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SUS\Desktop\Tesis\"/>
    </mc:Choice>
  </mc:AlternateContent>
  <xr:revisionPtr revIDLastSave="0" documentId="13_ncr:1_{995E3D82-3772-4226-ACA2-BF7CAD28C773}" xr6:coauthVersionLast="47" xr6:coauthVersionMax="47" xr10:uidLastSave="{00000000-0000-0000-0000-000000000000}"/>
  <bookViews>
    <workbookView xWindow="-20610" yWindow="1935" windowWidth="19800" windowHeight="11760" xr2:uid="{D8DB2839-38C7-4B45-ACD7-D56E998301A8}"/>
  </bookViews>
  <sheets>
    <sheet name="h para caldera 1" sheetId="2" r:id="rId1"/>
    <sheet name="h para caldera 2" sheetId="5" r:id="rId2"/>
    <sheet name="Demostración ejemplo" sheetId="1" r:id="rId3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4" i="5" l="1"/>
  <c r="C18" i="1"/>
  <c r="H4" i="1"/>
  <c r="I4" i="1"/>
  <c r="G2820" i="5"/>
  <c r="G2811" i="5"/>
  <c r="H2811" i="5" s="1"/>
  <c r="I2811" i="5" s="1"/>
  <c r="H2819" i="5" s="1"/>
  <c r="C2820" i="5"/>
  <c r="F2809" i="5"/>
  <c r="C2823" i="5" s="1"/>
  <c r="E2809" i="5"/>
  <c r="C2795" i="5"/>
  <c r="F2784" i="5"/>
  <c r="C2798" i="5" s="1"/>
  <c r="G2784" i="5" s="1"/>
  <c r="H2784" i="5" s="1"/>
  <c r="I2784" i="5" s="1"/>
  <c r="E2784" i="5"/>
  <c r="C2720" i="5"/>
  <c r="G2720" i="5" s="1"/>
  <c r="F2709" i="5"/>
  <c r="C2723" i="5" s="1"/>
  <c r="E2709" i="5"/>
  <c r="H2695" i="5"/>
  <c r="G2695" i="5"/>
  <c r="G2686" i="5"/>
  <c r="H2686" i="5" s="1"/>
  <c r="I2686" i="5" s="1"/>
  <c r="H2694" i="5" s="1"/>
  <c r="I2634" i="5"/>
  <c r="C2620" i="5"/>
  <c r="G2620" i="5" s="1"/>
  <c r="F2609" i="5"/>
  <c r="C2623" i="5" s="1"/>
  <c r="E2609" i="5"/>
  <c r="C2595" i="5"/>
  <c r="G2595" i="5" s="1"/>
  <c r="F2584" i="5"/>
  <c r="C2598" i="5" s="1"/>
  <c r="E2584" i="5"/>
  <c r="I2534" i="5"/>
  <c r="C2770" i="5"/>
  <c r="F2759" i="5"/>
  <c r="C2773" i="5" s="1"/>
  <c r="E2759" i="5"/>
  <c r="C2745" i="5"/>
  <c r="F2734" i="5"/>
  <c r="C2748" i="5" s="1"/>
  <c r="G2734" i="5" s="1"/>
  <c r="H2734" i="5" s="1"/>
  <c r="I2734" i="5" s="1"/>
  <c r="E2734" i="5"/>
  <c r="C2695" i="5"/>
  <c r="F2684" i="5"/>
  <c r="C2698" i="5" s="1"/>
  <c r="E2684" i="5"/>
  <c r="C2670" i="5"/>
  <c r="F2659" i="5"/>
  <c r="C2673" i="5" s="1"/>
  <c r="E2659" i="5"/>
  <c r="C2645" i="5"/>
  <c r="F2634" i="5"/>
  <c r="C2648" i="5" s="1"/>
  <c r="E2634" i="5"/>
  <c r="C2570" i="5"/>
  <c r="G2570" i="5" s="1"/>
  <c r="F2559" i="5"/>
  <c r="C2573" i="5" s="1"/>
  <c r="G2561" i="5" s="1"/>
  <c r="H2561" i="5" s="1"/>
  <c r="I2561" i="5" s="1"/>
  <c r="H2569" i="5" s="1"/>
  <c r="E2559" i="5"/>
  <c r="C2545" i="5"/>
  <c r="F2534" i="5"/>
  <c r="C2548" i="5" s="1"/>
  <c r="G2534" i="5" s="1"/>
  <c r="H2534" i="5" s="1"/>
  <c r="E2534" i="5"/>
  <c r="C2520" i="5"/>
  <c r="G2520" i="5" s="1"/>
  <c r="F2509" i="5"/>
  <c r="C2523" i="5" s="1"/>
  <c r="E2509" i="5"/>
  <c r="C2495" i="5"/>
  <c r="G2495" i="5" s="1"/>
  <c r="F2484" i="5"/>
  <c r="C2498" i="5" s="1"/>
  <c r="E2484" i="5"/>
  <c r="C2470" i="5"/>
  <c r="G2470" i="5" s="1"/>
  <c r="F2459" i="5"/>
  <c r="C2473" i="5" s="1"/>
  <c r="E2459" i="5"/>
  <c r="I2410" i="5"/>
  <c r="I2385" i="5"/>
  <c r="I2360" i="5"/>
  <c r="I2362" i="5"/>
  <c r="H2371" i="5"/>
  <c r="C2371" i="5"/>
  <c r="G2371" i="5" s="1"/>
  <c r="F2360" i="5"/>
  <c r="C2374" i="5" s="1"/>
  <c r="E2360" i="5"/>
  <c r="C2346" i="5"/>
  <c r="G2346" i="5" s="1"/>
  <c r="F2335" i="5"/>
  <c r="C2349" i="5" s="1"/>
  <c r="E2335" i="5"/>
  <c r="G2271" i="5"/>
  <c r="G2262" i="5"/>
  <c r="H2262" i="5" s="1"/>
  <c r="I2262" i="5" s="1"/>
  <c r="H2270" i="5" s="1"/>
  <c r="H2187" i="5"/>
  <c r="H2189" i="5"/>
  <c r="I2187" i="5"/>
  <c r="I2189" i="5"/>
  <c r="I2137" i="5"/>
  <c r="I2087" i="5"/>
  <c r="I2012" i="5"/>
  <c r="I1962" i="5"/>
  <c r="I1937" i="5"/>
  <c r="I1912" i="5"/>
  <c r="I1864" i="5"/>
  <c r="I1862" i="5"/>
  <c r="H1873" i="5"/>
  <c r="G1873" i="5"/>
  <c r="H1871" i="5"/>
  <c r="G1864" i="5"/>
  <c r="H1864" i="5" s="1"/>
  <c r="H1872" i="5" s="1"/>
  <c r="G1787" i="5"/>
  <c r="H1787" i="5"/>
  <c r="I1787" i="5"/>
  <c r="I1762" i="5"/>
  <c r="I1712" i="5"/>
  <c r="C1623" i="5"/>
  <c r="F1612" i="5"/>
  <c r="C1626" i="5" s="1"/>
  <c r="G1612" i="5" s="1"/>
  <c r="H1612" i="5" s="1"/>
  <c r="I1612" i="5" s="1"/>
  <c r="E1612" i="5"/>
  <c r="I1487" i="5"/>
  <c r="I1462" i="5"/>
  <c r="I1437" i="5"/>
  <c r="I1412" i="5"/>
  <c r="I1387" i="5"/>
  <c r="I1337" i="5"/>
  <c r="G1323" i="5"/>
  <c r="G1314" i="5"/>
  <c r="H1314" i="5" s="1"/>
  <c r="I1314" i="5" s="1"/>
  <c r="H1322" i="5" s="1"/>
  <c r="I1287" i="5"/>
  <c r="I1137" i="5"/>
  <c r="I1087" i="5"/>
  <c r="H998" i="5"/>
  <c r="H997" i="5"/>
  <c r="H996" i="5"/>
  <c r="I989" i="5"/>
  <c r="I987" i="5"/>
  <c r="G998" i="5"/>
  <c r="G989" i="5"/>
  <c r="H989" i="5" s="1"/>
  <c r="H923" i="5"/>
  <c r="I914" i="5"/>
  <c r="H914" i="5"/>
  <c r="G914" i="5"/>
  <c r="G923" i="5"/>
  <c r="H921" i="5"/>
  <c r="H922" i="5"/>
  <c r="I887" i="5"/>
  <c r="I889" i="5"/>
  <c r="I787" i="5"/>
  <c r="I762" i="5"/>
  <c r="I737" i="5"/>
  <c r="I687" i="5"/>
  <c r="I689" i="5"/>
  <c r="G698" i="5"/>
  <c r="H698" i="5" s="1"/>
  <c r="H697" i="5"/>
  <c r="I662" i="5"/>
  <c r="G637" i="5"/>
  <c r="H637" i="5"/>
  <c r="I586" i="5"/>
  <c r="I561" i="5"/>
  <c r="C395" i="5"/>
  <c r="F384" i="5"/>
  <c r="C398" i="5" s="1"/>
  <c r="G384" i="5" s="1"/>
  <c r="H384" i="5" s="1"/>
  <c r="I384" i="5" s="1"/>
  <c r="E384" i="5"/>
  <c r="C2445" i="5"/>
  <c r="G2445" i="5" s="1"/>
  <c r="F2434" i="5"/>
  <c r="C2448" i="5" s="1"/>
  <c r="G2436" i="5" s="1"/>
  <c r="H2436" i="5" s="1"/>
  <c r="I2436" i="5" s="1"/>
  <c r="H2444" i="5" s="1"/>
  <c r="E2434" i="5"/>
  <c r="C2421" i="5"/>
  <c r="F2410" i="5"/>
  <c r="C2424" i="5" s="1"/>
  <c r="E2410" i="5"/>
  <c r="C2396" i="5"/>
  <c r="F2385" i="5"/>
  <c r="C2399" i="5" s="1"/>
  <c r="G2385" i="5" s="1"/>
  <c r="H2385" i="5" s="1"/>
  <c r="E2385" i="5"/>
  <c r="C2321" i="5"/>
  <c r="G2321" i="5" s="1"/>
  <c r="F2310" i="5"/>
  <c r="C2324" i="5" s="1"/>
  <c r="E2310" i="5"/>
  <c r="C2296" i="5"/>
  <c r="F2285" i="5"/>
  <c r="C2299" i="5" s="1"/>
  <c r="E2285" i="5"/>
  <c r="C2271" i="5"/>
  <c r="F2260" i="5"/>
  <c r="C2274" i="5" s="1"/>
  <c r="E2260" i="5"/>
  <c r="C2247" i="5"/>
  <c r="F2236" i="5"/>
  <c r="C2250" i="5" s="1"/>
  <c r="G2236" i="5" s="1"/>
  <c r="H2236" i="5" s="1"/>
  <c r="I2236" i="5" s="1"/>
  <c r="E2236" i="5"/>
  <c r="C2222" i="5"/>
  <c r="F2211" i="5"/>
  <c r="C2225" i="5" s="1"/>
  <c r="E2211" i="5"/>
  <c r="C2198" i="5"/>
  <c r="G2198" i="5" s="1"/>
  <c r="F2187" i="5"/>
  <c r="C2201" i="5" s="1"/>
  <c r="E2187" i="5"/>
  <c r="C2173" i="5"/>
  <c r="F2162" i="5"/>
  <c r="C2176" i="5" s="1"/>
  <c r="E2162" i="5"/>
  <c r="C2148" i="5"/>
  <c r="F2137" i="5"/>
  <c r="C2151" i="5" s="1"/>
  <c r="E2137" i="5"/>
  <c r="C2123" i="5"/>
  <c r="F2112" i="5"/>
  <c r="C2126" i="5" s="1"/>
  <c r="E2112" i="5"/>
  <c r="C2098" i="5"/>
  <c r="F2087" i="5"/>
  <c r="C2101" i="5" s="1"/>
  <c r="E2087" i="5"/>
  <c r="C2073" i="5"/>
  <c r="F2062" i="5"/>
  <c r="C2076" i="5" s="1"/>
  <c r="G2062" i="5" s="1"/>
  <c r="H2062" i="5" s="1"/>
  <c r="I2062" i="5" s="1"/>
  <c r="E2062" i="5"/>
  <c r="C2048" i="5"/>
  <c r="F2037" i="5"/>
  <c r="C2051" i="5" s="1"/>
  <c r="G2037" i="5" s="1"/>
  <c r="H2037" i="5" s="1"/>
  <c r="I2037" i="5" s="1"/>
  <c r="E2037" i="5"/>
  <c r="C2023" i="5"/>
  <c r="F2012" i="5"/>
  <c r="C2026" i="5" s="1"/>
  <c r="E2012" i="5"/>
  <c r="C1998" i="5"/>
  <c r="F1987" i="5"/>
  <c r="C2001" i="5" s="1"/>
  <c r="E1987" i="5"/>
  <c r="C1973" i="5"/>
  <c r="F1962" i="5"/>
  <c r="C1976" i="5" s="1"/>
  <c r="E1962" i="5"/>
  <c r="C1948" i="5"/>
  <c r="F1937" i="5"/>
  <c r="C1951" i="5" s="1"/>
  <c r="G1937" i="5" s="1"/>
  <c r="H1937" i="5" s="1"/>
  <c r="E1937" i="5"/>
  <c r="C1923" i="5"/>
  <c r="F1912" i="5"/>
  <c r="C1926" i="5" s="1"/>
  <c r="G1912" i="5" s="1"/>
  <c r="H1912" i="5" s="1"/>
  <c r="E1912" i="5"/>
  <c r="C1898" i="5"/>
  <c r="F1887" i="5"/>
  <c r="C1901" i="5" s="1"/>
  <c r="E1887" i="5"/>
  <c r="C1873" i="5"/>
  <c r="F1862" i="5"/>
  <c r="C1876" i="5" s="1"/>
  <c r="G1862" i="5" s="1"/>
  <c r="H1862" i="5" s="1"/>
  <c r="E1862" i="5"/>
  <c r="C1848" i="5"/>
  <c r="F1837" i="5"/>
  <c r="C1851" i="5" s="1"/>
  <c r="E1837" i="5"/>
  <c r="C1823" i="5"/>
  <c r="F1812" i="5"/>
  <c r="C1826" i="5" s="1"/>
  <c r="E1812" i="5"/>
  <c r="C1798" i="5"/>
  <c r="F1787" i="5"/>
  <c r="C1801" i="5" s="1"/>
  <c r="E1787" i="5"/>
  <c r="C1773" i="5"/>
  <c r="F1762" i="5"/>
  <c r="C1776" i="5" s="1"/>
  <c r="E1762" i="5"/>
  <c r="C1748" i="5"/>
  <c r="F1737" i="5"/>
  <c r="C1751" i="5" s="1"/>
  <c r="E1737" i="5"/>
  <c r="C1723" i="5"/>
  <c r="F1712" i="5"/>
  <c r="C1726" i="5" s="1"/>
  <c r="E1712" i="5"/>
  <c r="C1698" i="5"/>
  <c r="F1687" i="5"/>
  <c r="C1701" i="5" s="1"/>
  <c r="G1687" i="5" s="1"/>
  <c r="H1687" i="5" s="1"/>
  <c r="I1687" i="5" s="1"/>
  <c r="E1687" i="5"/>
  <c r="C1673" i="5"/>
  <c r="F1662" i="5"/>
  <c r="C1676" i="5" s="1"/>
  <c r="E1662" i="5"/>
  <c r="C1648" i="5"/>
  <c r="F1637" i="5"/>
  <c r="C1651" i="5" s="1"/>
  <c r="E1637" i="5"/>
  <c r="C1598" i="5"/>
  <c r="F1587" i="5"/>
  <c r="C1601" i="5" s="1"/>
  <c r="E1587" i="5"/>
  <c r="C1573" i="5"/>
  <c r="F1562" i="5"/>
  <c r="C1576" i="5" s="1"/>
  <c r="E1562" i="5"/>
  <c r="C1548" i="5"/>
  <c r="F1537" i="5"/>
  <c r="C1551" i="5" s="1"/>
  <c r="G1537" i="5" s="1"/>
  <c r="H1537" i="5" s="1"/>
  <c r="I1537" i="5" s="1"/>
  <c r="E1537" i="5"/>
  <c r="C1523" i="5"/>
  <c r="F1512" i="5"/>
  <c r="C1526" i="5" s="1"/>
  <c r="G1512" i="5" s="1"/>
  <c r="H1512" i="5" s="1"/>
  <c r="I1512" i="5" s="1"/>
  <c r="E1512" i="5"/>
  <c r="C1498" i="5"/>
  <c r="F1487" i="5"/>
  <c r="C1501" i="5" s="1"/>
  <c r="E1487" i="5"/>
  <c r="C1473" i="5"/>
  <c r="F1462" i="5"/>
  <c r="C1476" i="5" s="1"/>
  <c r="G1462" i="5" s="1"/>
  <c r="H1462" i="5" s="1"/>
  <c r="E1462" i="5"/>
  <c r="C1448" i="5"/>
  <c r="F1437" i="5"/>
  <c r="C1451" i="5" s="1"/>
  <c r="G1437" i="5" s="1"/>
  <c r="H1437" i="5" s="1"/>
  <c r="E1437" i="5"/>
  <c r="C1423" i="5"/>
  <c r="F1412" i="5"/>
  <c r="C1426" i="5" s="1"/>
  <c r="G1412" i="5" s="1"/>
  <c r="H1412" i="5" s="1"/>
  <c r="E1412" i="5"/>
  <c r="C1398" i="5"/>
  <c r="F1387" i="5"/>
  <c r="C1401" i="5" s="1"/>
  <c r="E1387" i="5"/>
  <c r="C1373" i="5"/>
  <c r="F1362" i="5"/>
  <c r="C1376" i="5" s="1"/>
  <c r="G1362" i="5" s="1"/>
  <c r="H1362" i="5" s="1"/>
  <c r="I1362" i="5" s="1"/>
  <c r="E1362" i="5"/>
  <c r="C1348" i="5"/>
  <c r="F1337" i="5"/>
  <c r="C1351" i="5" s="1"/>
  <c r="G1337" i="5" s="1"/>
  <c r="H1337" i="5" s="1"/>
  <c r="E1337" i="5"/>
  <c r="C1323" i="5"/>
  <c r="F1312" i="5"/>
  <c r="C1326" i="5" s="1"/>
  <c r="G1312" i="5" s="1"/>
  <c r="H1312" i="5" s="1"/>
  <c r="I1312" i="5" s="1"/>
  <c r="H1321" i="5" s="1"/>
  <c r="E1312" i="5"/>
  <c r="C1298" i="5"/>
  <c r="F1287" i="5"/>
  <c r="C1301" i="5" s="1"/>
  <c r="E1287" i="5"/>
  <c r="C1273" i="5"/>
  <c r="F1262" i="5"/>
  <c r="C1276" i="5" s="1"/>
  <c r="E1262" i="5"/>
  <c r="C1248" i="5"/>
  <c r="F1237" i="5"/>
  <c r="C1251" i="5" s="1"/>
  <c r="G1237" i="5" s="1"/>
  <c r="H1237" i="5" s="1"/>
  <c r="I1237" i="5" s="1"/>
  <c r="E1237" i="5"/>
  <c r="C1223" i="5"/>
  <c r="F1212" i="5"/>
  <c r="C1226" i="5" s="1"/>
  <c r="G1212" i="5" s="1"/>
  <c r="H1212" i="5" s="1"/>
  <c r="I1212" i="5" s="1"/>
  <c r="E1212" i="5"/>
  <c r="C1198" i="5"/>
  <c r="F1187" i="5"/>
  <c r="C1201" i="5" s="1"/>
  <c r="E1187" i="5"/>
  <c r="C1173" i="5"/>
  <c r="F1162" i="5"/>
  <c r="C1176" i="5" s="1"/>
  <c r="E1162" i="5"/>
  <c r="C1148" i="5"/>
  <c r="F1137" i="5"/>
  <c r="C1151" i="5" s="1"/>
  <c r="G1137" i="5" s="1"/>
  <c r="H1137" i="5" s="1"/>
  <c r="E1137" i="5"/>
  <c r="C1123" i="5"/>
  <c r="F1112" i="5"/>
  <c r="C1126" i="5" s="1"/>
  <c r="G1112" i="5" s="1"/>
  <c r="H1112" i="5" s="1"/>
  <c r="I1112" i="5" s="1"/>
  <c r="E1112" i="5"/>
  <c r="C1098" i="5"/>
  <c r="F1087" i="5"/>
  <c r="C1101" i="5" s="1"/>
  <c r="G1087" i="5" s="1"/>
  <c r="H1087" i="5" s="1"/>
  <c r="E1087" i="5"/>
  <c r="C1073" i="5"/>
  <c r="F1062" i="5"/>
  <c r="C1076" i="5" s="1"/>
  <c r="G1062" i="5" s="1"/>
  <c r="H1062" i="5" s="1"/>
  <c r="I1062" i="5" s="1"/>
  <c r="E1062" i="5"/>
  <c r="C1048" i="5"/>
  <c r="F1037" i="5"/>
  <c r="C1051" i="5" s="1"/>
  <c r="E1037" i="5"/>
  <c r="C1023" i="5"/>
  <c r="F1012" i="5"/>
  <c r="C1026" i="5" s="1"/>
  <c r="G1012" i="5" s="1"/>
  <c r="H1012" i="5" s="1"/>
  <c r="I1012" i="5" s="1"/>
  <c r="E1012" i="5"/>
  <c r="C998" i="5"/>
  <c r="F987" i="5"/>
  <c r="C1001" i="5" s="1"/>
  <c r="E987" i="5"/>
  <c r="C973" i="5"/>
  <c r="F962" i="5"/>
  <c r="C976" i="5" s="1"/>
  <c r="E962" i="5"/>
  <c r="C948" i="5"/>
  <c r="F937" i="5"/>
  <c r="C951" i="5" s="1"/>
  <c r="E937" i="5"/>
  <c r="C923" i="5"/>
  <c r="F912" i="5"/>
  <c r="C926" i="5" s="1"/>
  <c r="G912" i="5" s="1"/>
  <c r="H912" i="5" s="1"/>
  <c r="I912" i="5" s="1"/>
  <c r="E912" i="5"/>
  <c r="C898" i="5"/>
  <c r="G898" i="5" s="1"/>
  <c r="F887" i="5"/>
  <c r="C901" i="5" s="1"/>
  <c r="E887" i="5"/>
  <c r="C873" i="5"/>
  <c r="F862" i="5"/>
  <c r="C876" i="5" s="1"/>
  <c r="G862" i="5" s="1"/>
  <c r="H862" i="5" s="1"/>
  <c r="I862" i="5" s="1"/>
  <c r="E862" i="5"/>
  <c r="C848" i="5"/>
  <c r="F837" i="5"/>
  <c r="C851" i="5" s="1"/>
  <c r="G837" i="5" s="1"/>
  <c r="H837" i="5" s="1"/>
  <c r="I837" i="5" s="1"/>
  <c r="E837" i="5"/>
  <c r="C823" i="5"/>
  <c r="F812" i="5"/>
  <c r="C826" i="5" s="1"/>
  <c r="E812" i="5"/>
  <c r="C798" i="5"/>
  <c r="F787" i="5"/>
  <c r="C801" i="5" s="1"/>
  <c r="E787" i="5"/>
  <c r="C773" i="5"/>
  <c r="F762" i="5"/>
  <c r="C776" i="5" s="1"/>
  <c r="E762" i="5"/>
  <c r="C748" i="5"/>
  <c r="F737" i="5"/>
  <c r="C751" i="5" s="1"/>
  <c r="G737" i="5" s="1"/>
  <c r="H737" i="5" s="1"/>
  <c r="E737" i="5"/>
  <c r="C723" i="5"/>
  <c r="F712" i="5"/>
  <c r="C726" i="5" s="1"/>
  <c r="E712" i="5"/>
  <c r="C698" i="5"/>
  <c r="F687" i="5"/>
  <c r="C701" i="5" s="1"/>
  <c r="E687" i="5"/>
  <c r="C673" i="5"/>
  <c r="F662" i="5"/>
  <c r="C676" i="5" s="1"/>
  <c r="G662" i="5" s="1"/>
  <c r="H662" i="5" s="1"/>
  <c r="E662" i="5"/>
  <c r="C648" i="5"/>
  <c r="F637" i="5"/>
  <c r="C651" i="5" s="1"/>
  <c r="E637" i="5"/>
  <c r="C622" i="5"/>
  <c r="F611" i="5"/>
  <c r="C625" i="5" s="1"/>
  <c r="E611" i="5"/>
  <c r="C597" i="5"/>
  <c r="F586" i="5"/>
  <c r="C600" i="5" s="1"/>
  <c r="E586" i="5"/>
  <c r="C572" i="5"/>
  <c r="F561" i="5"/>
  <c r="C575" i="5" s="1"/>
  <c r="E561" i="5"/>
  <c r="C547" i="5"/>
  <c r="F536" i="5"/>
  <c r="C550" i="5" s="1"/>
  <c r="E536" i="5"/>
  <c r="C521" i="5"/>
  <c r="F510" i="5"/>
  <c r="C524" i="5" s="1"/>
  <c r="E510" i="5"/>
  <c r="C495" i="5"/>
  <c r="F484" i="5"/>
  <c r="C498" i="5" s="1"/>
  <c r="G484" i="5" s="1"/>
  <c r="H484" i="5" s="1"/>
  <c r="I484" i="5" s="1"/>
  <c r="E484" i="5"/>
  <c r="C470" i="5"/>
  <c r="F459" i="5"/>
  <c r="C473" i="5" s="1"/>
  <c r="E459" i="5"/>
  <c r="C445" i="5"/>
  <c r="F434" i="5"/>
  <c r="C448" i="5" s="1"/>
  <c r="E434" i="5"/>
  <c r="C420" i="5"/>
  <c r="F409" i="5"/>
  <c r="C423" i="5" s="1"/>
  <c r="E409" i="5"/>
  <c r="C370" i="5"/>
  <c r="F359" i="5"/>
  <c r="C373" i="5" s="1"/>
  <c r="E359" i="5"/>
  <c r="C345" i="5"/>
  <c r="F334" i="5"/>
  <c r="C348" i="5" s="1"/>
  <c r="G334" i="5" s="1"/>
  <c r="H334" i="5" s="1"/>
  <c r="I334" i="5" s="1"/>
  <c r="E334" i="5"/>
  <c r="C320" i="5"/>
  <c r="F309" i="5"/>
  <c r="C323" i="5" s="1"/>
  <c r="G309" i="5" s="1"/>
  <c r="H309" i="5" s="1"/>
  <c r="I309" i="5" s="1"/>
  <c r="E309" i="5"/>
  <c r="C295" i="5"/>
  <c r="F284" i="5"/>
  <c r="C298" i="5" s="1"/>
  <c r="G284" i="5" s="1"/>
  <c r="H284" i="5" s="1"/>
  <c r="I284" i="5" s="1"/>
  <c r="E284" i="5"/>
  <c r="C270" i="5"/>
  <c r="F259" i="5"/>
  <c r="C273" i="5" s="1"/>
  <c r="E259" i="5"/>
  <c r="C244" i="5"/>
  <c r="F233" i="5"/>
  <c r="C247" i="5" s="1"/>
  <c r="G233" i="5" s="1"/>
  <c r="H233" i="5" s="1"/>
  <c r="I233" i="5" s="1"/>
  <c r="E233" i="5"/>
  <c r="C219" i="5"/>
  <c r="F208" i="5"/>
  <c r="C222" i="5" s="1"/>
  <c r="G208" i="5" s="1"/>
  <c r="H208" i="5" s="1"/>
  <c r="I208" i="5" s="1"/>
  <c r="E208" i="5"/>
  <c r="C197" i="5"/>
  <c r="C194" i="5"/>
  <c r="E183" i="5"/>
  <c r="C172" i="5"/>
  <c r="C169" i="5"/>
  <c r="E158" i="5"/>
  <c r="G158" i="5" s="1"/>
  <c r="H158" i="5" s="1"/>
  <c r="I158" i="5" s="1"/>
  <c r="F133" i="5"/>
  <c r="C147" i="5" s="1"/>
  <c r="E133" i="5"/>
  <c r="F108" i="5"/>
  <c r="C122" i="5" s="1"/>
  <c r="E108" i="5"/>
  <c r="F82" i="5"/>
  <c r="C96" i="5" s="1"/>
  <c r="G82" i="5" s="1"/>
  <c r="H82" i="5" s="1"/>
  <c r="I82" i="5" s="1"/>
  <c r="E82" i="5"/>
  <c r="F56" i="5"/>
  <c r="C67" i="5" s="1"/>
  <c r="E56" i="5"/>
  <c r="F29" i="5"/>
  <c r="C43" i="5" s="1"/>
  <c r="G29" i="5" s="1"/>
  <c r="H29" i="5" s="1"/>
  <c r="I29" i="5" s="1"/>
  <c r="E29" i="5"/>
  <c r="F4" i="5"/>
  <c r="C18" i="5" s="1"/>
  <c r="H4" i="5" s="1"/>
  <c r="I4" i="5" s="1"/>
  <c r="E4" i="5"/>
  <c r="C2495" i="2"/>
  <c r="G2495" i="2" s="1"/>
  <c r="F2484" i="2"/>
  <c r="C2498" i="2" s="1"/>
  <c r="E2484" i="2"/>
  <c r="C2470" i="2"/>
  <c r="G2470" i="2" s="1"/>
  <c r="F2459" i="2"/>
  <c r="C2473" i="2" s="1"/>
  <c r="E2459" i="2"/>
  <c r="C2445" i="2"/>
  <c r="G2445" i="2" s="1"/>
  <c r="F2434" i="2"/>
  <c r="C2448" i="2" s="1"/>
  <c r="E2434" i="2"/>
  <c r="G2421" i="2"/>
  <c r="G2412" i="2"/>
  <c r="H2412" i="2" s="1"/>
  <c r="I2412" i="2" s="1"/>
  <c r="H2420" i="2" s="1"/>
  <c r="G2371" i="2"/>
  <c r="G2362" i="2"/>
  <c r="H2362" i="2" s="1"/>
  <c r="I2362" i="2" s="1"/>
  <c r="H2370" i="2" s="1"/>
  <c r="C2346" i="2"/>
  <c r="G2346" i="2" s="1"/>
  <c r="F2335" i="2"/>
  <c r="C2349" i="2" s="1"/>
  <c r="E2335" i="2"/>
  <c r="G2321" i="2"/>
  <c r="G2312" i="2"/>
  <c r="H2312" i="2" s="1"/>
  <c r="I2312" i="2" s="1"/>
  <c r="H2320" i="2" s="1"/>
  <c r="G2222" i="2"/>
  <c r="H2220" i="2"/>
  <c r="G2213" i="2"/>
  <c r="H2213" i="2" s="1"/>
  <c r="I2213" i="2" s="1"/>
  <c r="H2221" i="2" s="1"/>
  <c r="G2198" i="2"/>
  <c r="G2189" i="2"/>
  <c r="H2189" i="2" s="1"/>
  <c r="I2189" i="2" s="1"/>
  <c r="H2197" i="2" s="1"/>
  <c r="G2148" i="2"/>
  <c r="G2139" i="2"/>
  <c r="H2139" i="2" s="1"/>
  <c r="I2139" i="2" s="1"/>
  <c r="H2147" i="2" s="1"/>
  <c r="G2123" i="2"/>
  <c r="H2121" i="2"/>
  <c r="G2114" i="2"/>
  <c r="H2114" i="2" s="1"/>
  <c r="I2114" i="2" s="1"/>
  <c r="H2122" i="2" s="1"/>
  <c r="C1848" i="2"/>
  <c r="G1848" i="2" s="1"/>
  <c r="F1837" i="2"/>
  <c r="C1851" i="2" s="1"/>
  <c r="E1837" i="2"/>
  <c r="G1823" i="2"/>
  <c r="G1814" i="2"/>
  <c r="H1814" i="2" s="1"/>
  <c r="I1814" i="2" s="1"/>
  <c r="H1822" i="2" s="1"/>
  <c r="C1673" i="2"/>
  <c r="G1673" i="2" s="1"/>
  <c r="F1662" i="2"/>
  <c r="C1676" i="2" s="1"/>
  <c r="E1662" i="2"/>
  <c r="H1648" i="2"/>
  <c r="H1647" i="2"/>
  <c r="I1639" i="2"/>
  <c r="H572" i="2"/>
  <c r="I563" i="2"/>
  <c r="H571" i="2"/>
  <c r="H596" i="2"/>
  <c r="H597" i="2" s="1"/>
  <c r="I588" i="2"/>
  <c r="H622" i="2"/>
  <c r="H621" i="2"/>
  <c r="I613" i="2"/>
  <c r="H697" i="2"/>
  <c r="I689" i="2"/>
  <c r="I687" i="2"/>
  <c r="H722" i="2"/>
  <c r="I714" i="2"/>
  <c r="H822" i="2"/>
  <c r="I814" i="2"/>
  <c r="H897" i="2"/>
  <c r="I889" i="2"/>
  <c r="I939" i="2"/>
  <c r="H947" i="2"/>
  <c r="I937" i="2"/>
  <c r="G1648" i="2"/>
  <c r="G1639" i="2"/>
  <c r="H1639" i="2" s="1"/>
  <c r="C2421" i="2"/>
  <c r="F2410" i="2"/>
  <c r="C2424" i="2" s="1"/>
  <c r="E2410" i="2"/>
  <c r="C2396" i="2"/>
  <c r="F2385" i="2"/>
  <c r="C2399" i="2" s="1"/>
  <c r="E2385" i="2"/>
  <c r="C2371" i="2"/>
  <c r="F2360" i="2"/>
  <c r="C2374" i="2" s="1"/>
  <c r="G2360" i="2" s="1"/>
  <c r="H2360" i="2" s="1"/>
  <c r="I2360" i="2" s="1"/>
  <c r="H2369" i="2" s="1"/>
  <c r="E2360" i="2"/>
  <c r="C2321" i="2"/>
  <c r="F2310" i="2"/>
  <c r="C2324" i="2" s="1"/>
  <c r="G2310" i="2" s="1"/>
  <c r="H2310" i="2" s="1"/>
  <c r="I2310" i="2" s="1"/>
  <c r="H2319" i="2" s="1"/>
  <c r="E2310" i="2"/>
  <c r="C2296" i="2"/>
  <c r="F2285" i="2"/>
  <c r="C2299" i="2" s="1"/>
  <c r="E2285" i="2"/>
  <c r="C2271" i="2"/>
  <c r="F2260" i="2"/>
  <c r="C2274" i="2" s="1"/>
  <c r="E2260" i="2"/>
  <c r="C2247" i="2"/>
  <c r="F2236" i="2"/>
  <c r="C2250" i="2" s="1"/>
  <c r="E2236" i="2"/>
  <c r="C2222" i="2"/>
  <c r="F2211" i="2"/>
  <c r="C2225" i="2" s="1"/>
  <c r="G2211" i="2" s="1"/>
  <c r="H2211" i="2" s="1"/>
  <c r="I2211" i="2" s="1"/>
  <c r="E2211" i="2"/>
  <c r="C2198" i="2"/>
  <c r="F2187" i="2"/>
  <c r="C2201" i="2" s="1"/>
  <c r="G2187" i="2" s="1"/>
  <c r="H2187" i="2" s="1"/>
  <c r="I2187" i="2" s="1"/>
  <c r="H2196" i="2" s="1"/>
  <c r="E2187" i="2"/>
  <c r="C2173" i="2"/>
  <c r="F2162" i="2"/>
  <c r="C2176" i="2" s="1"/>
  <c r="E2162" i="2"/>
  <c r="C2148" i="2"/>
  <c r="F2137" i="2"/>
  <c r="C2151" i="2" s="1"/>
  <c r="E2137" i="2"/>
  <c r="C2123" i="2"/>
  <c r="F2112" i="2"/>
  <c r="C2126" i="2" s="1"/>
  <c r="E2112" i="2"/>
  <c r="C2098" i="2"/>
  <c r="F2087" i="2"/>
  <c r="C2101" i="2" s="1"/>
  <c r="G2087" i="2" s="1"/>
  <c r="H2087" i="2" s="1"/>
  <c r="I2087" i="2" s="1"/>
  <c r="E2087" i="2"/>
  <c r="C2073" i="2"/>
  <c r="F2062" i="2"/>
  <c r="C2076" i="2" s="1"/>
  <c r="E2062" i="2"/>
  <c r="C2048" i="2"/>
  <c r="F2037" i="2"/>
  <c r="C2051" i="2" s="1"/>
  <c r="G2037" i="2" s="1"/>
  <c r="H2037" i="2" s="1"/>
  <c r="I2037" i="2" s="1"/>
  <c r="E2037" i="2"/>
  <c r="C2023" i="2"/>
  <c r="F2012" i="2"/>
  <c r="C2026" i="2" s="1"/>
  <c r="E2012" i="2"/>
  <c r="C1998" i="2"/>
  <c r="F1987" i="2"/>
  <c r="C2001" i="2" s="1"/>
  <c r="G1987" i="2" s="1"/>
  <c r="H1987" i="2" s="1"/>
  <c r="I1987" i="2" s="1"/>
  <c r="E1987" i="2"/>
  <c r="C1973" i="2"/>
  <c r="F1962" i="2"/>
  <c r="C1976" i="2" s="1"/>
  <c r="E1962" i="2"/>
  <c r="C1948" i="2"/>
  <c r="F1937" i="2"/>
  <c r="C1951" i="2" s="1"/>
  <c r="G1937" i="2" s="1"/>
  <c r="H1937" i="2" s="1"/>
  <c r="I1937" i="2" s="1"/>
  <c r="E1937" i="2"/>
  <c r="C1923" i="2"/>
  <c r="F1912" i="2"/>
  <c r="C1926" i="2" s="1"/>
  <c r="E1912" i="2"/>
  <c r="C1898" i="2"/>
  <c r="F1887" i="2"/>
  <c r="C1901" i="2" s="1"/>
  <c r="G1887" i="2" s="1"/>
  <c r="H1887" i="2" s="1"/>
  <c r="I1887" i="2" s="1"/>
  <c r="E1887" i="2"/>
  <c r="C1873" i="2"/>
  <c r="F1862" i="2"/>
  <c r="C1876" i="2" s="1"/>
  <c r="G1862" i="2" s="1"/>
  <c r="H1862" i="2" s="1"/>
  <c r="I1862" i="2" s="1"/>
  <c r="E1862" i="2"/>
  <c r="C1823" i="2"/>
  <c r="F1812" i="2"/>
  <c r="C1826" i="2" s="1"/>
  <c r="G1812" i="2" s="1"/>
  <c r="H1812" i="2" s="1"/>
  <c r="I1812" i="2" s="1"/>
  <c r="H1821" i="2" s="1"/>
  <c r="E1812" i="2"/>
  <c r="C1798" i="2"/>
  <c r="F1787" i="2"/>
  <c r="C1801" i="2" s="1"/>
  <c r="E1787" i="2"/>
  <c r="C1773" i="2"/>
  <c r="F1762" i="2"/>
  <c r="C1776" i="2" s="1"/>
  <c r="E1762" i="2"/>
  <c r="C1748" i="2"/>
  <c r="F1737" i="2"/>
  <c r="C1751" i="2" s="1"/>
  <c r="E1737" i="2"/>
  <c r="C1723" i="2"/>
  <c r="F1712" i="2"/>
  <c r="C1726" i="2" s="1"/>
  <c r="G1712" i="2" s="1"/>
  <c r="H1712" i="2" s="1"/>
  <c r="I1712" i="2" s="1"/>
  <c r="E1712" i="2"/>
  <c r="C1698" i="2"/>
  <c r="F1687" i="2"/>
  <c r="C1701" i="2" s="1"/>
  <c r="G1687" i="2" s="1"/>
  <c r="H1687" i="2" s="1"/>
  <c r="I1687" i="2" s="1"/>
  <c r="E1687" i="2"/>
  <c r="C1648" i="2"/>
  <c r="F1637" i="2"/>
  <c r="C1651" i="2" s="1"/>
  <c r="E1637" i="2"/>
  <c r="C1623" i="2"/>
  <c r="F1612" i="2"/>
  <c r="C1626" i="2" s="1"/>
  <c r="G1612" i="2" s="1"/>
  <c r="H1612" i="2" s="1"/>
  <c r="I1612" i="2" s="1"/>
  <c r="E1612" i="2"/>
  <c r="C1598" i="2"/>
  <c r="F1587" i="2"/>
  <c r="C1601" i="2" s="1"/>
  <c r="E1587" i="2"/>
  <c r="C1573" i="2"/>
  <c r="F1562" i="2"/>
  <c r="C1576" i="2" s="1"/>
  <c r="G1562" i="2" s="1"/>
  <c r="H1562" i="2" s="1"/>
  <c r="I1562" i="2" s="1"/>
  <c r="E1562" i="2"/>
  <c r="C1548" i="2"/>
  <c r="F1537" i="2"/>
  <c r="C1551" i="2" s="1"/>
  <c r="E1537" i="2"/>
  <c r="C1523" i="2"/>
  <c r="F1512" i="2"/>
  <c r="C1526" i="2" s="1"/>
  <c r="G1512" i="2" s="1"/>
  <c r="H1512" i="2" s="1"/>
  <c r="I1512" i="2" s="1"/>
  <c r="E1512" i="2"/>
  <c r="C1498" i="2"/>
  <c r="F1487" i="2"/>
  <c r="C1501" i="2" s="1"/>
  <c r="E1487" i="2"/>
  <c r="C1473" i="2"/>
  <c r="F1462" i="2"/>
  <c r="C1476" i="2" s="1"/>
  <c r="G1462" i="2" s="1"/>
  <c r="H1462" i="2" s="1"/>
  <c r="I1462" i="2" s="1"/>
  <c r="E1462" i="2"/>
  <c r="C1448" i="2"/>
  <c r="F1437" i="2"/>
  <c r="C1451" i="2" s="1"/>
  <c r="G1437" i="2" s="1"/>
  <c r="H1437" i="2" s="1"/>
  <c r="I1437" i="2" s="1"/>
  <c r="E1437" i="2"/>
  <c r="C1423" i="2"/>
  <c r="F1412" i="2"/>
  <c r="C1426" i="2" s="1"/>
  <c r="G1412" i="2" s="1"/>
  <c r="H1412" i="2" s="1"/>
  <c r="I1412" i="2" s="1"/>
  <c r="E1412" i="2"/>
  <c r="C1398" i="2"/>
  <c r="F1387" i="2"/>
  <c r="C1401" i="2" s="1"/>
  <c r="E1387" i="2"/>
  <c r="C1373" i="2"/>
  <c r="F1362" i="2"/>
  <c r="C1376" i="2" s="1"/>
  <c r="G1362" i="2" s="1"/>
  <c r="H1362" i="2" s="1"/>
  <c r="I1362" i="2" s="1"/>
  <c r="E1362" i="2"/>
  <c r="C1348" i="2"/>
  <c r="F1337" i="2"/>
  <c r="C1351" i="2" s="1"/>
  <c r="E1337" i="2"/>
  <c r="G948" i="2"/>
  <c r="G939" i="2"/>
  <c r="H939" i="2" s="1"/>
  <c r="G898" i="2"/>
  <c r="G889" i="2"/>
  <c r="H889" i="2" s="1"/>
  <c r="H823" i="2"/>
  <c r="G823" i="2"/>
  <c r="G814" i="2"/>
  <c r="H814" i="2" s="1"/>
  <c r="H721" i="2"/>
  <c r="G714" i="2"/>
  <c r="H714" i="2" s="1"/>
  <c r="H696" i="2"/>
  <c r="G689" i="2"/>
  <c r="H689" i="2" s="1"/>
  <c r="C1323" i="2"/>
  <c r="F1312" i="2"/>
  <c r="C1326" i="2" s="1"/>
  <c r="E1312" i="2"/>
  <c r="C1298" i="2"/>
  <c r="F1287" i="2"/>
  <c r="C1301" i="2" s="1"/>
  <c r="G1287" i="2" s="1"/>
  <c r="H1287" i="2" s="1"/>
  <c r="I1287" i="2" s="1"/>
  <c r="E1287" i="2"/>
  <c r="C1273" i="2"/>
  <c r="F1262" i="2"/>
  <c r="C1276" i="2" s="1"/>
  <c r="E1262" i="2"/>
  <c r="C1248" i="2"/>
  <c r="F1237" i="2"/>
  <c r="C1251" i="2" s="1"/>
  <c r="E1237" i="2"/>
  <c r="C1223" i="2"/>
  <c r="F1212" i="2"/>
  <c r="C1226" i="2" s="1"/>
  <c r="G1212" i="2" s="1"/>
  <c r="H1212" i="2" s="1"/>
  <c r="I1212" i="2" s="1"/>
  <c r="E1212" i="2"/>
  <c r="C1198" i="2"/>
  <c r="F1187" i="2"/>
  <c r="C1201" i="2" s="1"/>
  <c r="G1187" i="2" s="1"/>
  <c r="H1187" i="2" s="1"/>
  <c r="I1187" i="2" s="1"/>
  <c r="E1187" i="2"/>
  <c r="C1173" i="2"/>
  <c r="F1162" i="2"/>
  <c r="C1176" i="2" s="1"/>
  <c r="G1162" i="2" s="1"/>
  <c r="H1162" i="2" s="1"/>
  <c r="I1162" i="2" s="1"/>
  <c r="E1162" i="2"/>
  <c r="C1148" i="2"/>
  <c r="F1137" i="2"/>
  <c r="C1151" i="2" s="1"/>
  <c r="G1137" i="2" s="1"/>
  <c r="H1137" i="2" s="1"/>
  <c r="I1137" i="2" s="1"/>
  <c r="E1137" i="2"/>
  <c r="C1123" i="2"/>
  <c r="F1112" i="2"/>
  <c r="C1126" i="2" s="1"/>
  <c r="E1112" i="2"/>
  <c r="C1098" i="2"/>
  <c r="F1087" i="2"/>
  <c r="C1101" i="2" s="1"/>
  <c r="G1087" i="2" s="1"/>
  <c r="H1087" i="2" s="1"/>
  <c r="I1087" i="2" s="1"/>
  <c r="E1087" i="2"/>
  <c r="C1073" i="2"/>
  <c r="F1062" i="2"/>
  <c r="C1076" i="2" s="1"/>
  <c r="E1062" i="2"/>
  <c r="C1048" i="2"/>
  <c r="F1037" i="2"/>
  <c r="C1051" i="2" s="1"/>
  <c r="G1037" i="2" s="1"/>
  <c r="H1037" i="2" s="1"/>
  <c r="I1037" i="2" s="1"/>
  <c r="E1037" i="2"/>
  <c r="C1023" i="2"/>
  <c r="F1012" i="2"/>
  <c r="C1026" i="2" s="1"/>
  <c r="E1012" i="2"/>
  <c r="C998" i="2"/>
  <c r="F987" i="2"/>
  <c r="C1001" i="2" s="1"/>
  <c r="G987" i="2" s="1"/>
  <c r="H987" i="2" s="1"/>
  <c r="I987" i="2" s="1"/>
  <c r="E987" i="2"/>
  <c r="C973" i="2"/>
  <c r="F962" i="2"/>
  <c r="C976" i="2" s="1"/>
  <c r="E962" i="2"/>
  <c r="C948" i="2"/>
  <c r="F937" i="2"/>
  <c r="C951" i="2" s="1"/>
  <c r="E937" i="2"/>
  <c r="C923" i="2"/>
  <c r="F912" i="2"/>
  <c r="C926" i="2" s="1"/>
  <c r="G912" i="2" s="1"/>
  <c r="H912" i="2" s="1"/>
  <c r="I912" i="2" s="1"/>
  <c r="E912" i="2"/>
  <c r="C898" i="2"/>
  <c r="F887" i="2"/>
  <c r="C901" i="2" s="1"/>
  <c r="G887" i="2" s="1"/>
  <c r="H887" i="2" s="1"/>
  <c r="I887" i="2" s="1"/>
  <c r="H896" i="2" s="1"/>
  <c r="H898" i="2" s="1"/>
  <c r="E887" i="2"/>
  <c r="C873" i="2"/>
  <c r="F862" i="2"/>
  <c r="C876" i="2" s="1"/>
  <c r="E862" i="2"/>
  <c r="C848" i="2"/>
  <c r="F837" i="2"/>
  <c r="C851" i="2" s="1"/>
  <c r="G837" i="2" s="1"/>
  <c r="H837" i="2" s="1"/>
  <c r="I837" i="2" s="1"/>
  <c r="E837" i="2"/>
  <c r="C823" i="2"/>
  <c r="F812" i="2"/>
  <c r="C826" i="2" s="1"/>
  <c r="E812" i="2"/>
  <c r="C798" i="2"/>
  <c r="F787" i="2"/>
  <c r="C801" i="2" s="1"/>
  <c r="G787" i="2" s="1"/>
  <c r="H787" i="2" s="1"/>
  <c r="I787" i="2" s="1"/>
  <c r="E787" i="2"/>
  <c r="C773" i="2"/>
  <c r="F762" i="2"/>
  <c r="C776" i="2" s="1"/>
  <c r="E762" i="2"/>
  <c r="C748" i="2"/>
  <c r="F737" i="2"/>
  <c r="C751" i="2" s="1"/>
  <c r="G737" i="2" s="1"/>
  <c r="H737" i="2" s="1"/>
  <c r="I737" i="2" s="1"/>
  <c r="E737" i="2"/>
  <c r="C723" i="2"/>
  <c r="F712" i="2"/>
  <c r="C726" i="2" s="1"/>
  <c r="G712" i="2" s="1"/>
  <c r="E712" i="2"/>
  <c r="C698" i="2"/>
  <c r="F687" i="2"/>
  <c r="C701" i="2" s="1"/>
  <c r="G687" i="2" s="1"/>
  <c r="H687" i="2" s="1"/>
  <c r="E687" i="2"/>
  <c r="C673" i="2"/>
  <c r="F662" i="2"/>
  <c r="C676" i="2" s="1"/>
  <c r="G662" i="2" s="1"/>
  <c r="H662" i="2" s="1"/>
  <c r="I662" i="2" s="1"/>
  <c r="E662" i="2"/>
  <c r="C648" i="2"/>
  <c r="F637" i="2"/>
  <c r="C651" i="2" s="1"/>
  <c r="E637" i="2"/>
  <c r="C622" i="2"/>
  <c r="F611" i="2"/>
  <c r="C625" i="2" s="1"/>
  <c r="E611" i="2"/>
  <c r="C597" i="2"/>
  <c r="F586" i="2"/>
  <c r="C600" i="2" s="1"/>
  <c r="E586" i="2"/>
  <c r="G561" i="2"/>
  <c r="C572" i="2"/>
  <c r="F561" i="2"/>
  <c r="C575" i="2" s="1"/>
  <c r="E561" i="2"/>
  <c r="C547" i="2"/>
  <c r="F536" i="2"/>
  <c r="C550" i="2" s="1"/>
  <c r="E536" i="2"/>
  <c r="C521" i="2"/>
  <c r="F510" i="2"/>
  <c r="C524" i="2" s="1"/>
  <c r="E510" i="2"/>
  <c r="C495" i="2"/>
  <c r="F484" i="2"/>
  <c r="C498" i="2" s="1"/>
  <c r="E484" i="2"/>
  <c r="C470" i="2"/>
  <c r="F459" i="2"/>
  <c r="C473" i="2" s="1"/>
  <c r="E459" i="2"/>
  <c r="C445" i="2"/>
  <c r="F434" i="2"/>
  <c r="C448" i="2" s="1"/>
  <c r="E434" i="2"/>
  <c r="C423" i="2"/>
  <c r="C420" i="2"/>
  <c r="F409" i="2"/>
  <c r="E409" i="2"/>
  <c r="G2809" i="5" l="1"/>
  <c r="H2809" i="5" s="1"/>
  <c r="I2809" i="5" s="1"/>
  <c r="H2818" i="5" s="1"/>
  <c r="H2820" i="5" s="1"/>
  <c r="G2759" i="5"/>
  <c r="H2759" i="5" s="1"/>
  <c r="I2759" i="5" s="1"/>
  <c r="G2711" i="5"/>
  <c r="H2711" i="5" s="1"/>
  <c r="I2711" i="5" s="1"/>
  <c r="H2719" i="5" s="1"/>
  <c r="G2709" i="5"/>
  <c r="H2709" i="5" s="1"/>
  <c r="I2709" i="5" s="1"/>
  <c r="H2718" i="5" s="1"/>
  <c r="H2720" i="5" s="1"/>
  <c r="G2684" i="5"/>
  <c r="H2684" i="5" s="1"/>
  <c r="I2684" i="5" s="1"/>
  <c r="H2693" i="5" s="1"/>
  <c r="G2659" i="5"/>
  <c r="H2659" i="5" s="1"/>
  <c r="I2659" i="5" s="1"/>
  <c r="G2634" i="5"/>
  <c r="H2634" i="5" s="1"/>
  <c r="G2611" i="5"/>
  <c r="H2611" i="5" s="1"/>
  <c r="I2611" i="5" s="1"/>
  <c r="H2619" i="5" s="1"/>
  <c r="G2609" i="5"/>
  <c r="H2609" i="5" s="1"/>
  <c r="I2609" i="5" s="1"/>
  <c r="H2618" i="5" s="1"/>
  <c r="G2586" i="5"/>
  <c r="H2586" i="5" s="1"/>
  <c r="I2586" i="5" s="1"/>
  <c r="H2594" i="5" s="1"/>
  <c r="G2584" i="5"/>
  <c r="H2584" i="5" s="1"/>
  <c r="I2584" i="5" s="1"/>
  <c r="H2593" i="5" s="1"/>
  <c r="H2595" i="5" s="1"/>
  <c r="G2559" i="5"/>
  <c r="H2559" i="5" s="1"/>
  <c r="I2559" i="5" s="1"/>
  <c r="H2568" i="5" s="1"/>
  <c r="H2570" i="5" s="1"/>
  <c r="G2511" i="5"/>
  <c r="H2511" i="5" s="1"/>
  <c r="I2511" i="5" s="1"/>
  <c r="H2519" i="5" s="1"/>
  <c r="G2509" i="5"/>
  <c r="H2509" i="5" s="1"/>
  <c r="I2509" i="5" s="1"/>
  <c r="H2518" i="5" s="1"/>
  <c r="H2520" i="5" s="1"/>
  <c r="G2486" i="5"/>
  <c r="H2486" i="5" s="1"/>
  <c r="I2486" i="5" s="1"/>
  <c r="H2494" i="5" s="1"/>
  <c r="G2484" i="5"/>
  <c r="H2484" i="5" s="1"/>
  <c r="I2484" i="5" s="1"/>
  <c r="H2493" i="5" s="1"/>
  <c r="H2495" i="5" s="1"/>
  <c r="G2461" i="5"/>
  <c r="H2461" i="5" s="1"/>
  <c r="I2461" i="5" s="1"/>
  <c r="H2469" i="5" s="1"/>
  <c r="G2459" i="5"/>
  <c r="H2459" i="5" s="1"/>
  <c r="I2459" i="5" s="1"/>
  <c r="H2468" i="5" s="1"/>
  <c r="H2470" i="5" s="1"/>
  <c r="G2362" i="5"/>
  <c r="H2362" i="5" s="1"/>
  <c r="H2370" i="5" s="1"/>
  <c r="G2360" i="5"/>
  <c r="H2360" i="5" s="1"/>
  <c r="H2369" i="5" s="1"/>
  <c r="G2337" i="5"/>
  <c r="H2337" i="5" s="1"/>
  <c r="I2337" i="5" s="1"/>
  <c r="H2345" i="5" s="1"/>
  <c r="G2335" i="5"/>
  <c r="H2335" i="5" s="1"/>
  <c r="I2335" i="5" s="1"/>
  <c r="H2344" i="5" s="1"/>
  <c r="H2346" i="5" s="1"/>
  <c r="G2310" i="5"/>
  <c r="H2310" i="5" s="1"/>
  <c r="I2310" i="5" s="1"/>
  <c r="H2319" i="5" s="1"/>
  <c r="G2312" i="5"/>
  <c r="H2312" i="5" s="1"/>
  <c r="I2312" i="5" s="1"/>
  <c r="H2320" i="5" s="1"/>
  <c r="G2260" i="5"/>
  <c r="H2260" i="5" s="1"/>
  <c r="I2260" i="5" s="1"/>
  <c r="H2269" i="5" s="1"/>
  <c r="H2271" i="5" s="1"/>
  <c r="G2189" i="5"/>
  <c r="H2197" i="5" s="1"/>
  <c r="G2187" i="5"/>
  <c r="H2196" i="5" s="1"/>
  <c r="G2162" i="5"/>
  <c r="H2162" i="5" s="1"/>
  <c r="I2162" i="5" s="1"/>
  <c r="G2112" i="5"/>
  <c r="H2112" i="5" s="1"/>
  <c r="I2112" i="5" s="1"/>
  <c r="G2012" i="5"/>
  <c r="H2012" i="5" s="1"/>
  <c r="G1962" i="5"/>
  <c r="H1962" i="5" s="1"/>
  <c r="G1762" i="5"/>
  <c r="H1762" i="5" s="1"/>
  <c r="G1712" i="5"/>
  <c r="H1712" i="5" s="1"/>
  <c r="G1587" i="5"/>
  <c r="H1587" i="5" s="1"/>
  <c r="I1587" i="5" s="1"/>
  <c r="G1562" i="5"/>
  <c r="H1562" i="5" s="1"/>
  <c r="I1562" i="5" s="1"/>
  <c r="G1487" i="5"/>
  <c r="H1487" i="5" s="1"/>
  <c r="G1387" i="5"/>
  <c r="H1387" i="5" s="1"/>
  <c r="H1323" i="5"/>
  <c r="G1287" i="5"/>
  <c r="H1287" i="5" s="1"/>
  <c r="G1262" i="5"/>
  <c r="H1262" i="5" s="1"/>
  <c r="I1262" i="5" s="1"/>
  <c r="G1187" i="5"/>
  <c r="H1187" i="5" s="1"/>
  <c r="I1187" i="5" s="1"/>
  <c r="G1162" i="5"/>
  <c r="H1162" i="5" s="1"/>
  <c r="I1162" i="5" s="1"/>
  <c r="G1037" i="5"/>
  <c r="H1037" i="5" s="1"/>
  <c r="I1037" i="5" s="1"/>
  <c r="G987" i="5"/>
  <c r="H987" i="5" s="1"/>
  <c r="G962" i="5"/>
  <c r="H962" i="5" s="1"/>
  <c r="I962" i="5" s="1"/>
  <c r="G762" i="5"/>
  <c r="H762" i="5" s="1"/>
  <c r="G712" i="5"/>
  <c r="H712" i="5" s="1"/>
  <c r="I712" i="5" s="1"/>
  <c r="G689" i="5"/>
  <c r="H689" i="5" s="1"/>
  <c r="G687" i="5"/>
  <c r="H687" i="5" s="1"/>
  <c r="H696" i="5" s="1"/>
  <c r="G536" i="5"/>
  <c r="H536" i="5" s="1"/>
  <c r="I536" i="5" s="1"/>
  <c r="G510" i="5"/>
  <c r="H510" i="5" s="1"/>
  <c r="I510" i="5" s="1"/>
  <c r="G434" i="5"/>
  <c r="H434" i="5" s="1"/>
  <c r="I434" i="5" s="1"/>
  <c r="G409" i="5"/>
  <c r="H409" i="5" s="1"/>
  <c r="I409" i="5" s="1"/>
  <c r="G183" i="5"/>
  <c r="H183" i="5" s="1"/>
  <c r="I183" i="5" s="1"/>
  <c r="G133" i="5"/>
  <c r="H133" i="5" s="1"/>
  <c r="I133" i="5" s="1"/>
  <c r="C70" i="5"/>
  <c r="G56" i="5" s="1"/>
  <c r="H56" i="5" s="1"/>
  <c r="I56" i="5" s="1"/>
  <c r="C40" i="5"/>
  <c r="G812" i="5"/>
  <c r="H812" i="5" s="1"/>
  <c r="I812" i="5" s="1"/>
  <c r="G586" i="5"/>
  <c r="H586" i="5" s="1"/>
  <c r="G1837" i="5"/>
  <c r="H1837" i="5" s="1"/>
  <c r="I1837" i="5" s="1"/>
  <c r="G108" i="5"/>
  <c r="H108" i="5" s="1"/>
  <c r="I108" i="5" s="1"/>
  <c r="G611" i="5"/>
  <c r="H611" i="5" s="1"/>
  <c r="I611" i="5" s="1"/>
  <c r="I637" i="5"/>
  <c r="G787" i="5"/>
  <c r="H787" i="5" s="1"/>
  <c r="C144" i="5"/>
  <c r="G937" i="5"/>
  <c r="H937" i="5" s="1"/>
  <c r="I937" i="5" s="1"/>
  <c r="G259" i="5"/>
  <c r="H259" i="5" s="1"/>
  <c r="I259" i="5" s="1"/>
  <c r="G359" i="5"/>
  <c r="H359" i="5" s="1"/>
  <c r="I359" i="5" s="1"/>
  <c r="G459" i="5"/>
  <c r="H459" i="5" s="1"/>
  <c r="I459" i="5" s="1"/>
  <c r="G561" i="5"/>
  <c r="H561" i="5" s="1"/>
  <c r="G563" i="5"/>
  <c r="H563" i="5" s="1"/>
  <c r="I563" i="5" s="1"/>
  <c r="H571" i="5" s="1"/>
  <c r="H572" i="5" s="1"/>
  <c r="G887" i="5"/>
  <c r="H887" i="5" s="1"/>
  <c r="H896" i="5" s="1"/>
  <c r="G889" i="5"/>
  <c r="H889" i="5" s="1"/>
  <c r="H897" i="5" s="1"/>
  <c r="G2211" i="5"/>
  <c r="H2211" i="5" s="1"/>
  <c r="I2211" i="5" s="1"/>
  <c r="H2321" i="5"/>
  <c r="C15" i="5"/>
  <c r="C119" i="5"/>
  <c r="C93" i="5"/>
  <c r="G1737" i="5"/>
  <c r="H1737" i="5" s="1"/>
  <c r="I1737" i="5" s="1"/>
  <c r="G1812" i="5"/>
  <c r="H1812" i="5" s="1"/>
  <c r="I1812" i="5" s="1"/>
  <c r="G2137" i="5"/>
  <c r="H2137" i="5" s="1"/>
  <c r="G2434" i="5"/>
  <c r="H2434" i="5" s="1"/>
  <c r="I2434" i="5" s="1"/>
  <c r="H2443" i="5" s="1"/>
  <c r="H2445" i="5" s="1"/>
  <c r="G1637" i="5"/>
  <c r="H1637" i="5" s="1"/>
  <c r="I1637" i="5" s="1"/>
  <c r="G1662" i="5"/>
  <c r="H1662" i="5" s="1"/>
  <c r="I1662" i="5" s="1"/>
  <c r="G1887" i="5"/>
  <c r="H1887" i="5" s="1"/>
  <c r="I1887" i="5" s="1"/>
  <c r="G1987" i="5"/>
  <c r="H1987" i="5" s="1"/>
  <c r="I1987" i="5" s="1"/>
  <c r="G2087" i="5"/>
  <c r="H2087" i="5" s="1"/>
  <c r="G2285" i="5"/>
  <c r="H2285" i="5" s="1"/>
  <c r="I2285" i="5" s="1"/>
  <c r="G2410" i="5"/>
  <c r="H2410" i="5" s="1"/>
  <c r="G2486" i="2"/>
  <c r="H2486" i="2" s="1"/>
  <c r="I2486" i="2" s="1"/>
  <c r="H2494" i="2" s="1"/>
  <c r="G2484" i="2"/>
  <c r="H2484" i="2" s="1"/>
  <c r="I2484" i="2" s="1"/>
  <c r="H2493" i="2" s="1"/>
  <c r="H2495" i="2" s="1"/>
  <c r="G2461" i="2"/>
  <c r="H2461" i="2" s="1"/>
  <c r="I2461" i="2" s="1"/>
  <c r="H2469" i="2" s="1"/>
  <c r="G2459" i="2"/>
  <c r="H2459" i="2" s="1"/>
  <c r="I2459" i="2" s="1"/>
  <c r="H2468" i="2" s="1"/>
  <c r="H2470" i="2" s="1"/>
  <c r="G2436" i="2"/>
  <c r="H2436" i="2" s="1"/>
  <c r="I2436" i="2" s="1"/>
  <c r="H2444" i="2" s="1"/>
  <c r="G2434" i="2"/>
  <c r="H2434" i="2" s="1"/>
  <c r="I2434" i="2" s="1"/>
  <c r="H2443" i="2" s="1"/>
  <c r="G2410" i="2"/>
  <c r="H2410" i="2" s="1"/>
  <c r="I2410" i="2" s="1"/>
  <c r="H2419" i="2" s="1"/>
  <c r="H2421" i="2" s="1"/>
  <c r="G2385" i="2"/>
  <c r="H2385" i="2" s="1"/>
  <c r="I2385" i="2" s="1"/>
  <c r="H2371" i="2"/>
  <c r="G2337" i="2"/>
  <c r="H2337" i="2" s="1"/>
  <c r="I2337" i="2" s="1"/>
  <c r="H2345" i="2" s="1"/>
  <c r="G2335" i="2"/>
  <c r="H2335" i="2" s="1"/>
  <c r="I2335" i="2" s="1"/>
  <c r="H2344" i="2" s="1"/>
  <c r="H2321" i="2"/>
  <c r="G2285" i="2"/>
  <c r="H2285" i="2" s="1"/>
  <c r="I2285" i="2" s="1"/>
  <c r="G2260" i="2"/>
  <c r="H2260" i="2" s="1"/>
  <c r="I2260" i="2" s="1"/>
  <c r="G2236" i="2"/>
  <c r="H2236" i="2" s="1"/>
  <c r="I2236" i="2" s="1"/>
  <c r="H2222" i="2"/>
  <c r="H2198" i="2"/>
  <c r="G2162" i="2"/>
  <c r="H2162" i="2" s="1"/>
  <c r="I2162" i="2" s="1"/>
  <c r="H2148" i="2"/>
  <c r="G2137" i="2"/>
  <c r="H2137" i="2" s="1"/>
  <c r="I2137" i="2" s="1"/>
  <c r="H2146" i="2" s="1"/>
  <c r="H2123" i="2"/>
  <c r="G2112" i="2"/>
  <c r="H2112" i="2" s="1"/>
  <c r="I2112" i="2" s="1"/>
  <c r="G2062" i="2"/>
  <c r="H2062" i="2" s="1"/>
  <c r="I2062" i="2" s="1"/>
  <c r="G2012" i="2"/>
  <c r="H2012" i="2" s="1"/>
  <c r="I2012" i="2" s="1"/>
  <c r="G1962" i="2"/>
  <c r="H1962" i="2" s="1"/>
  <c r="I1962" i="2" s="1"/>
  <c r="G1912" i="2"/>
  <c r="H1912" i="2" s="1"/>
  <c r="I1912" i="2" s="1"/>
  <c r="G1839" i="2"/>
  <c r="H1839" i="2" s="1"/>
  <c r="I1839" i="2" s="1"/>
  <c r="H1847" i="2" s="1"/>
  <c r="G1837" i="2"/>
  <c r="H1837" i="2" s="1"/>
  <c r="I1837" i="2" s="1"/>
  <c r="H1846" i="2" s="1"/>
  <c r="H1823" i="2"/>
  <c r="G1787" i="2"/>
  <c r="H1787" i="2" s="1"/>
  <c r="I1787" i="2" s="1"/>
  <c r="G1762" i="2"/>
  <c r="H1762" i="2" s="1"/>
  <c r="I1762" i="2" s="1"/>
  <c r="G1737" i="2"/>
  <c r="H1737" i="2" s="1"/>
  <c r="I1737" i="2" s="1"/>
  <c r="G1664" i="2"/>
  <c r="H1664" i="2" s="1"/>
  <c r="I1664" i="2" s="1"/>
  <c r="H1672" i="2" s="1"/>
  <c r="G1662" i="2"/>
  <c r="H1662" i="2" s="1"/>
  <c r="I1662" i="2" s="1"/>
  <c r="H1671" i="2" s="1"/>
  <c r="G1637" i="2"/>
  <c r="H1637" i="2" s="1"/>
  <c r="I1637" i="2" s="1"/>
  <c r="H1646" i="2" s="1"/>
  <c r="G1587" i="2"/>
  <c r="H1587" i="2" s="1"/>
  <c r="I1587" i="2" s="1"/>
  <c r="G1537" i="2"/>
  <c r="H1537" i="2" s="1"/>
  <c r="I1537" i="2" s="1"/>
  <c r="G1487" i="2"/>
  <c r="H1487" i="2" s="1"/>
  <c r="I1487" i="2" s="1"/>
  <c r="G1387" i="2"/>
  <c r="H1387" i="2" s="1"/>
  <c r="I1387" i="2" s="1"/>
  <c r="G1337" i="2"/>
  <c r="H1337" i="2" s="1"/>
  <c r="I1337" i="2" s="1"/>
  <c r="G1312" i="2"/>
  <c r="H1312" i="2" s="1"/>
  <c r="I1312" i="2" s="1"/>
  <c r="G1262" i="2"/>
  <c r="H1262" i="2" s="1"/>
  <c r="I1262" i="2" s="1"/>
  <c r="G1237" i="2"/>
  <c r="H1237" i="2" s="1"/>
  <c r="I1237" i="2" s="1"/>
  <c r="G1112" i="2"/>
  <c r="H1112" i="2" s="1"/>
  <c r="I1112" i="2" s="1"/>
  <c r="G1062" i="2"/>
  <c r="H1062" i="2" s="1"/>
  <c r="I1062" i="2" s="1"/>
  <c r="G1012" i="2"/>
  <c r="H1012" i="2" s="1"/>
  <c r="I1012" i="2" s="1"/>
  <c r="G962" i="2"/>
  <c r="H962" i="2" s="1"/>
  <c r="I962" i="2" s="1"/>
  <c r="G937" i="2"/>
  <c r="H937" i="2" s="1"/>
  <c r="H946" i="2" s="1"/>
  <c r="G862" i="2"/>
  <c r="H862" i="2" s="1"/>
  <c r="I862" i="2" s="1"/>
  <c r="G812" i="2"/>
  <c r="H812" i="2" s="1"/>
  <c r="I812" i="2" s="1"/>
  <c r="H821" i="2" s="1"/>
  <c r="G762" i="2"/>
  <c r="H762" i="2" s="1"/>
  <c r="I762" i="2" s="1"/>
  <c r="H712" i="2"/>
  <c r="I712" i="2" s="1"/>
  <c r="G637" i="2"/>
  <c r="H637" i="2" s="1"/>
  <c r="I637" i="2" s="1"/>
  <c r="G613" i="2"/>
  <c r="H613" i="2" s="1"/>
  <c r="G611" i="2"/>
  <c r="H611" i="2" s="1"/>
  <c r="I611" i="2" s="1"/>
  <c r="G588" i="2"/>
  <c r="H588" i="2" s="1"/>
  <c r="G586" i="2"/>
  <c r="H586" i="2" s="1"/>
  <c r="I586" i="2" s="1"/>
  <c r="H561" i="2"/>
  <c r="I561" i="2" s="1"/>
  <c r="G563" i="2"/>
  <c r="H563" i="2" s="1"/>
  <c r="G536" i="2"/>
  <c r="H536" i="2" s="1"/>
  <c r="I536" i="2" s="1"/>
  <c r="G510" i="2"/>
  <c r="H510" i="2" s="1"/>
  <c r="I510" i="2" s="1"/>
  <c r="G484" i="2"/>
  <c r="H484" i="2" s="1"/>
  <c r="I484" i="2" s="1"/>
  <c r="G459" i="2"/>
  <c r="H459" i="2" s="1"/>
  <c r="I459" i="2" s="1"/>
  <c r="G434" i="2"/>
  <c r="H434" i="2" s="1"/>
  <c r="I434" i="2" s="1"/>
  <c r="G409" i="2"/>
  <c r="H409" i="2" s="1"/>
  <c r="I409" i="2" s="1"/>
  <c r="H2620" i="5" l="1"/>
  <c r="H2198" i="5"/>
  <c r="H898" i="5"/>
  <c r="H2445" i="2"/>
  <c r="H2346" i="2"/>
  <c r="H1848" i="2"/>
  <c r="H1673" i="2"/>
  <c r="C395" i="2" l="1"/>
  <c r="F384" i="2"/>
  <c r="C398" i="2" s="1"/>
  <c r="E384" i="2"/>
  <c r="C370" i="2"/>
  <c r="F359" i="2"/>
  <c r="C373" i="2" s="1"/>
  <c r="E359" i="2"/>
  <c r="C345" i="2"/>
  <c r="F334" i="2"/>
  <c r="C348" i="2" s="1"/>
  <c r="E334" i="2"/>
  <c r="C320" i="2"/>
  <c r="F309" i="2"/>
  <c r="E309" i="2"/>
  <c r="F284" i="2"/>
  <c r="C298" i="2" s="1"/>
  <c r="C295" i="2"/>
  <c r="E284" i="2"/>
  <c r="C270" i="2"/>
  <c r="F259" i="2"/>
  <c r="C273" i="2" s="1"/>
  <c r="E259" i="2"/>
  <c r="C244" i="2"/>
  <c r="F233" i="2"/>
  <c r="C247" i="2" s="1"/>
  <c r="E233" i="2"/>
  <c r="F208" i="2"/>
  <c r="C222" i="2" s="1"/>
  <c r="C219" i="2"/>
  <c r="E208" i="2"/>
  <c r="C197" i="2"/>
  <c r="C194" i="2"/>
  <c r="E183" i="2"/>
  <c r="C172" i="2"/>
  <c r="C169" i="2"/>
  <c r="E158" i="2"/>
  <c r="F133" i="2"/>
  <c r="C147" i="2" s="1"/>
  <c r="G133" i="2" s="1"/>
  <c r="H133" i="2" s="1"/>
  <c r="I133" i="2" s="1"/>
  <c r="E133" i="2"/>
  <c r="F108" i="2"/>
  <c r="C122" i="2" s="1"/>
  <c r="G108" i="2" s="1"/>
  <c r="H108" i="2" s="1"/>
  <c r="I108" i="2" s="1"/>
  <c r="E108" i="2"/>
  <c r="F82" i="2"/>
  <c r="C96" i="2" s="1"/>
  <c r="G82" i="2" s="1"/>
  <c r="H82" i="2" s="1"/>
  <c r="I82" i="2" s="1"/>
  <c r="E82" i="2"/>
  <c r="C70" i="2"/>
  <c r="F56" i="2"/>
  <c r="C67" i="2" s="1"/>
  <c r="E56" i="2"/>
  <c r="F29" i="2"/>
  <c r="C43" i="2" s="1"/>
  <c r="E29" i="2"/>
  <c r="E4" i="2"/>
  <c r="G4" i="1"/>
  <c r="G158" i="2" l="1"/>
  <c r="H158" i="2" s="1"/>
  <c r="I158" i="2" s="1"/>
  <c r="G56" i="2"/>
  <c r="H56" i="2" s="1"/>
  <c r="I56" i="2" s="1"/>
  <c r="G29" i="2"/>
  <c r="H29" i="2" s="1"/>
  <c r="I29" i="2" s="1"/>
  <c r="G233" i="2"/>
  <c r="H233" i="2" s="1"/>
  <c r="I233" i="2" s="1"/>
  <c r="G183" i="2"/>
  <c r="H183" i="2" s="1"/>
  <c r="I183" i="2" s="1"/>
  <c r="C144" i="2"/>
  <c r="C323" i="2"/>
  <c r="G309" i="2" s="1"/>
  <c r="H309" i="2" s="1"/>
  <c r="I309" i="2" s="1"/>
  <c r="G384" i="2"/>
  <c r="H384" i="2" s="1"/>
  <c r="I384" i="2" s="1"/>
  <c r="G359" i="2"/>
  <c r="H359" i="2" s="1"/>
  <c r="I359" i="2" s="1"/>
  <c r="G334" i="2"/>
  <c r="H334" i="2" s="1"/>
  <c r="I334" i="2" s="1"/>
  <c r="G284" i="2"/>
  <c r="H284" i="2" s="1"/>
  <c r="I284" i="2" s="1"/>
  <c r="G259" i="2"/>
  <c r="H259" i="2" s="1"/>
  <c r="I259" i="2" s="1"/>
  <c r="G208" i="2"/>
  <c r="H208" i="2" s="1"/>
  <c r="I208" i="2" s="1"/>
  <c r="C119" i="2"/>
  <c r="C93" i="2"/>
  <c r="C40" i="2"/>
  <c r="C15" i="1" l="1"/>
  <c r="F4" i="1"/>
  <c r="F4" i="2"/>
  <c r="C18" i="2" s="1"/>
  <c r="E4" i="1"/>
  <c r="G4" i="2" l="1"/>
  <c r="H4" i="2" s="1"/>
  <c r="I4" i="2" s="1"/>
  <c r="C15" i="2"/>
  <c r="H948" i="2"/>
</calcChain>
</file>

<file path=xl/sharedStrings.xml><?xml version="1.0" encoding="utf-8"?>
<sst xmlns="http://schemas.openxmlformats.org/spreadsheetml/2006/main" count="3359" uniqueCount="17">
  <si>
    <t>P(atm)</t>
  </si>
  <si>
    <t>T. amb ©</t>
  </si>
  <si>
    <t>T.lect ©</t>
  </si>
  <si>
    <t>L.Secc, vertical (m)</t>
  </si>
  <si>
    <t>g(m/s^2)</t>
  </si>
  <si>
    <t>T. de capa superior ©</t>
  </si>
  <si>
    <t>β</t>
  </si>
  <si>
    <t>κ</t>
  </si>
  <si>
    <t>ν</t>
  </si>
  <si>
    <t>Pr</t>
  </si>
  <si>
    <t>GR*PR</t>
  </si>
  <si>
    <t>ΔT ©</t>
  </si>
  <si>
    <t>Nu</t>
  </si>
  <si>
    <t>h</t>
  </si>
  <si>
    <t>Propiedades del aire a</t>
  </si>
  <si>
    <t>Propiedades del aire a  C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</si>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</sst>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sz val="8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1"/>
        <bgColor indexed="64"/>
      </patternFill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2" xfId="0" applyBorder="1" applyAlignment="1">
      <alignment horizontal="center" wrapText="1"/>
    </xf>
    <xf numFmtId="0" fontId="2" fillId="0" borderId="1" xfId="0" applyFont="1" applyBorder="1" applyAlignment="1">
      <alignment wrapText="1"/>
    </xf>
    <xf numFmtId="1" fontId="0" fillId="0" borderId="2" xfId="0" applyNumberFormat="1" applyBorder="1" applyAlignment="1">
      <alignment wrapText="1"/>
    </xf>
    <xf numFmtId="0" fontId="0" fillId="2" borderId="0" xfId="0" applyFill="1"/>
    <xf numFmtId="2" fontId="0" fillId="0" borderId="2" xfId="0" applyNumberFormat="1" applyBorder="1" applyAlignment="1">
      <alignment wrapText="1"/>
    </xf>
    <xf numFmtId="2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1123950</xdr:colOff>
      <xdr:row>8</xdr:row>
      <xdr:rowOff>0</xdr:rowOff>
    </xdr:from>
    <xdr:to>
      <xdr:col>11</xdr:col>
      <xdr:colOff>437663</xdr:colOff>
      <xdr:row>10</xdr:row>
      <xdr:rowOff>38048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E7CF42D-D511-4890-8CD1-DDD66C8541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724650" y="1524000"/>
          <a:ext cx="3895238" cy="419048"/>
        </a:xfrm>
        <a:prstGeom prst="rect">
          <a:avLst/>
        </a:prstGeom>
      </xdr:spPr>
    </xdr:pic>
    <xdr:clientData/>
  </xdr:twoCellAnchor>
  <xdr:twoCellAnchor editAs="oneCell">
    <xdr:from>
      <xdr:col>5</xdr:col>
      <xdr:colOff>0</xdr:colOff>
      <xdr:row>8</xdr:row>
      <xdr:rowOff>76200</xdr:rowOff>
    </xdr:from>
    <xdr:to>
      <xdr:col>6</xdr:col>
      <xdr:colOff>295071</xdr:colOff>
      <xdr:row>10</xdr:row>
      <xdr:rowOff>66629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D7434177-4CDE-45E8-A95F-7F04100086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267200" y="1600200"/>
          <a:ext cx="1628571" cy="371429"/>
        </a:xfrm>
        <a:prstGeom prst="rect">
          <a:avLst/>
        </a:prstGeom>
      </xdr:spPr>
    </xdr:pic>
    <xdr:clientData/>
  </xdr:twoCellAnchor>
  <xdr:twoCellAnchor editAs="oneCell">
    <xdr:from>
      <xdr:col>6</xdr:col>
      <xdr:colOff>190500</xdr:colOff>
      <xdr:row>12</xdr:row>
      <xdr:rowOff>9525</xdr:rowOff>
    </xdr:from>
    <xdr:to>
      <xdr:col>6</xdr:col>
      <xdr:colOff>1161929</xdr:colOff>
      <xdr:row>15</xdr:row>
      <xdr:rowOff>38023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406DC2D4-D629-87AF-1455-42C5A2CA8B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5791200" y="2295525"/>
          <a:ext cx="971429" cy="61904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22A263-15F7-4677-BBED-323D805F0578}">
  <dimension ref="A3:N2547"/>
  <sheetViews>
    <sheetView tabSelected="1" zoomScaleNormal="100" workbookViewId="0">
      <selection activeCell="D4" sqref="D4"/>
    </sheetView>
  </sheetViews>
  <sheetFormatPr baseColWidth="10" defaultRowHeight="15" x14ac:dyDescent="0.25"/>
  <cols>
    <col min="3" max="3" width="18.28515625" customWidth="1"/>
    <col min="6" max="6" width="20" bestFit="1" customWidth="1"/>
    <col min="7" max="7" width="23" customWidth="1"/>
  </cols>
  <sheetData>
    <row r="3" spans="3:9" x14ac:dyDescent="0.25">
      <c r="E3" s="2" t="s">
        <v>11</v>
      </c>
      <c r="F3" s="3" t="s">
        <v>5</v>
      </c>
      <c r="G3" s="3" t="s">
        <v>10</v>
      </c>
      <c r="H3" s="3" t="s">
        <v>12</v>
      </c>
      <c r="I3" s="3" t="s">
        <v>13</v>
      </c>
    </row>
    <row r="4" spans="3:9" x14ac:dyDescent="0.25">
      <c r="C4" t="s">
        <v>0</v>
      </c>
      <c r="E4">
        <f>(C9-C7)</f>
        <v>73.400000000000006</v>
      </c>
      <c r="F4">
        <f>(C9+C7)/2</f>
        <v>58.599999999999994</v>
      </c>
      <c r="G4">
        <f>((C13*C18*E4*(C11^3))/(C22^2))*C24</f>
        <v>60139625.810020454</v>
      </c>
      <c r="H4">
        <f>((0.825)+((0.387*(G4^(1/6)))/((1)+((0.492/C24)^(9/16)))^(8/27)))^2</f>
        <v>52.610499437318815</v>
      </c>
      <c r="I4">
        <f>(H4*C20)/C11</f>
        <v>6.1554284341663017</v>
      </c>
    </row>
    <row r="5" spans="3:9" x14ac:dyDescent="0.25">
      <c r="C5">
        <v>1</v>
      </c>
    </row>
    <row r="6" spans="3:9" x14ac:dyDescent="0.25">
      <c r="C6" t="s">
        <v>1</v>
      </c>
    </row>
    <row r="7" spans="3:9" x14ac:dyDescent="0.25">
      <c r="C7">
        <v>21.9</v>
      </c>
    </row>
    <row r="8" spans="3:9" x14ac:dyDescent="0.25">
      <c r="C8" t="s">
        <v>2</v>
      </c>
    </row>
    <row r="9" spans="3:9" x14ac:dyDescent="0.25">
      <c r="C9">
        <v>95.3</v>
      </c>
    </row>
    <row r="10" spans="3:9" x14ac:dyDescent="0.25">
      <c r="C10" t="s">
        <v>3</v>
      </c>
    </row>
    <row r="11" spans="3:9" x14ac:dyDescent="0.25">
      <c r="C11">
        <v>0.24</v>
      </c>
    </row>
    <row r="12" spans="3:9" x14ac:dyDescent="0.25">
      <c r="C12" t="s">
        <v>4</v>
      </c>
    </row>
    <row r="13" spans="3:9" ht="15.75" thickBot="1" x14ac:dyDescent="0.3">
      <c r="C13">
        <v>9.81</v>
      </c>
    </row>
    <row r="14" spans="3:9" ht="15" customHeight="1" x14ac:dyDescent="0.25">
      <c r="C14" s="5" t="s">
        <v>15</v>
      </c>
    </row>
    <row r="15" spans="3:9" ht="15.75" thickBot="1" x14ac:dyDescent="0.3">
      <c r="C15" s="6">
        <f>F4</f>
        <v>58.599999999999994</v>
      </c>
      <c r="G15" t="s">
        <v>16</v>
      </c>
    </row>
    <row r="17" spans="1:14" x14ac:dyDescent="0.25">
      <c r="C17" s="1" t="s">
        <v>6</v>
      </c>
    </row>
    <row r="18" spans="1:14" x14ac:dyDescent="0.25">
      <c r="C18">
        <f>1/(273+F4)</f>
        <v>3.0156815440289505E-3</v>
      </c>
    </row>
    <row r="19" spans="1:14" x14ac:dyDescent="0.25">
      <c r="C19" t="s">
        <v>7</v>
      </c>
    </row>
    <row r="20" spans="1:14" x14ac:dyDescent="0.25">
      <c r="C20">
        <v>2.8080000000000001E-2</v>
      </c>
    </row>
    <row r="21" spans="1:14" x14ac:dyDescent="0.25">
      <c r="C21" t="s">
        <v>8</v>
      </c>
    </row>
    <row r="22" spans="1:14" x14ac:dyDescent="0.25">
      <c r="C22">
        <v>1.8960000000000001E-5</v>
      </c>
    </row>
    <row r="23" spans="1:14" x14ac:dyDescent="0.25">
      <c r="C23" t="s">
        <v>9</v>
      </c>
    </row>
    <row r="24" spans="1:14" x14ac:dyDescent="0.25">
      <c r="C24">
        <v>0.72019999999999995</v>
      </c>
    </row>
    <row r="25" spans="1:14" x14ac:dyDescent="0.25">
      <c r="A25" s="7"/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</row>
    <row r="28" spans="1:14" x14ac:dyDescent="0.25">
      <c r="E28" s="2" t="s">
        <v>11</v>
      </c>
      <c r="F28" s="3" t="s">
        <v>5</v>
      </c>
      <c r="G28" s="3" t="s">
        <v>10</v>
      </c>
      <c r="H28" s="3" t="s">
        <v>12</v>
      </c>
      <c r="I28" s="3" t="s">
        <v>13</v>
      </c>
    </row>
    <row r="29" spans="1:14" x14ac:dyDescent="0.25">
      <c r="C29" t="s">
        <v>0</v>
      </c>
      <c r="E29">
        <f>(C34-C32)</f>
        <v>78.599999999999994</v>
      </c>
      <c r="F29">
        <f>(C34+C32)/2</f>
        <v>61.2</v>
      </c>
      <c r="G29">
        <f>((C38*C43*E29*(C36^3))/(C47^2))*C49</f>
        <v>81242186.423854291</v>
      </c>
      <c r="H29">
        <f>((0.825)+((0.387*(G29^(1/6)))/((1)+((0.492/C49)^(9/16)))^(8/27)))^2</f>
        <v>57.513392948472337</v>
      </c>
      <c r="I29">
        <f>(H29*C45)/C36</f>
        <v>6.2114464384350123</v>
      </c>
    </row>
    <row r="30" spans="1:14" x14ac:dyDescent="0.25">
      <c r="C30">
        <v>1</v>
      </c>
    </row>
    <row r="31" spans="1:14" x14ac:dyDescent="0.25">
      <c r="C31" t="s">
        <v>1</v>
      </c>
    </row>
    <row r="32" spans="1:14" x14ac:dyDescent="0.25">
      <c r="C32">
        <v>21.9</v>
      </c>
    </row>
    <row r="33" spans="3:7" x14ac:dyDescent="0.25">
      <c r="C33" t="s">
        <v>2</v>
      </c>
    </row>
    <row r="34" spans="3:7" x14ac:dyDescent="0.25">
      <c r="C34">
        <v>100.5</v>
      </c>
    </row>
    <row r="35" spans="3:7" x14ac:dyDescent="0.25">
      <c r="C35" t="s">
        <v>3</v>
      </c>
    </row>
    <row r="36" spans="3:7" x14ac:dyDescent="0.25">
      <c r="C36">
        <v>0.26</v>
      </c>
    </row>
    <row r="37" spans="3:7" x14ac:dyDescent="0.25">
      <c r="C37" t="s">
        <v>4</v>
      </c>
    </row>
    <row r="38" spans="3:7" ht="15.75" thickBot="1" x14ac:dyDescent="0.3">
      <c r="C38">
        <v>9.81</v>
      </c>
    </row>
    <row r="39" spans="3:7" x14ac:dyDescent="0.25">
      <c r="C39" s="5" t="s">
        <v>15</v>
      </c>
    </row>
    <row r="40" spans="3:7" ht="15.75" thickBot="1" x14ac:dyDescent="0.3">
      <c r="C40" s="6">
        <f>F29</f>
        <v>61.2</v>
      </c>
      <c r="G40" t="s">
        <v>16</v>
      </c>
    </row>
    <row r="42" spans="3:7" x14ac:dyDescent="0.25">
      <c r="C42" s="1" t="s">
        <v>6</v>
      </c>
    </row>
    <row r="43" spans="3:7" x14ac:dyDescent="0.25">
      <c r="C43">
        <f>1/(273+F29)</f>
        <v>2.9922202274087375E-3</v>
      </c>
    </row>
    <row r="44" spans="3:7" x14ac:dyDescent="0.25">
      <c r="C44" t="s">
        <v>7</v>
      </c>
    </row>
    <row r="45" spans="3:7" x14ac:dyDescent="0.25">
      <c r="C45">
        <v>2.8080000000000001E-2</v>
      </c>
    </row>
    <row r="46" spans="3:7" x14ac:dyDescent="0.25">
      <c r="C46" t="s">
        <v>8</v>
      </c>
    </row>
    <row r="47" spans="3:7" x14ac:dyDescent="0.25">
      <c r="C47">
        <v>1.8960000000000001E-5</v>
      </c>
    </row>
    <row r="48" spans="3:7" x14ac:dyDescent="0.25">
      <c r="C48" t="s">
        <v>9</v>
      </c>
    </row>
    <row r="49" spans="1:14" x14ac:dyDescent="0.25">
      <c r="C49">
        <v>0.72019999999999995</v>
      </c>
    </row>
    <row r="52" spans="1:14" x14ac:dyDescent="0.25">
      <c r="A52" s="7"/>
      <c r="B52" s="7"/>
      <c r="C52" s="7"/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</row>
    <row r="55" spans="1:14" x14ac:dyDescent="0.25">
      <c r="E55" s="2" t="s">
        <v>11</v>
      </c>
      <c r="F55" s="3" t="s">
        <v>5</v>
      </c>
      <c r="G55" s="3" t="s">
        <v>10</v>
      </c>
      <c r="H55" s="3" t="s">
        <v>12</v>
      </c>
      <c r="I55" s="3" t="s">
        <v>13</v>
      </c>
    </row>
    <row r="56" spans="1:14" x14ac:dyDescent="0.25">
      <c r="C56" t="s">
        <v>0</v>
      </c>
      <c r="E56">
        <f>(C61-C59)</f>
        <v>76</v>
      </c>
      <c r="F56">
        <f>(C61+C59)/2</f>
        <v>59.900000000000006</v>
      </c>
      <c r="G56">
        <f>((C65*C70*E56*(C63^3))/(C74^2))*C76</f>
        <v>706523375.24280691</v>
      </c>
      <c r="H56">
        <f>((0.825)+((0.387*(G56^(1/6)))/((1)+((0.492/C76)^(9/16)))^(8/27)))^2</f>
        <v>110.61245817674059</v>
      </c>
      <c r="I56">
        <f>(H56*C72)/C63</f>
        <v>5.7518478251905103</v>
      </c>
    </row>
    <row r="57" spans="1:14" x14ac:dyDescent="0.25">
      <c r="C57">
        <v>1</v>
      </c>
    </row>
    <row r="58" spans="1:14" x14ac:dyDescent="0.25">
      <c r="C58" t="s">
        <v>1</v>
      </c>
    </row>
    <row r="59" spans="1:14" x14ac:dyDescent="0.25">
      <c r="C59">
        <v>21.9</v>
      </c>
    </row>
    <row r="60" spans="1:14" x14ac:dyDescent="0.25">
      <c r="C60" t="s">
        <v>2</v>
      </c>
    </row>
    <row r="61" spans="1:14" x14ac:dyDescent="0.25">
      <c r="C61">
        <v>97.9</v>
      </c>
    </row>
    <row r="62" spans="1:14" x14ac:dyDescent="0.25">
      <c r="C62" t="s">
        <v>3</v>
      </c>
    </row>
    <row r="63" spans="1:14" x14ac:dyDescent="0.25">
      <c r="C63">
        <v>0.54</v>
      </c>
    </row>
    <row r="64" spans="1:14" x14ac:dyDescent="0.25">
      <c r="C64" t="s">
        <v>4</v>
      </c>
    </row>
    <row r="65" spans="3:7" ht="15.75" thickBot="1" x14ac:dyDescent="0.3">
      <c r="C65">
        <v>9.81</v>
      </c>
    </row>
    <row r="66" spans="3:7" x14ac:dyDescent="0.25">
      <c r="C66" s="5" t="s">
        <v>15</v>
      </c>
    </row>
    <row r="67" spans="3:7" ht="15.75" thickBot="1" x14ac:dyDescent="0.3">
      <c r="C67" s="6">
        <f>F56</f>
        <v>59.900000000000006</v>
      </c>
      <c r="G67" t="s">
        <v>16</v>
      </c>
    </row>
    <row r="69" spans="3:7" x14ac:dyDescent="0.25">
      <c r="C69" s="1" t="s">
        <v>6</v>
      </c>
    </row>
    <row r="70" spans="3:7" x14ac:dyDescent="0.25">
      <c r="C70">
        <f>1/(273+F56)</f>
        <v>3.0039050765995798E-3</v>
      </c>
    </row>
    <row r="71" spans="3:7" x14ac:dyDescent="0.25">
      <c r="C71" t="s">
        <v>7</v>
      </c>
    </row>
    <row r="72" spans="3:7" x14ac:dyDescent="0.25">
      <c r="C72">
        <v>2.8080000000000001E-2</v>
      </c>
    </row>
    <row r="73" spans="3:7" x14ac:dyDescent="0.25">
      <c r="C73" t="s">
        <v>8</v>
      </c>
    </row>
    <row r="74" spans="3:7" x14ac:dyDescent="0.25">
      <c r="C74">
        <v>1.8960000000000001E-5</v>
      </c>
    </row>
    <row r="75" spans="3:7" x14ac:dyDescent="0.25">
      <c r="C75" t="s">
        <v>9</v>
      </c>
    </row>
    <row r="76" spans="3:7" x14ac:dyDescent="0.25">
      <c r="C76">
        <v>0.72019999999999995</v>
      </c>
    </row>
    <row r="78" spans="3:7" s="7" customFormat="1" x14ac:dyDescent="0.25"/>
    <row r="81" spans="3:9" x14ac:dyDescent="0.25">
      <c r="E81" s="2" t="s">
        <v>11</v>
      </c>
      <c r="F81" s="3" t="s">
        <v>5</v>
      </c>
      <c r="G81" s="3" t="s">
        <v>10</v>
      </c>
      <c r="H81" s="3" t="s">
        <v>12</v>
      </c>
      <c r="I81" s="3" t="s">
        <v>13</v>
      </c>
    </row>
    <row r="82" spans="3:9" x14ac:dyDescent="0.25">
      <c r="C82" t="s">
        <v>0</v>
      </c>
      <c r="E82">
        <f>(C87-C85)</f>
        <v>71.599999999999994</v>
      </c>
      <c r="F82">
        <f>(C87+C85)/2</f>
        <v>57.7</v>
      </c>
      <c r="G82">
        <f>((C91*C96*E82*(C89^3))/(C100^2))*C102</f>
        <v>215540783.89863557</v>
      </c>
      <c r="H82">
        <f>((0.825)+((0.387*(G82^(1/6)))/((1)+((0.492/C102)^(9/16)))^(8/27)))^2</f>
        <v>77.040614612766376</v>
      </c>
      <c r="I82">
        <f>(H82*C98)/C89</f>
        <v>5.8467579954769731</v>
      </c>
    </row>
    <row r="83" spans="3:9" x14ac:dyDescent="0.25">
      <c r="C83">
        <v>1</v>
      </c>
    </row>
    <row r="84" spans="3:9" x14ac:dyDescent="0.25">
      <c r="C84" t="s">
        <v>1</v>
      </c>
    </row>
    <row r="85" spans="3:9" x14ac:dyDescent="0.25">
      <c r="C85">
        <v>21.9</v>
      </c>
    </row>
    <row r="86" spans="3:9" x14ac:dyDescent="0.25">
      <c r="C86" t="s">
        <v>2</v>
      </c>
    </row>
    <row r="87" spans="3:9" x14ac:dyDescent="0.25">
      <c r="C87">
        <v>93.5</v>
      </c>
    </row>
    <row r="88" spans="3:9" x14ac:dyDescent="0.25">
      <c r="C88" t="s">
        <v>3</v>
      </c>
    </row>
    <row r="89" spans="3:9" x14ac:dyDescent="0.25">
      <c r="C89">
        <v>0.37</v>
      </c>
    </row>
    <row r="90" spans="3:9" x14ac:dyDescent="0.25">
      <c r="C90" t="s">
        <v>4</v>
      </c>
    </row>
    <row r="91" spans="3:9" ht="15.75" thickBot="1" x14ac:dyDescent="0.3">
      <c r="C91">
        <v>9.81</v>
      </c>
    </row>
    <row r="92" spans="3:9" x14ac:dyDescent="0.25">
      <c r="C92" s="5" t="s">
        <v>15</v>
      </c>
    </row>
    <row r="93" spans="3:9" ht="15.75" thickBot="1" x14ac:dyDescent="0.3">
      <c r="C93" s="6">
        <f>F82</f>
        <v>57.7</v>
      </c>
      <c r="G93" t="s">
        <v>16</v>
      </c>
    </row>
    <row r="95" spans="3:9" x14ac:dyDescent="0.25">
      <c r="C95" s="1" t="s">
        <v>6</v>
      </c>
    </row>
    <row r="96" spans="3:9" x14ac:dyDescent="0.25">
      <c r="C96">
        <f>1/(273+F82)</f>
        <v>3.0238887208950713E-3</v>
      </c>
    </row>
    <row r="97" spans="3:9" x14ac:dyDescent="0.25">
      <c r="C97" t="s">
        <v>7</v>
      </c>
    </row>
    <row r="98" spans="3:9" x14ac:dyDescent="0.25">
      <c r="C98">
        <v>2.8080000000000001E-2</v>
      </c>
    </row>
    <row r="99" spans="3:9" x14ac:dyDescent="0.25">
      <c r="C99" t="s">
        <v>8</v>
      </c>
    </row>
    <row r="100" spans="3:9" x14ac:dyDescent="0.25">
      <c r="C100">
        <v>1.8960000000000001E-5</v>
      </c>
    </row>
    <row r="101" spans="3:9" x14ac:dyDescent="0.25">
      <c r="C101" t="s">
        <v>9</v>
      </c>
    </row>
    <row r="102" spans="3:9" x14ac:dyDescent="0.25">
      <c r="C102">
        <v>0.72019999999999995</v>
      </c>
    </row>
    <row r="104" spans="3:9" s="7" customFormat="1" x14ac:dyDescent="0.25"/>
    <row r="107" spans="3:9" x14ac:dyDescent="0.25">
      <c r="E107" s="2" t="s">
        <v>11</v>
      </c>
      <c r="F107" s="3" t="s">
        <v>5</v>
      </c>
      <c r="G107" s="3" t="s">
        <v>10</v>
      </c>
      <c r="H107" s="3" t="s">
        <v>12</v>
      </c>
      <c r="I107" s="3" t="s">
        <v>13</v>
      </c>
    </row>
    <row r="108" spans="3:9" x14ac:dyDescent="0.25">
      <c r="C108" t="s">
        <v>0</v>
      </c>
      <c r="E108">
        <f>(C113-C111)</f>
        <v>68.300000000000011</v>
      </c>
      <c r="F108">
        <f>(C113+C111)/2</f>
        <v>56.05</v>
      </c>
      <c r="G108">
        <f>((C117*C122*E108*(C115^3))/(C126^2))*C128</f>
        <v>174907486.97764647</v>
      </c>
      <c r="H108">
        <f>((0.825)+((0.387*(G108^(1/6)))/((1)+((0.492/C128)^(9/16)))^(8/27)))^2</f>
        <v>72.338085663875489</v>
      </c>
      <c r="I108">
        <f>(H108*C124)/C115</f>
        <v>5.8035812726903551</v>
      </c>
    </row>
    <row r="109" spans="3:9" x14ac:dyDescent="0.25">
      <c r="C109">
        <v>1</v>
      </c>
    </row>
    <row r="110" spans="3:9" x14ac:dyDescent="0.25">
      <c r="C110" t="s">
        <v>1</v>
      </c>
    </row>
    <row r="111" spans="3:9" x14ac:dyDescent="0.25">
      <c r="C111">
        <v>21.9</v>
      </c>
    </row>
    <row r="112" spans="3:9" x14ac:dyDescent="0.25">
      <c r="C112" t="s">
        <v>2</v>
      </c>
    </row>
    <row r="113" spans="3:7" x14ac:dyDescent="0.25">
      <c r="C113">
        <v>90.2</v>
      </c>
    </row>
    <row r="114" spans="3:7" x14ac:dyDescent="0.25">
      <c r="C114" t="s">
        <v>3</v>
      </c>
    </row>
    <row r="115" spans="3:7" x14ac:dyDescent="0.25">
      <c r="C115">
        <v>0.35</v>
      </c>
    </row>
    <row r="116" spans="3:7" x14ac:dyDescent="0.25">
      <c r="C116" t="s">
        <v>4</v>
      </c>
    </row>
    <row r="117" spans="3:7" ht="15.75" thickBot="1" x14ac:dyDescent="0.3">
      <c r="C117">
        <v>9.81</v>
      </c>
    </row>
    <row r="118" spans="3:7" x14ac:dyDescent="0.25">
      <c r="C118" s="5" t="s">
        <v>15</v>
      </c>
    </row>
    <row r="119" spans="3:7" ht="15.75" thickBot="1" x14ac:dyDescent="0.3">
      <c r="C119" s="6">
        <f>F108</f>
        <v>56.05</v>
      </c>
      <c r="G119" t="s">
        <v>16</v>
      </c>
    </row>
    <row r="121" spans="3:7" x14ac:dyDescent="0.25">
      <c r="C121" s="1" t="s">
        <v>6</v>
      </c>
    </row>
    <row r="122" spans="3:7" x14ac:dyDescent="0.25">
      <c r="C122">
        <f>1/(273+F108)</f>
        <v>3.0390518158334599E-3</v>
      </c>
    </row>
    <row r="123" spans="3:7" x14ac:dyDescent="0.25">
      <c r="C123" t="s">
        <v>7</v>
      </c>
    </row>
    <row r="124" spans="3:7" x14ac:dyDescent="0.25">
      <c r="C124">
        <v>2.8080000000000001E-2</v>
      </c>
    </row>
    <row r="125" spans="3:7" x14ac:dyDescent="0.25">
      <c r="C125" t="s">
        <v>8</v>
      </c>
    </row>
    <row r="126" spans="3:7" x14ac:dyDescent="0.25">
      <c r="C126">
        <v>1.8960000000000001E-5</v>
      </c>
    </row>
    <row r="127" spans="3:7" x14ac:dyDescent="0.25">
      <c r="C127" t="s">
        <v>9</v>
      </c>
    </row>
    <row r="128" spans="3:7" x14ac:dyDescent="0.25">
      <c r="C128">
        <v>0.72019999999999995</v>
      </c>
    </row>
    <row r="130" spans="3:9" s="7" customFormat="1" x14ac:dyDescent="0.25"/>
    <row r="132" spans="3:9" x14ac:dyDescent="0.25">
      <c r="E132" s="2" t="s">
        <v>11</v>
      </c>
      <c r="F132" s="3" t="s">
        <v>5</v>
      </c>
      <c r="G132" s="3" t="s">
        <v>10</v>
      </c>
      <c r="H132" s="3" t="s">
        <v>12</v>
      </c>
      <c r="I132" s="3" t="s">
        <v>13</v>
      </c>
    </row>
    <row r="133" spans="3:9" x14ac:dyDescent="0.25">
      <c r="C133" t="s">
        <v>0</v>
      </c>
      <c r="E133">
        <f>(C138-C136)</f>
        <v>81.740000000000009</v>
      </c>
      <c r="F133">
        <f>(C138+C136)/2</f>
        <v>59.97</v>
      </c>
      <c r="G133">
        <f>((C142*C147*E133*(C140^3))/(C151^2))*C153</f>
        <v>143734183.80440927</v>
      </c>
      <c r="H133">
        <f>((0.825)+((0.387*(G133^(1/6)))/((1)+((0.492/C153)^(9/16)))^(8/27)))^2</f>
        <v>68.194339707529082</v>
      </c>
      <c r="I133">
        <f>(H133*C149)/C140</f>
        <v>6.1770872870561826</v>
      </c>
    </row>
    <row r="134" spans="3:9" x14ac:dyDescent="0.25">
      <c r="C134">
        <v>1</v>
      </c>
    </row>
    <row r="135" spans="3:9" x14ac:dyDescent="0.25">
      <c r="C135" t="s">
        <v>1</v>
      </c>
    </row>
    <row r="136" spans="3:9" x14ac:dyDescent="0.25">
      <c r="C136">
        <v>19.100000000000001</v>
      </c>
    </row>
    <row r="137" spans="3:9" x14ac:dyDescent="0.25">
      <c r="C137" t="s">
        <v>2</v>
      </c>
    </row>
    <row r="138" spans="3:9" x14ac:dyDescent="0.25">
      <c r="C138">
        <v>100.84</v>
      </c>
    </row>
    <row r="139" spans="3:9" x14ac:dyDescent="0.25">
      <c r="C139" t="s">
        <v>3</v>
      </c>
    </row>
    <row r="140" spans="3:9" x14ac:dyDescent="0.25">
      <c r="C140">
        <v>0.31</v>
      </c>
    </row>
    <row r="141" spans="3:9" x14ac:dyDescent="0.25">
      <c r="C141" t="s">
        <v>4</v>
      </c>
    </row>
    <row r="142" spans="3:9" ht="15.75" thickBot="1" x14ac:dyDescent="0.3">
      <c r="C142">
        <v>9.81</v>
      </c>
    </row>
    <row r="143" spans="3:9" x14ac:dyDescent="0.25">
      <c r="C143" s="5" t="s">
        <v>15</v>
      </c>
    </row>
    <row r="144" spans="3:9" ht="15.75" thickBot="1" x14ac:dyDescent="0.3">
      <c r="C144" s="6">
        <f>F133</f>
        <v>59.97</v>
      </c>
      <c r="G144" t="s">
        <v>16</v>
      </c>
    </row>
    <row r="146" spans="3:9" x14ac:dyDescent="0.25">
      <c r="C146" s="1" t="s">
        <v>6</v>
      </c>
    </row>
    <row r="147" spans="3:9" x14ac:dyDescent="0.25">
      <c r="C147">
        <f>1/(273+F133)</f>
        <v>3.0032735681893262E-3</v>
      </c>
    </row>
    <row r="148" spans="3:9" x14ac:dyDescent="0.25">
      <c r="C148" t="s">
        <v>7</v>
      </c>
    </row>
    <row r="149" spans="3:9" x14ac:dyDescent="0.25">
      <c r="C149">
        <v>2.8080000000000001E-2</v>
      </c>
    </row>
    <row r="150" spans="3:9" x14ac:dyDescent="0.25">
      <c r="C150" t="s">
        <v>8</v>
      </c>
    </row>
    <row r="151" spans="3:9" x14ac:dyDescent="0.25">
      <c r="C151">
        <v>1.8960000000000001E-5</v>
      </c>
    </row>
    <row r="152" spans="3:9" x14ac:dyDescent="0.25">
      <c r="C152" t="s">
        <v>9</v>
      </c>
    </row>
    <row r="153" spans="3:9" x14ac:dyDescent="0.25">
      <c r="C153">
        <v>0.72019999999999995</v>
      </c>
    </row>
    <row r="155" spans="3:9" s="7" customFormat="1" x14ac:dyDescent="0.25"/>
    <row r="157" spans="3:9" x14ac:dyDescent="0.25">
      <c r="E157" s="2" t="s">
        <v>11</v>
      </c>
      <c r="F157" s="3" t="s">
        <v>5</v>
      </c>
      <c r="G157" s="3" t="s">
        <v>10</v>
      </c>
      <c r="H157" s="3" t="s">
        <v>12</v>
      </c>
      <c r="I157" s="3" t="s">
        <v>13</v>
      </c>
    </row>
    <row r="158" spans="3:9" x14ac:dyDescent="0.25">
      <c r="C158" t="s">
        <v>0</v>
      </c>
      <c r="E158">
        <f>(C163-C161)</f>
        <v>98.5</v>
      </c>
      <c r="F158">
        <v>70</v>
      </c>
      <c r="G158">
        <f>((C167*C172*E158*(C165^3))/(C176^2))*C178</f>
        <v>9224604.520389555</v>
      </c>
      <c r="H158">
        <f>((0.825)+((0.387*(G158^(1/6)))/((1)+((0.492/C178)^(9/16)))^(8/27)))^2</f>
        <v>30.547671954565121</v>
      </c>
      <c r="I158">
        <f>(H158*C174)/C165</f>
        <v>7.2137576148444351</v>
      </c>
    </row>
    <row r="159" spans="3:9" x14ac:dyDescent="0.25">
      <c r="C159">
        <v>1</v>
      </c>
    </row>
    <row r="160" spans="3:9" x14ac:dyDescent="0.25">
      <c r="C160" t="s">
        <v>1</v>
      </c>
    </row>
    <row r="161" spans="3:7" x14ac:dyDescent="0.25">
      <c r="C161">
        <v>19.100000000000001</v>
      </c>
    </row>
    <row r="162" spans="3:7" x14ac:dyDescent="0.25">
      <c r="C162" t="s">
        <v>2</v>
      </c>
    </row>
    <row r="163" spans="3:7" x14ac:dyDescent="0.25">
      <c r="C163">
        <v>117.6</v>
      </c>
    </row>
    <row r="164" spans="3:7" x14ac:dyDescent="0.25">
      <c r="C164" t="s">
        <v>3</v>
      </c>
    </row>
    <row r="165" spans="3:7" x14ac:dyDescent="0.25">
      <c r="C165">
        <v>0.122</v>
      </c>
    </row>
    <row r="166" spans="3:7" x14ac:dyDescent="0.25">
      <c r="C166" t="s">
        <v>4</v>
      </c>
    </row>
    <row r="167" spans="3:7" ht="15.75" thickBot="1" x14ac:dyDescent="0.3">
      <c r="C167">
        <v>9.81</v>
      </c>
    </row>
    <row r="168" spans="3:7" x14ac:dyDescent="0.25">
      <c r="C168" s="5" t="s">
        <v>15</v>
      </c>
    </row>
    <row r="169" spans="3:7" ht="15.75" thickBot="1" x14ac:dyDescent="0.3">
      <c r="C169" s="8">
        <f>(C163+C161)/2</f>
        <v>68.349999999999994</v>
      </c>
      <c r="G169" t="s">
        <v>16</v>
      </c>
    </row>
    <row r="171" spans="3:7" x14ac:dyDescent="0.25">
      <c r="C171" s="1" t="s">
        <v>6</v>
      </c>
    </row>
    <row r="172" spans="3:7" x14ac:dyDescent="0.25">
      <c r="C172">
        <f>1/(273+F158)</f>
        <v>2.9154518950437317E-3</v>
      </c>
    </row>
    <row r="173" spans="3:7" x14ac:dyDescent="0.25">
      <c r="C173" t="s">
        <v>7</v>
      </c>
    </row>
    <row r="174" spans="3:7" x14ac:dyDescent="0.25">
      <c r="C174">
        <v>2.8809999999999999E-2</v>
      </c>
    </row>
    <row r="175" spans="3:7" x14ac:dyDescent="0.25">
      <c r="C175" t="s">
        <v>8</v>
      </c>
    </row>
    <row r="176" spans="3:7" x14ac:dyDescent="0.25">
      <c r="C176">
        <v>1.995E-5</v>
      </c>
    </row>
    <row r="177" spans="3:9" x14ac:dyDescent="0.25">
      <c r="C177" t="s">
        <v>9</v>
      </c>
    </row>
    <row r="178" spans="3:9" x14ac:dyDescent="0.25">
      <c r="C178">
        <v>0.7177</v>
      </c>
    </row>
    <row r="180" spans="3:9" s="7" customFormat="1" x14ac:dyDescent="0.25"/>
    <row r="182" spans="3:9" x14ac:dyDescent="0.25">
      <c r="E182" s="2" t="s">
        <v>11</v>
      </c>
      <c r="F182" s="3" t="s">
        <v>5</v>
      </c>
      <c r="G182" s="3" t="s">
        <v>10</v>
      </c>
      <c r="H182" s="3" t="s">
        <v>12</v>
      </c>
      <c r="I182" s="3" t="s">
        <v>13</v>
      </c>
    </row>
    <row r="183" spans="3:9" x14ac:dyDescent="0.25">
      <c r="C183" t="s">
        <v>0</v>
      </c>
      <c r="E183">
        <f>(C188-C186)</f>
        <v>106.30000000000001</v>
      </c>
      <c r="F183">
        <v>70</v>
      </c>
      <c r="G183">
        <f>((C192*C197*E183*(C190^3))/(C201^2))*C203</f>
        <v>43858652.563146845</v>
      </c>
      <c r="H183">
        <f>((0.825)+((0.387*(G183^(1/6)))/((1)+((0.492/C203)^(9/16)))^(8/27)))^2</f>
        <v>47.917428557472142</v>
      </c>
      <c r="I183">
        <f>(H183*C199)/C190</f>
        <v>6.9025055837038618</v>
      </c>
    </row>
    <row r="184" spans="3:9" x14ac:dyDescent="0.25">
      <c r="C184">
        <v>1</v>
      </c>
    </row>
    <row r="185" spans="3:9" x14ac:dyDescent="0.25">
      <c r="C185" t="s">
        <v>1</v>
      </c>
    </row>
    <row r="186" spans="3:9" x14ac:dyDescent="0.25">
      <c r="C186">
        <v>19.100000000000001</v>
      </c>
    </row>
    <row r="187" spans="3:9" x14ac:dyDescent="0.25">
      <c r="C187" t="s">
        <v>2</v>
      </c>
    </row>
    <row r="188" spans="3:9" x14ac:dyDescent="0.25">
      <c r="C188">
        <v>125.4</v>
      </c>
    </row>
    <row r="189" spans="3:9" x14ac:dyDescent="0.25">
      <c r="C189" t="s">
        <v>3</v>
      </c>
    </row>
    <row r="190" spans="3:9" x14ac:dyDescent="0.25">
      <c r="C190">
        <v>0.2</v>
      </c>
    </row>
    <row r="191" spans="3:9" x14ac:dyDescent="0.25">
      <c r="C191" t="s">
        <v>4</v>
      </c>
    </row>
    <row r="192" spans="3:9" ht="15.75" thickBot="1" x14ac:dyDescent="0.3">
      <c r="C192">
        <v>9.81</v>
      </c>
    </row>
    <row r="193" spans="3:9" x14ac:dyDescent="0.25">
      <c r="C193" s="5" t="s">
        <v>15</v>
      </c>
    </row>
    <row r="194" spans="3:9" ht="15.75" thickBot="1" x14ac:dyDescent="0.3">
      <c r="C194" s="8">
        <f>(C188+C186)/2</f>
        <v>72.25</v>
      </c>
      <c r="G194" t="s">
        <v>16</v>
      </c>
    </row>
    <row r="196" spans="3:9" x14ac:dyDescent="0.25">
      <c r="C196" s="1" t="s">
        <v>6</v>
      </c>
    </row>
    <row r="197" spans="3:9" x14ac:dyDescent="0.25">
      <c r="C197">
        <f>1/(273+F183)</f>
        <v>2.9154518950437317E-3</v>
      </c>
    </row>
    <row r="198" spans="3:9" x14ac:dyDescent="0.25">
      <c r="C198" t="s">
        <v>7</v>
      </c>
    </row>
    <row r="199" spans="3:9" x14ac:dyDescent="0.25">
      <c r="C199">
        <v>2.8809999999999999E-2</v>
      </c>
    </row>
    <row r="200" spans="3:9" x14ac:dyDescent="0.25">
      <c r="C200" t="s">
        <v>8</v>
      </c>
    </row>
    <row r="201" spans="3:9" x14ac:dyDescent="0.25">
      <c r="C201">
        <v>1.995E-5</v>
      </c>
    </row>
    <row r="202" spans="3:9" x14ac:dyDescent="0.25">
      <c r="C202" t="s">
        <v>9</v>
      </c>
    </row>
    <row r="203" spans="3:9" x14ac:dyDescent="0.25">
      <c r="C203">
        <v>0.7177</v>
      </c>
    </row>
    <row r="205" spans="3:9" s="7" customFormat="1" x14ac:dyDescent="0.25"/>
    <row r="207" spans="3:9" x14ac:dyDescent="0.25">
      <c r="E207" s="2" t="s">
        <v>11</v>
      </c>
      <c r="F207" s="3" t="s">
        <v>5</v>
      </c>
      <c r="G207" s="3" t="s">
        <v>10</v>
      </c>
      <c r="H207" s="3" t="s">
        <v>12</v>
      </c>
      <c r="I207" s="3" t="s">
        <v>13</v>
      </c>
    </row>
    <row r="208" spans="3:9" x14ac:dyDescent="0.25">
      <c r="C208" t="s">
        <v>0</v>
      </c>
      <c r="E208">
        <f>(C213-C211)</f>
        <v>95.12</v>
      </c>
      <c r="F208">
        <f>(C213+C211)/2</f>
        <v>71.959999999999994</v>
      </c>
      <c r="G208">
        <f>((C217*C222*E208*(C215^3))/(C226^2))*C228</f>
        <v>145316302.02562398</v>
      </c>
      <c r="H208">
        <f>((0.825)+((0.387*(G208^(1/6)))/((1)+((0.492/C228)^(9/16)))^(8/27)))^2</f>
        <v>68.386816333745102</v>
      </c>
      <c r="I208">
        <f>(H208*C224)/C215</f>
        <v>6.3555618663716009</v>
      </c>
    </row>
    <row r="209" spans="3:7" x14ac:dyDescent="0.25">
      <c r="C209">
        <v>1</v>
      </c>
    </row>
    <row r="210" spans="3:7" x14ac:dyDescent="0.25">
      <c r="C210" t="s">
        <v>1</v>
      </c>
    </row>
    <row r="211" spans="3:7" x14ac:dyDescent="0.25">
      <c r="C211">
        <v>24.4</v>
      </c>
    </row>
    <row r="212" spans="3:7" x14ac:dyDescent="0.25">
      <c r="C212" t="s">
        <v>2</v>
      </c>
    </row>
    <row r="213" spans="3:7" x14ac:dyDescent="0.25">
      <c r="C213">
        <v>119.52</v>
      </c>
    </row>
    <row r="214" spans="3:7" x14ac:dyDescent="0.25">
      <c r="C214" t="s">
        <v>3</v>
      </c>
    </row>
    <row r="215" spans="3:7" x14ac:dyDescent="0.25">
      <c r="C215">
        <v>0.31</v>
      </c>
    </row>
    <row r="216" spans="3:7" x14ac:dyDescent="0.25">
      <c r="C216" t="s">
        <v>4</v>
      </c>
    </row>
    <row r="217" spans="3:7" ht="15.75" thickBot="1" x14ac:dyDescent="0.3">
      <c r="C217">
        <v>9.81</v>
      </c>
    </row>
    <row r="218" spans="3:7" x14ac:dyDescent="0.25">
      <c r="C218" s="5" t="s">
        <v>15</v>
      </c>
    </row>
    <row r="219" spans="3:7" ht="15.75" thickBot="1" x14ac:dyDescent="0.3">
      <c r="C219" s="8">
        <f>(C213+C211)/2</f>
        <v>71.959999999999994</v>
      </c>
      <c r="G219" t="s">
        <v>16</v>
      </c>
    </row>
    <row r="221" spans="3:7" x14ac:dyDescent="0.25">
      <c r="C221" s="1" t="s">
        <v>6</v>
      </c>
    </row>
    <row r="222" spans="3:7" x14ac:dyDescent="0.25">
      <c r="C222">
        <f>1/(273+F208)</f>
        <v>2.8988868274582563E-3</v>
      </c>
    </row>
    <row r="223" spans="3:7" x14ac:dyDescent="0.25">
      <c r="C223" t="s">
        <v>7</v>
      </c>
    </row>
    <row r="224" spans="3:7" x14ac:dyDescent="0.25">
      <c r="C224">
        <v>2.8809999999999999E-2</v>
      </c>
    </row>
    <row r="225" spans="3:9" x14ac:dyDescent="0.25">
      <c r="C225" t="s">
        <v>8</v>
      </c>
    </row>
    <row r="226" spans="3:9" x14ac:dyDescent="0.25">
      <c r="C226">
        <v>1.995E-5</v>
      </c>
    </row>
    <row r="227" spans="3:9" x14ac:dyDescent="0.25">
      <c r="C227" t="s">
        <v>9</v>
      </c>
    </row>
    <row r="228" spans="3:9" x14ac:dyDescent="0.25">
      <c r="C228">
        <v>0.7177</v>
      </c>
    </row>
    <row r="230" spans="3:9" s="7" customFormat="1" x14ac:dyDescent="0.25"/>
    <row r="232" spans="3:9" x14ac:dyDescent="0.25">
      <c r="E232" s="2" t="s">
        <v>11</v>
      </c>
      <c r="F232" s="3" t="s">
        <v>5</v>
      </c>
      <c r="G232" s="3" t="s">
        <v>10</v>
      </c>
      <c r="H232" s="3" t="s">
        <v>12</v>
      </c>
      <c r="I232" s="3" t="s">
        <v>13</v>
      </c>
    </row>
    <row r="233" spans="3:9" x14ac:dyDescent="0.25">
      <c r="C233" t="s">
        <v>0</v>
      </c>
      <c r="E233">
        <f>(C238-C236)</f>
        <v>94.330000000000013</v>
      </c>
      <c r="F233">
        <f>(C238+C236)/2</f>
        <v>71.564999999999998</v>
      </c>
      <c r="G233">
        <f>((C242*C247*E233*(C240^3))/(C251^2))*C253</f>
        <v>35359817.668690749</v>
      </c>
      <c r="H233">
        <f>((0.825)+((0.387*(G233^(1/6)))/((1)+((0.492/C253)^(9/16)))^(8/27)))^2</f>
        <v>44.987029328801277</v>
      </c>
      <c r="I233">
        <f>(H233*C249)/C240</f>
        <v>6.6808057472307461</v>
      </c>
    </row>
    <row r="234" spans="3:9" x14ac:dyDescent="0.25">
      <c r="C234">
        <v>1</v>
      </c>
    </row>
    <row r="235" spans="3:9" x14ac:dyDescent="0.25">
      <c r="C235" t="s">
        <v>1</v>
      </c>
    </row>
    <row r="236" spans="3:9" x14ac:dyDescent="0.25">
      <c r="C236">
        <v>24.4</v>
      </c>
    </row>
    <row r="237" spans="3:9" x14ac:dyDescent="0.25">
      <c r="C237" t="s">
        <v>2</v>
      </c>
    </row>
    <row r="238" spans="3:9" x14ac:dyDescent="0.25">
      <c r="C238">
        <v>118.73</v>
      </c>
    </row>
    <row r="239" spans="3:9" x14ac:dyDescent="0.25">
      <c r="C239" t="s">
        <v>3</v>
      </c>
    </row>
    <row r="240" spans="3:9" x14ac:dyDescent="0.25">
      <c r="C240">
        <v>0.19400000000000001</v>
      </c>
    </row>
    <row r="241" spans="3:7" x14ac:dyDescent="0.25">
      <c r="C241" t="s">
        <v>4</v>
      </c>
    </row>
    <row r="242" spans="3:7" ht="15.75" thickBot="1" x14ac:dyDescent="0.3">
      <c r="C242">
        <v>9.81</v>
      </c>
    </row>
    <row r="243" spans="3:7" x14ac:dyDescent="0.25">
      <c r="C243" s="5" t="s">
        <v>15</v>
      </c>
    </row>
    <row r="244" spans="3:7" ht="15.75" thickBot="1" x14ac:dyDescent="0.3">
      <c r="C244" s="8">
        <f>(C238+C236)/2</f>
        <v>71.564999999999998</v>
      </c>
      <c r="G244" t="s">
        <v>16</v>
      </c>
    </row>
    <row r="246" spans="3:7" x14ac:dyDescent="0.25">
      <c r="C246" s="1" t="s">
        <v>6</v>
      </c>
    </row>
    <row r="247" spans="3:7" x14ac:dyDescent="0.25">
      <c r="C247">
        <f>1/(273+F233)</f>
        <v>2.9022100329400839E-3</v>
      </c>
    </row>
    <row r="248" spans="3:7" x14ac:dyDescent="0.25">
      <c r="C248" t="s">
        <v>7</v>
      </c>
    </row>
    <row r="249" spans="3:7" x14ac:dyDescent="0.25">
      <c r="C249">
        <v>2.8809999999999999E-2</v>
      </c>
    </row>
    <row r="250" spans="3:7" x14ac:dyDescent="0.25">
      <c r="C250" t="s">
        <v>8</v>
      </c>
    </row>
    <row r="251" spans="3:7" x14ac:dyDescent="0.25">
      <c r="C251">
        <v>1.995E-5</v>
      </c>
    </row>
    <row r="252" spans="3:7" x14ac:dyDescent="0.25">
      <c r="C252" t="s">
        <v>9</v>
      </c>
    </row>
    <row r="253" spans="3:7" x14ac:dyDescent="0.25">
      <c r="C253">
        <v>0.7177</v>
      </c>
    </row>
    <row r="256" spans="3:7" s="7" customFormat="1" x14ac:dyDescent="0.25"/>
    <row r="258" spans="3:9" x14ac:dyDescent="0.25">
      <c r="E258" s="2" t="s">
        <v>11</v>
      </c>
      <c r="F258" s="3" t="s">
        <v>5</v>
      </c>
      <c r="G258" s="3" t="s">
        <v>10</v>
      </c>
      <c r="H258" s="3" t="s">
        <v>12</v>
      </c>
      <c r="I258" s="3" t="s">
        <v>13</v>
      </c>
    </row>
    <row r="259" spans="3:9" x14ac:dyDescent="0.25">
      <c r="C259" t="s">
        <v>0</v>
      </c>
      <c r="E259">
        <f>(C264-C262)</f>
        <v>60.77</v>
      </c>
      <c r="F259">
        <f>(C264+C262)/2</f>
        <v>54.784999999999997</v>
      </c>
      <c r="G259">
        <f>((C268*C273*E259*(C266^3))/(C277^2))*C279</f>
        <v>22168991.691965237</v>
      </c>
      <c r="H259">
        <f>((0.825)+((0.387*(G259^(1/6)))/((1)+((0.492/C279)^(9/16)))^(8/27)))^2</f>
        <v>39.309681919845026</v>
      </c>
      <c r="I259">
        <f>(H259*C275)/C266</f>
        <v>6.1086352301577351</v>
      </c>
    </row>
    <row r="260" spans="3:9" x14ac:dyDescent="0.25">
      <c r="C260">
        <v>1</v>
      </c>
    </row>
    <row r="261" spans="3:9" x14ac:dyDescent="0.25">
      <c r="C261" t="s">
        <v>1</v>
      </c>
    </row>
    <row r="262" spans="3:9" x14ac:dyDescent="0.25">
      <c r="C262">
        <v>24.4</v>
      </c>
    </row>
    <row r="263" spans="3:9" x14ac:dyDescent="0.25">
      <c r="C263" t="s">
        <v>2</v>
      </c>
    </row>
    <row r="264" spans="3:9" x14ac:dyDescent="0.25">
      <c r="C264">
        <v>85.17</v>
      </c>
    </row>
    <row r="265" spans="3:9" x14ac:dyDescent="0.25">
      <c r="C265" t="s">
        <v>3</v>
      </c>
    </row>
    <row r="266" spans="3:9" x14ac:dyDescent="0.25">
      <c r="C266">
        <v>0.17599999999999999</v>
      </c>
    </row>
    <row r="267" spans="3:9" x14ac:dyDescent="0.25">
      <c r="C267" t="s">
        <v>4</v>
      </c>
    </row>
    <row r="268" spans="3:9" ht="15.75" thickBot="1" x14ac:dyDescent="0.3">
      <c r="C268">
        <v>9.81</v>
      </c>
    </row>
    <row r="269" spans="3:9" x14ac:dyDescent="0.25">
      <c r="C269" s="5" t="s">
        <v>15</v>
      </c>
    </row>
    <row r="270" spans="3:9" ht="15.75" thickBot="1" x14ac:dyDescent="0.3">
      <c r="C270" s="8">
        <f>(C264+C262)/2</f>
        <v>54.784999999999997</v>
      </c>
      <c r="G270" t="s">
        <v>16</v>
      </c>
    </row>
    <row r="272" spans="3:9" x14ac:dyDescent="0.25">
      <c r="C272" s="1" t="s">
        <v>6</v>
      </c>
    </row>
    <row r="273" spans="3:9" x14ac:dyDescent="0.25">
      <c r="C273">
        <f>1/(273+F259)</f>
        <v>3.0507802370456248E-3</v>
      </c>
    </row>
    <row r="274" spans="3:9" x14ac:dyDescent="0.25">
      <c r="C274" t="s">
        <v>7</v>
      </c>
    </row>
    <row r="275" spans="3:9" x14ac:dyDescent="0.25">
      <c r="C275">
        <v>2.7349999999999999E-2</v>
      </c>
    </row>
    <row r="276" spans="3:9" x14ac:dyDescent="0.25">
      <c r="C276" t="s">
        <v>8</v>
      </c>
    </row>
    <row r="277" spans="3:9" x14ac:dyDescent="0.25">
      <c r="C277">
        <v>1.7980000000000001E-5</v>
      </c>
    </row>
    <row r="278" spans="3:9" x14ac:dyDescent="0.25">
      <c r="C278" t="s">
        <v>9</v>
      </c>
    </row>
    <row r="279" spans="3:9" x14ac:dyDescent="0.25">
      <c r="C279">
        <v>0.7228</v>
      </c>
    </row>
    <row r="281" spans="3:9" s="7" customFormat="1" x14ac:dyDescent="0.25"/>
    <row r="283" spans="3:9" x14ac:dyDescent="0.25">
      <c r="E283" s="2" t="s">
        <v>11</v>
      </c>
      <c r="F283" s="3" t="s">
        <v>5</v>
      </c>
      <c r="G283" s="3" t="s">
        <v>10</v>
      </c>
      <c r="H283" s="3" t="s">
        <v>12</v>
      </c>
      <c r="I283" s="3" t="s">
        <v>13</v>
      </c>
    </row>
    <row r="284" spans="3:9" x14ac:dyDescent="0.25">
      <c r="C284" t="s">
        <v>0</v>
      </c>
      <c r="E284">
        <f>(C289-C287)</f>
        <v>121.79999999999998</v>
      </c>
      <c r="F284">
        <f>(C289+C287)/2</f>
        <v>85.3</v>
      </c>
      <c r="G284">
        <f>((C293*C298*E284*(C291^3))/(C302^2))*C304</f>
        <v>348370811.56967348</v>
      </c>
      <c r="H284">
        <f>((0.825)+((0.387*(G284^(1/6)))/((1)+((0.492/C304)^(9/16)))^(8/27)))^2</f>
        <v>88.990890157459305</v>
      </c>
      <c r="I284">
        <f>(H284*C300)/C291</f>
        <v>6.5002041506318102</v>
      </c>
    </row>
    <row r="285" spans="3:9" x14ac:dyDescent="0.25">
      <c r="C285">
        <v>1</v>
      </c>
    </row>
    <row r="286" spans="3:9" x14ac:dyDescent="0.25">
      <c r="C286" t="s">
        <v>1</v>
      </c>
    </row>
    <row r="287" spans="3:9" x14ac:dyDescent="0.25">
      <c r="C287">
        <v>24.4</v>
      </c>
    </row>
    <row r="288" spans="3:9" x14ac:dyDescent="0.25">
      <c r="C288" t="s">
        <v>2</v>
      </c>
    </row>
    <row r="289" spans="3:7" x14ac:dyDescent="0.25">
      <c r="C289">
        <v>146.19999999999999</v>
      </c>
    </row>
    <row r="290" spans="3:7" x14ac:dyDescent="0.25">
      <c r="C290" t="s">
        <v>3</v>
      </c>
    </row>
    <row r="291" spans="3:7" x14ac:dyDescent="0.25">
      <c r="C291">
        <v>0.41399999999999998</v>
      </c>
    </row>
    <row r="292" spans="3:7" x14ac:dyDescent="0.25">
      <c r="C292" t="s">
        <v>4</v>
      </c>
    </row>
    <row r="293" spans="3:7" ht="15.75" thickBot="1" x14ac:dyDescent="0.3">
      <c r="C293">
        <v>9.81</v>
      </c>
    </row>
    <row r="294" spans="3:7" x14ac:dyDescent="0.25">
      <c r="C294" s="5" t="s">
        <v>15</v>
      </c>
    </row>
    <row r="295" spans="3:7" ht="15.75" thickBot="1" x14ac:dyDescent="0.3">
      <c r="C295" s="8">
        <f>(C289+C287)/2</f>
        <v>85.3</v>
      </c>
      <c r="G295" t="s">
        <v>16</v>
      </c>
    </row>
    <row r="297" spans="3:7" x14ac:dyDescent="0.25">
      <c r="C297" s="1" t="s">
        <v>6</v>
      </c>
    </row>
    <row r="298" spans="3:7" x14ac:dyDescent="0.25">
      <c r="C298">
        <f>1/(273+F284)</f>
        <v>2.7909572983533353E-3</v>
      </c>
    </row>
    <row r="299" spans="3:7" x14ac:dyDescent="0.25">
      <c r="C299" t="s">
        <v>7</v>
      </c>
    </row>
    <row r="300" spans="3:7" x14ac:dyDescent="0.25">
      <c r="C300">
        <v>3.024E-2</v>
      </c>
    </row>
    <row r="301" spans="3:7" x14ac:dyDescent="0.25">
      <c r="C301" t="s">
        <v>8</v>
      </c>
    </row>
    <row r="302" spans="3:7" x14ac:dyDescent="0.25">
      <c r="C302">
        <v>2.2010000000000001E-5</v>
      </c>
    </row>
    <row r="303" spans="3:7" x14ac:dyDescent="0.25">
      <c r="C303" t="s">
        <v>9</v>
      </c>
    </row>
    <row r="304" spans="3:7" x14ac:dyDescent="0.25">
      <c r="C304">
        <v>0.71319999999999995</v>
      </c>
    </row>
    <row r="306" spans="3:9" s="7" customFormat="1" x14ac:dyDescent="0.25"/>
    <row r="308" spans="3:9" x14ac:dyDescent="0.25">
      <c r="E308" s="2" t="s">
        <v>11</v>
      </c>
      <c r="F308" s="3" t="s">
        <v>5</v>
      </c>
      <c r="G308" s="3" t="s">
        <v>10</v>
      </c>
      <c r="H308" s="3" t="s">
        <v>12</v>
      </c>
      <c r="I308" s="3" t="s">
        <v>13</v>
      </c>
    </row>
    <row r="309" spans="3:9" x14ac:dyDescent="0.25">
      <c r="C309" t="s">
        <v>0</v>
      </c>
      <c r="E309">
        <f>(C314-C312)</f>
        <v>94.4</v>
      </c>
      <c r="F309">
        <f>(C314+C312)/2</f>
        <v>75.5</v>
      </c>
      <c r="G309">
        <f>((C318*C323*E309*(C316^3))/(C327^2))*C329</f>
        <v>256439023.94330278</v>
      </c>
      <c r="H309">
        <f>((0.825)+((0.387*(G309^(1/6)))/((1)+((0.492/C329)^(9/16)))^(8/27)))^2</f>
        <v>81.123154168396596</v>
      </c>
      <c r="I309">
        <f>(H309*C325)/C316</f>
        <v>6.1424788271609003</v>
      </c>
    </row>
    <row r="310" spans="3:9" x14ac:dyDescent="0.25">
      <c r="C310">
        <v>1</v>
      </c>
    </row>
    <row r="311" spans="3:9" x14ac:dyDescent="0.25">
      <c r="C311" t="s">
        <v>1</v>
      </c>
    </row>
    <row r="312" spans="3:9" x14ac:dyDescent="0.25">
      <c r="C312">
        <v>28.3</v>
      </c>
    </row>
    <row r="313" spans="3:9" x14ac:dyDescent="0.25">
      <c r="C313" t="s">
        <v>2</v>
      </c>
    </row>
    <row r="314" spans="3:9" x14ac:dyDescent="0.25">
      <c r="C314">
        <v>122.7</v>
      </c>
    </row>
    <row r="315" spans="3:9" x14ac:dyDescent="0.25">
      <c r="C315" t="s">
        <v>3</v>
      </c>
    </row>
    <row r="316" spans="3:9" x14ac:dyDescent="0.25">
      <c r="C316">
        <v>0.39</v>
      </c>
    </row>
    <row r="317" spans="3:9" x14ac:dyDescent="0.25">
      <c r="C317" t="s">
        <v>4</v>
      </c>
    </row>
    <row r="318" spans="3:9" ht="15.75" thickBot="1" x14ac:dyDescent="0.3">
      <c r="C318">
        <v>9.81</v>
      </c>
    </row>
    <row r="319" spans="3:9" x14ac:dyDescent="0.25">
      <c r="C319" s="5" t="s">
        <v>15</v>
      </c>
    </row>
    <row r="320" spans="3:9" ht="15.75" thickBot="1" x14ac:dyDescent="0.3">
      <c r="C320" s="8">
        <f>(C314+C312)/2</f>
        <v>75.5</v>
      </c>
      <c r="G320" t="s">
        <v>16</v>
      </c>
    </row>
    <row r="322" spans="3:9" x14ac:dyDescent="0.25">
      <c r="C322" s="1" t="s">
        <v>6</v>
      </c>
    </row>
    <row r="323" spans="3:9" x14ac:dyDescent="0.25">
      <c r="C323">
        <f>1/(273+F309)</f>
        <v>2.8694404591104736E-3</v>
      </c>
    </row>
    <row r="324" spans="3:9" x14ac:dyDescent="0.25">
      <c r="C324" t="s">
        <v>7</v>
      </c>
    </row>
    <row r="325" spans="3:9" x14ac:dyDescent="0.25">
      <c r="C325">
        <v>2.9530000000000001E-2</v>
      </c>
    </row>
    <row r="326" spans="3:9" x14ac:dyDescent="0.25">
      <c r="C326" t="s">
        <v>8</v>
      </c>
    </row>
    <row r="327" spans="3:9" x14ac:dyDescent="0.25">
      <c r="C327">
        <v>2.0970000000000001E-5</v>
      </c>
    </row>
    <row r="328" spans="3:9" x14ac:dyDescent="0.25">
      <c r="C328" t="s">
        <v>9</v>
      </c>
    </row>
    <row r="329" spans="3:9" x14ac:dyDescent="0.25">
      <c r="C329">
        <v>0.71540000000000004</v>
      </c>
    </row>
    <row r="331" spans="3:9" s="7" customFormat="1" x14ac:dyDescent="0.25"/>
    <row r="333" spans="3:9" x14ac:dyDescent="0.25">
      <c r="E333" s="2" t="s">
        <v>11</v>
      </c>
      <c r="F333" s="3" t="s">
        <v>5</v>
      </c>
      <c r="G333" s="3" t="s">
        <v>10</v>
      </c>
      <c r="H333" s="3" t="s">
        <v>12</v>
      </c>
      <c r="I333" s="3" t="s">
        <v>13</v>
      </c>
    </row>
    <row r="334" spans="3:9" x14ac:dyDescent="0.25">
      <c r="C334" t="s">
        <v>0</v>
      </c>
      <c r="E334">
        <f>(C339-C337)</f>
        <v>90.570000000000007</v>
      </c>
      <c r="F334">
        <f>(C339+C337)/2</f>
        <v>73.585000000000008</v>
      </c>
      <c r="G334">
        <f>((C343*C348*E334*(C341^3))/(C352^2))*C354</f>
        <v>449960357.94210893</v>
      </c>
      <c r="H334">
        <f>((0.825)+((0.387*(G334^(1/6)))/((1)+((0.492/C354)^(9/16)))^(8/27)))^2</f>
        <v>96.290975318374137</v>
      </c>
      <c r="I334">
        <f>(H334*C350)/C341</f>
        <v>6.0307456498312151</v>
      </c>
    </row>
    <row r="335" spans="3:9" x14ac:dyDescent="0.25">
      <c r="C335">
        <v>1</v>
      </c>
    </row>
    <row r="336" spans="3:9" x14ac:dyDescent="0.25">
      <c r="C336" t="s">
        <v>1</v>
      </c>
    </row>
    <row r="337" spans="3:7" x14ac:dyDescent="0.25">
      <c r="C337">
        <v>28.3</v>
      </c>
    </row>
    <row r="338" spans="3:7" x14ac:dyDescent="0.25">
      <c r="C338" t="s">
        <v>2</v>
      </c>
    </row>
    <row r="339" spans="3:7" x14ac:dyDescent="0.25">
      <c r="C339">
        <v>118.87</v>
      </c>
    </row>
    <row r="340" spans="3:7" x14ac:dyDescent="0.25">
      <c r="C340" t="s">
        <v>3</v>
      </c>
    </row>
    <row r="341" spans="3:7" x14ac:dyDescent="0.25">
      <c r="C341">
        <v>0.46</v>
      </c>
    </row>
    <row r="342" spans="3:7" x14ac:dyDescent="0.25">
      <c r="C342" t="s">
        <v>4</v>
      </c>
    </row>
    <row r="343" spans="3:7" ht="15.75" thickBot="1" x14ac:dyDescent="0.3">
      <c r="C343">
        <v>9.81</v>
      </c>
    </row>
    <row r="344" spans="3:7" x14ac:dyDescent="0.25">
      <c r="C344" s="5" t="s">
        <v>15</v>
      </c>
    </row>
    <row r="345" spans="3:7" ht="15.75" thickBot="1" x14ac:dyDescent="0.3">
      <c r="C345" s="8">
        <f>(C339+C337)/2</f>
        <v>73.585000000000008</v>
      </c>
      <c r="G345" t="s">
        <v>16</v>
      </c>
    </row>
    <row r="347" spans="3:7" x14ac:dyDescent="0.25">
      <c r="C347" s="1" t="s">
        <v>6</v>
      </c>
    </row>
    <row r="348" spans="3:7" x14ac:dyDescent="0.25">
      <c r="C348">
        <f>1/(273+F334)</f>
        <v>2.8852950935556931E-3</v>
      </c>
    </row>
    <row r="349" spans="3:7" x14ac:dyDescent="0.25">
      <c r="C349" t="s">
        <v>7</v>
      </c>
    </row>
    <row r="350" spans="3:7" x14ac:dyDescent="0.25">
      <c r="C350">
        <v>2.8809999999999999E-2</v>
      </c>
    </row>
    <row r="351" spans="3:7" x14ac:dyDescent="0.25">
      <c r="C351" t="s">
        <v>8</v>
      </c>
    </row>
    <row r="352" spans="3:7" x14ac:dyDescent="0.25">
      <c r="C352">
        <v>1.995E-5</v>
      </c>
    </row>
    <row r="353" spans="3:9" x14ac:dyDescent="0.25">
      <c r="C353" t="s">
        <v>9</v>
      </c>
    </row>
    <row r="354" spans="3:9" x14ac:dyDescent="0.25">
      <c r="C354">
        <v>0.7177</v>
      </c>
    </row>
    <row r="356" spans="3:9" s="7" customFormat="1" x14ac:dyDescent="0.25"/>
    <row r="358" spans="3:9" x14ac:dyDescent="0.25">
      <c r="E358" s="2" t="s">
        <v>11</v>
      </c>
      <c r="F358" s="3" t="s">
        <v>5</v>
      </c>
      <c r="G358" s="3" t="s">
        <v>10</v>
      </c>
      <c r="H358" s="3" t="s">
        <v>12</v>
      </c>
      <c r="I358" s="3" t="s">
        <v>13</v>
      </c>
    </row>
    <row r="359" spans="3:9" x14ac:dyDescent="0.25">
      <c r="C359" t="s">
        <v>0</v>
      </c>
      <c r="E359">
        <f>(C364-C362)</f>
        <v>45.260000000000005</v>
      </c>
      <c r="F359">
        <f>(C364+C362)/2</f>
        <v>50.93</v>
      </c>
      <c r="G359">
        <f>((C368*C373*E359*(C366^3))/(C377^2))*C379</f>
        <v>22237564.153443377</v>
      </c>
      <c r="H359">
        <f>((0.825)+((0.387*(G359^(1/6)))/((1)+((0.492/C379)^(9/16)))^(8/27)))^2</f>
        <v>39.344841831165787</v>
      </c>
      <c r="I359">
        <f>(H359*C375)/C366</f>
        <v>5.5582718186073565</v>
      </c>
    </row>
    <row r="360" spans="3:9" x14ac:dyDescent="0.25">
      <c r="C360">
        <v>1</v>
      </c>
    </row>
    <row r="361" spans="3:9" x14ac:dyDescent="0.25">
      <c r="C361" t="s">
        <v>1</v>
      </c>
    </row>
    <row r="362" spans="3:9" x14ac:dyDescent="0.25">
      <c r="C362">
        <v>28.3</v>
      </c>
    </row>
    <row r="363" spans="3:9" x14ac:dyDescent="0.25">
      <c r="C363" t="s">
        <v>2</v>
      </c>
    </row>
    <row r="364" spans="3:9" x14ac:dyDescent="0.25">
      <c r="C364">
        <v>73.56</v>
      </c>
    </row>
    <row r="365" spans="3:9" x14ac:dyDescent="0.25">
      <c r="C365" t="s">
        <v>3</v>
      </c>
    </row>
    <row r="366" spans="3:9" x14ac:dyDescent="0.25">
      <c r="C366">
        <v>0.19359999999999999</v>
      </c>
    </row>
    <row r="367" spans="3:9" x14ac:dyDescent="0.25">
      <c r="C367" t="s">
        <v>4</v>
      </c>
    </row>
    <row r="368" spans="3:9" ht="15.75" thickBot="1" x14ac:dyDescent="0.3">
      <c r="C368">
        <v>9.81</v>
      </c>
    </row>
    <row r="369" spans="3:9" x14ac:dyDescent="0.25">
      <c r="C369" s="5" t="s">
        <v>15</v>
      </c>
    </row>
    <row r="370" spans="3:9" ht="15.75" thickBot="1" x14ac:dyDescent="0.3">
      <c r="C370" s="8">
        <f>(C364+C362)/2</f>
        <v>50.93</v>
      </c>
      <c r="G370" t="s">
        <v>16</v>
      </c>
    </row>
    <row r="372" spans="3:9" x14ac:dyDescent="0.25">
      <c r="C372" s="1" t="s">
        <v>6</v>
      </c>
    </row>
    <row r="373" spans="3:9" x14ac:dyDescent="0.25">
      <c r="C373">
        <f>1/(273+F359)</f>
        <v>3.0870867162658597E-3</v>
      </c>
    </row>
    <row r="374" spans="3:9" x14ac:dyDescent="0.25">
      <c r="C374" t="s">
        <v>7</v>
      </c>
    </row>
    <row r="375" spans="3:9" x14ac:dyDescent="0.25">
      <c r="C375">
        <v>2.7349999999999999E-2</v>
      </c>
    </row>
    <row r="376" spans="3:9" x14ac:dyDescent="0.25">
      <c r="C376" t="s">
        <v>8</v>
      </c>
    </row>
    <row r="377" spans="3:9" x14ac:dyDescent="0.25">
      <c r="C377">
        <v>1.7980000000000001E-5</v>
      </c>
    </row>
    <row r="378" spans="3:9" x14ac:dyDescent="0.25">
      <c r="C378" t="s">
        <v>9</v>
      </c>
    </row>
    <row r="379" spans="3:9" x14ac:dyDescent="0.25">
      <c r="C379">
        <v>0.7228</v>
      </c>
    </row>
    <row r="381" spans="3:9" s="7" customFormat="1" x14ac:dyDescent="0.25"/>
    <row r="383" spans="3:9" x14ac:dyDescent="0.25">
      <c r="E383" s="2" t="s">
        <v>11</v>
      </c>
      <c r="F383" s="3" t="s">
        <v>5</v>
      </c>
      <c r="G383" s="3" t="s">
        <v>10</v>
      </c>
      <c r="H383" s="3" t="s">
        <v>12</v>
      </c>
      <c r="I383" s="3" t="s">
        <v>13</v>
      </c>
    </row>
    <row r="384" spans="3:9" x14ac:dyDescent="0.25">
      <c r="C384" t="s">
        <v>0</v>
      </c>
      <c r="E384">
        <f>(C389-C387)</f>
        <v>129.6</v>
      </c>
      <c r="F384">
        <f>(C389+C387)/2</f>
        <v>84.2</v>
      </c>
      <c r="G384">
        <f>((C393*C398*E384*(C391^3))/(C402^2))*C404</f>
        <v>921960878.79193103</v>
      </c>
      <c r="H384">
        <f>((0.825)+((0.387*(G384^(1/6)))/((1)+((0.492/C404)^(9/16)))^(8/27)))^2</f>
        <v>119.94197871633837</v>
      </c>
      <c r="I384">
        <f>(H384*C400)/C391</f>
        <v>6.5348461835672911</v>
      </c>
    </row>
    <row r="385" spans="3:7" x14ac:dyDescent="0.25">
      <c r="C385">
        <v>1</v>
      </c>
    </row>
    <row r="386" spans="3:7" x14ac:dyDescent="0.25">
      <c r="C386" t="s">
        <v>1</v>
      </c>
    </row>
    <row r="387" spans="3:7" x14ac:dyDescent="0.25">
      <c r="C387">
        <v>19.399999999999999</v>
      </c>
    </row>
    <row r="388" spans="3:7" x14ac:dyDescent="0.25">
      <c r="C388" t="s">
        <v>2</v>
      </c>
    </row>
    <row r="389" spans="3:7" x14ac:dyDescent="0.25">
      <c r="C389">
        <v>149</v>
      </c>
    </row>
    <row r="390" spans="3:7" x14ac:dyDescent="0.25">
      <c r="C390" t="s">
        <v>3</v>
      </c>
    </row>
    <row r="391" spans="3:7" x14ac:dyDescent="0.25">
      <c r="C391">
        <v>0.54200000000000004</v>
      </c>
    </row>
    <row r="392" spans="3:7" x14ac:dyDescent="0.25">
      <c r="C392" t="s">
        <v>4</v>
      </c>
    </row>
    <row r="393" spans="3:7" ht="15.75" thickBot="1" x14ac:dyDescent="0.3">
      <c r="C393">
        <v>9.81</v>
      </c>
    </row>
    <row r="394" spans="3:7" x14ac:dyDescent="0.25">
      <c r="C394" s="5" t="s">
        <v>15</v>
      </c>
    </row>
    <row r="395" spans="3:7" ht="15.75" thickBot="1" x14ac:dyDescent="0.3">
      <c r="C395" s="8">
        <f>(C389+C387)/2</f>
        <v>84.2</v>
      </c>
      <c r="G395" t="s">
        <v>16</v>
      </c>
    </row>
    <row r="397" spans="3:7" x14ac:dyDescent="0.25">
      <c r="C397" s="1" t="s">
        <v>6</v>
      </c>
    </row>
    <row r="398" spans="3:7" x14ac:dyDescent="0.25">
      <c r="C398">
        <f>1/(273+F384)</f>
        <v>2.7995520716685329E-3</v>
      </c>
    </row>
    <row r="399" spans="3:7" x14ac:dyDescent="0.25">
      <c r="C399" t="s">
        <v>7</v>
      </c>
    </row>
    <row r="400" spans="3:7" x14ac:dyDescent="0.25">
      <c r="C400">
        <v>2.9530000000000001E-2</v>
      </c>
    </row>
    <row r="401" spans="3:9" x14ac:dyDescent="0.25">
      <c r="C401" t="s">
        <v>8</v>
      </c>
    </row>
    <row r="402" spans="3:9" x14ac:dyDescent="0.25">
      <c r="C402">
        <v>2.0970000000000001E-5</v>
      </c>
    </row>
    <row r="403" spans="3:9" x14ac:dyDescent="0.25">
      <c r="C403" t="s">
        <v>9</v>
      </c>
    </row>
    <row r="404" spans="3:9" x14ac:dyDescent="0.25">
      <c r="C404">
        <v>0.71540000000000004</v>
      </c>
    </row>
    <row r="406" spans="3:9" s="7" customFormat="1" x14ac:dyDescent="0.25"/>
    <row r="408" spans="3:9" x14ac:dyDescent="0.25">
      <c r="E408" s="2" t="s">
        <v>11</v>
      </c>
      <c r="F408" s="3" t="s">
        <v>5</v>
      </c>
      <c r="G408" s="3" t="s">
        <v>10</v>
      </c>
      <c r="H408" s="3" t="s">
        <v>12</v>
      </c>
      <c r="I408" s="3" t="s">
        <v>13</v>
      </c>
    </row>
    <row r="409" spans="3:9" x14ac:dyDescent="0.25">
      <c r="C409" t="s">
        <v>0</v>
      </c>
      <c r="E409">
        <f>(C414-C412)</f>
        <v>84.65</v>
      </c>
      <c r="F409">
        <f>(C414+C412)/2</f>
        <v>61.724999999999994</v>
      </c>
      <c r="G409">
        <f>((C418*C423*E409*(C416^3))/(C427^2))*C429</f>
        <v>134198615.33164328</v>
      </c>
      <c r="H409">
        <f>((0.825)+((0.387*(G409^(1/6)))/((1)+((0.492/C429)^(9/16)))^(8/27)))^2</f>
        <v>66.804987216807234</v>
      </c>
      <c r="I409">
        <f>(H409*C425)/C416</f>
        <v>6.252946803493157</v>
      </c>
    </row>
    <row r="410" spans="3:9" x14ac:dyDescent="0.25">
      <c r="C410">
        <v>1</v>
      </c>
    </row>
    <row r="411" spans="3:9" x14ac:dyDescent="0.25">
      <c r="C411" t="s">
        <v>1</v>
      </c>
    </row>
    <row r="412" spans="3:9" x14ac:dyDescent="0.25">
      <c r="C412">
        <v>19.399999999999999</v>
      </c>
    </row>
    <row r="413" spans="3:9" x14ac:dyDescent="0.25">
      <c r="C413" t="s">
        <v>2</v>
      </c>
    </row>
    <row r="414" spans="3:9" x14ac:dyDescent="0.25">
      <c r="C414">
        <v>104.05</v>
      </c>
    </row>
    <row r="415" spans="3:9" x14ac:dyDescent="0.25">
      <c r="C415" t="s">
        <v>3</v>
      </c>
    </row>
    <row r="416" spans="3:9" x14ac:dyDescent="0.25">
      <c r="C416">
        <v>0.3</v>
      </c>
    </row>
    <row r="417" spans="3:7" x14ac:dyDescent="0.25">
      <c r="C417" t="s">
        <v>4</v>
      </c>
    </row>
    <row r="418" spans="3:7" ht="15.75" thickBot="1" x14ac:dyDescent="0.3">
      <c r="C418">
        <v>9.81</v>
      </c>
    </row>
    <row r="419" spans="3:7" x14ac:dyDescent="0.25">
      <c r="C419" s="5" t="s">
        <v>15</v>
      </c>
    </row>
    <row r="420" spans="3:7" ht="15.75" thickBot="1" x14ac:dyDescent="0.3">
      <c r="C420" s="8">
        <f>(C414+C412)/2</f>
        <v>61.724999999999994</v>
      </c>
      <c r="G420" t="s">
        <v>16</v>
      </c>
    </row>
    <row r="422" spans="3:7" x14ac:dyDescent="0.25">
      <c r="C422" s="1" t="s">
        <v>6</v>
      </c>
    </row>
    <row r="423" spans="3:7" x14ac:dyDescent="0.25">
      <c r="C423">
        <f>1/(273+F409)</f>
        <v>2.9875270744641122E-3</v>
      </c>
    </row>
    <row r="424" spans="3:7" x14ac:dyDescent="0.25">
      <c r="C424" t="s">
        <v>7</v>
      </c>
    </row>
    <row r="425" spans="3:7" x14ac:dyDescent="0.25">
      <c r="C425">
        <v>2.8080000000000001E-2</v>
      </c>
    </row>
    <row r="426" spans="3:7" x14ac:dyDescent="0.25">
      <c r="C426" t="s">
        <v>8</v>
      </c>
    </row>
    <row r="427" spans="3:7" x14ac:dyDescent="0.25">
      <c r="C427">
        <v>1.8960000000000001E-5</v>
      </c>
    </row>
    <row r="428" spans="3:7" x14ac:dyDescent="0.25">
      <c r="C428" t="s">
        <v>9</v>
      </c>
    </row>
    <row r="429" spans="3:7" x14ac:dyDescent="0.25">
      <c r="C429">
        <v>0.72019999999999995</v>
      </c>
    </row>
    <row r="431" spans="3:7" s="7" customFormat="1" x14ac:dyDescent="0.25"/>
    <row r="433" spans="3:9" x14ac:dyDescent="0.25">
      <c r="E433" s="2" t="s">
        <v>11</v>
      </c>
      <c r="F433" s="3" t="s">
        <v>5</v>
      </c>
      <c r="G433" s="3" t="s">
        <v>10</v>
      </c>
      <c r="H433" s="3" t="s">
        <v>12</v>
      </c>
      <c r="I433" s="3" t="s">
        <v>13</v>
      </c>
    </row>
    <row r="434" spans="3:9" x14ac:dyDescent="0.25">
      <c r="C434" t="s">
        <v>0</v>
      </c>
      <c r="E434">
        <f>(C439-C437)</f>
        <v>61.599999999999994</v>
      </c>
      <c r="F434">
        <f>(C439+C437)/2</f>
        <v>55.5</v>
      </c>
      <c r="G434">
        <f>((C443*C448*E434*(C441^3))/(C452^2))*C454</f>
        <v>256803131.52159846</v>
      </c>
      <c r="H434">
        <f>((0.825)+((0.387*(G434^(1/6)))/((1)+((0.492/C454)^(9/16)))^(8/27)))^2</f>
        <v>81.231522723842176</v>
      </c>
      <c r="I434">
        <f>(H434*C450)/C441</f>
        <v>5.5430890840473594</v>
      </c>
    </row>
    <row r="435" spans="3:9" x14ac:dyDescent="0.25">
      <c r="C435">
        <v>1</v>
      </c>
    </row>
    <row r="436" spans="3:9" x14ac:dyDescent="0.25">
      <c r="C436" t="s">
        <v>1</v>
      </c>
    </row>
    <row r="437" spans="3:9" x14ac:dyDescent="0.25">
      <c r="C437">
        <v>24.7</v>
      </c>
    </row>
    <row r="438" spans="3:9" x14ac:dyDescent="0.25">
      <c r="C438" t="s">
        <v>2</v>
      </c>
    </row>
    <row r="439" spans="3:9" x14ac:dyDescent="0.25">
      <c r="C439">
        <v>86.3</v>
      </c>
    </row>
    <row r="440" spans="3:9" x14ac:dyDescent="0.25">
      <c r="C440" t="s">
        <v>3</v>
      </c>
    </row>
    <row r="441" spans="3:9" x14ac:dyDescent="0.25">
      <c r="C441">
        <v>0.41149999999999998</v>
      </c>
    </row>
    <row r="442" spans="3:9" x14ac:dyDescent="0.25">
      <c r="C442" t="s">
        <v>4</v>
      </c>
    </row>
    <row r="443" spans="3:9" ht="15.75" thickBot="1" x14ac:dyDescent="0.3">
      <c r="C443">
        <v>9.81</v>
      </c>
    </row>
    <row r="444" spans="3:9" x14ac:dyDescent="0.25">
      <c r="C444" s="5" t="s">
        <v>15</v>
      </c>
    </row>
    <row r="445" spans="3:9" ht="15.75" thickBot="1" x14ac:dyDescent="0.3">
      <c r="C445" s="8">
        <f>(C439+C437)/2</f>
        <v>55.5</v>
      </c>
      <c r="G445" t="s">
        <v>16</v>
      </c>
    </row>
    <row r="447" spans="3:9" x14ac:dyDescent="0.25">
      <c r="C447" s="1" t="s">
        <v>6</v>
      </c>
    </row>
    <row r="448" spans="3:9" x14ac:dyDescent="0.25">
      <c r="C448">
        <f>1/(273+F434)</f>
        <v>3.0441400304414001E-3</v>
      </c>
    </row>
    <row r="449" spans="3:9" x14ac:dyDescent="0.25">
      <c r="C449" t="s">
        <v>7</v>
      </c>
    </row>
    <row r="450" spans="3:9" x14ac:dyDescent="0.25">
      <c r="C450">
        <v>2.8080000000000001E-2</v>
      </c>
    </row>
    <row r="451" spans="3:9" x14ac:dyDescent="0.25">
      <c r="C451" t="s">
        <v>8</v>
      </c>
    </row>
    <row r="452" spans="3:9" x14ac:dyDescent="0.25">
      <c r="C452">
        <v>1.8960000000000001E-5</v>
      </c>
    </row>
    <row r="453" spans="3:9" x14ac:dyDescent="0.25">
      <c r="C453" t="s">
        <v>9</v>
      </c>
    </row>
    <row r="454" spans="3:9" x14ac:dyDescent="0.25">
      <c r="C454">
        <v>0.72019999999999995</v>
      </c>
    </row>
    <row r="456" spans="3:9" s="7" customFormat="1" x14ac:dyDescent="0.25"/>
    <row r="458" spans="3:9" x14ac:dyDescent="0.25">
      <c r="E458" s="2" t="s">
        <v>11</v>
      </c>
      <c r="F458" s="3" t="s">
        <v>5</v>
      </c>
      <c r="G458" s="3" t="s">
        <v>10</v>
      </c>
      <c r="H458" s="3" t="s">
        <v>12</v>
      </c>
      <c r="I458" s="3" t="s">
        <v>13</v>
      </c>
    </row>
    <row r="459" spans="3:9" x14ac:dyDescent="0.25">
      <c r="C459" t="s">
        <v>0</v>
      </c>
      <c r="E459">
        <f>(C464-C462)</f>
        <v>128.08000000000001</v>
      </c>
      <c r="F459">
        <f>(C464+C462)/2</f>
        <v>88.74</v>
      </c>
      <c r="G459">
        <f>((C468*C473*E459*(C466^3))/(C477^2))*C479</f>
        <v>1807871478.1201472</v>
      </c>
      <c r="H459">
        <f>((0.825)+((0.387*(G459^(1/6)))/((1)+((0.492/C479)^(9/16)))^(8/27)))^2</f>
        <v>147.67118616897841</v>
      </c>
      <c r="I459">
        <f>(H459*C475)/C466</f>
        <v>6.3153396545748928</v>
      </c>
    </row>
    <row r="460" spans="3:9" x14ac:dyDescent="0.25">
      <c r="C460">
        <v>1</v>
      </c>
    </row>
    <row r="461" spans="3:9" x14ac:dyDescent="0.25">
      <c r="C461" t="s">
        <v>1</v>
      </c>
    </row>
    <row r="462" spans="3:9" x14ac:dyDescent="0.25">
      <c r="C462">
        <v>24.7</v>
      </c>
    </row>
    <row r="463" spans="3:9" x14ac:dyDescent="0.25">
      <c r="C463" t="s">
        <v>2</v>
      </c>
    </row>
    <row r="464" spans="3:9" x14ac:dyDescent="0.25">
      <c r="C464">
        <v>152.78</v>
      </c>
    </row>
    <row r="465" spans="3:7" x14ac:dyDescent="0.25">
      <c r="C465" t="s">
        <v>3</v>
      </c>
    </row>
    <row r="466" spans="3:7" x14ac:dyDescent="0.25">
      <c r="C466">
        <v>0.70709999999999995</v>
      </c>
    </row>
    <row r="467" spans="3:7" x14ac:dyDescent="0.25">
      <c r="C467" t="s">
        <v>4</v>
      </c>
    </row>
    <row r="468" spans="3:7" ht="15.75" thickBot="1" x14ac:dyDescent="0.3">
      <c r="C468">
        <v>9.81</v>
      </c>
    </row>
    <row r="469" spans="3:7" x14ac:dyDescent="0.25">
      <c r="C469" s="5" t="s">
        <v>15</v>
      </c>
    </row>
    <row r="470" spans="3:7" ht="15.75" thickBot="1" x14ac:dyDescent="0.3">
      <c r="C470" s="8">
        <f>(C464+C462)/2</f>
        <v>88.74</v>
      </c>
      <c r="G470" t="s">
        <v>16</v>
      </c>
    </row>
    <row r="472" spans="3:7" x14ac:dyDescent="0.25">
      <c r="C472" s="1" t="s">
        <v>6</v>
      </c>
    </row>
    <row r="473" spans="3:7" x14ac:dyDescent="0.25">
      <c r="C473">
        <f>1/(273+F459)</f>
        <v>2.76441643169127E-3</v>
      </c>
    </row>
    <row r="474" spans="3:7" x14ac:dyDescent="0.25">
      <c r="C474" t="s">
        <v>7</v>
      </c>
    </row>
    <row r="475" spans="3:7" x14ac:dyDescent="0.25">
      <c r="C475">
        <v>3.024E-2</v>
      </c>
    </row>
    <row r="476" spans="3:7" x14ac:dyDescent="0.25">
      <c r="C476" t="s">
        <v>8</v>
      </c>
    </row>
    <row r="477" spans="3:7" x14ac:dyDescent="0.25">
      <c r="C477">
        <v>2.2010000000000001E-5</v>
      </c>
    </row>
    <row r="478" spans="3:7" x14ac:dyDescent="0.25">
      <c r="C478" t="s">
        <v>9</v>
      </c>
    </row>
    <row r="479" spans="3:7" x14ac:dyDescent="0.25">
      <c r="C479">
        <v>0.71319999999999995</v>
      </c>
    </row>
    <row r="481" spans="3:9" s="7" customFormat="1" x14ac:dyDescent="0.25"/>
    <row r="483" spans="3:9" x14ac:dyDescent="0.25">
      <c r="E483" s="2" t="s">
        <v>11</v>
      </c>
      <c r="F483" s="3" t="s">
        <v>5</v>
      </c>
      <c r="G483" s="3" t="s">
        <v>10</v>
      </c>
      <c r="H483" s="3" t="s">
        <v>12</v>
      </c>
      <c r="I483" s="3" t="s">
        <v>13</v>
      </c>
    </row>
    <row r="484" spans="3:9" x14ac:dyDescent="0.25">
      <c r="C484" t="s">
        <v>0</v>
      </c>
      <c r="E484">
        <f>(C489-C487)</f>
        <v>58.300000000000004</v>
      </c>
      <c r="F484">
        <f>(C489+C487)/2</f>
        <v>53.55</v>
      </c>
      <c r="G484">
        <f>((C493*C498*E484*(C491^3))/(C502^2))*C504</f>
        <v>72460891.385218024</v>
      </c>
      <c r="H484">
        <f>((0.825)+((0.387*(G484^(1/6)))/((1)+((0.492/C504)^(9/16)))^(8/27)))^2</f>
        <v>55.620330167929502</v>
      </c>
      <c r="I484">
        <f>(H484*C500)/C491</f>
        <v>5.7512893387254129</v>
      </c>
    </row>
    <row r="485" spans="3:9" x14ac:dyDescent="0.25">
      <c r="C485">
        <v>1</v>
      </c>
    </row>
    <row r="486" spans="3:9" x14ac:dyDescent="0.25">
      <c r="C486" t="s">
        <v>1</v>
      </c>
    </row>
    <row r="487" spans="3:9" x14ac:dyDescent="0.25">
      <c r="C487">
        <v>24.4</v>
      </c>
    </row>
    <row r="488" spans="3:9" x14ac:dyDescent="0.25">
      <c r="C488" t="s">
        <v>2</v>
      </c>
    </row>
    <row r="489" spans="3:9" x14ac:dyDescent="0.25">
      <c r="C489">
        <v>82.7</v>
      </c>
    </row>
    <row r="490" spans="3:9" x14ac:dyDescent="0.25">
      <c r="C490" t="s">
        <v>3</v>
      </c>
    </row>
    <row r="491" spans="3:9" x14ac:dyDescent="0.25">
      <c r="C491">
        <v>0.26450000000000001</v>
      </c>
    </row>
    <row r="492" spans="3:9" x14ac:dyDescent="0.25">
      <c r="C492" t="s">
        <v>4</v>
      </c>
    </row>
    <row r="493" spans="3:9" ht="15.75" thickBot="1" x14ac:dyDescent="0.3">
      <c r="C493">
        <v>9.81</v>
      </c>
    </row>
    <row r="494" spans="3:9" x14ac:dyDescent="0.25">
      <c r="C494" s="5" t="s">
        <v>15</v>
      </c>
    </row>
    <row r="495" spans="3:9" ht="15.75" thickBot="1" x14ac:dyDescent="0.3">
      <c r="C495" s="8">
        <f>(C489+C487)/2</f>
        <v>53.55</v>
      </c>
      <c r="G495" t="s">
        <v>16</v>
      </c>
    </row>
    <row r="497" spans="3:9" x14ac:dyDescent="0.25">
      <c r="C497" s="1" t="s">
        <v>6</v>
      </c>
    </row>
    <row r="498" spans="3:9" x14ac:dyDescent="0.25">
      <c r="C498">
        <f>1/(273+F484)</f>
        <v>3.0623181748583679E-3</v>
      </c>
    </row>
    <row r="499" spans="3:9" x14ac:dyDescent="0.25">
      <c r="C499" t="s">
        <v>7</v>
      </c>
    </row>
    <row r="500" spans="3:9" x14ac:dyDescent="0.25">
      <c r="C500">
        <v>2.7349999999999999E-2</v>
      </c>
    </row>
    <row r="501" spans="3:9" x14ac:dyDescent="0.25">
      <c r="C501" t="s">
        <v>8</v>
      </c>
    </row>
    <row r="502" spans="3:9" x14ac:dyDescent="0.25">
      <c r="C502">
        <v>1.7980000000000001E-5</v>
      </c>
    </row>
    <row r="503" spans="3:9" x14ac:dyDescent="0.25">
      <c r="C503" t="s">
        <v>9</v>
      </c>
    </row>
    <row r="504" spans="3:9" x14ac:dyDescent="0.25">
      <c r="C504">
        <v>0.7228</v>
      </c>
    </row>
    <row r="507" spans="3:9" s="7" customFormat="1" x14ac:dyDescent="0.25"/>
    <row r="509" spans="3:9" x14ac:dyDescent="0.25">
      <c r="E509" s="2" t="s">
        <v>11</v>
      </c>
      <c r="F509" s="3" t="s">
        <v>5</v>
      </c>
      <c r="G509" s="3" t="s">
        <v>10</v>
      </c>
      <c r="H509" s="3" t="s">
        <v>12</v>
      </c>
      <c r="I509" s="3" t="s">
        <v>13</v>
      </c>
    </row>
    <row r="510" spans="3:9" x14ac:dyDescent="0.25">
      <c r="C510" t="s">
        <v>0</v>
      </c>
      <c r="E510">
        <f>(C515-C513)</f>
        <v>79.5</v>
      </c>
      <c r="F510">
        <f>(C515+C513)/2</f>
        <v>64.150000000000006</v>
      </c>
      <c r="G510">
        <f>((C519*C524*E510*(C517^3))/(C528^2))*C530</f>
        <v>104816013.59793238</v>
      </c>
      <c r="H510">
        <f>((0.825)+((0.387*(G510^(1/6)))/((1)+((0.492/C530)^(9/16)))^(8/27)))^2</f>
        <v>62.046011351470391</v>
      </c>
      <c r="I510">
        <f>(H510*C526)/C517</f>
        <v>6.1607213534274701</v>
      </c>
    </row>
    <row r="511" spans="3:9" x14ac:dyDescent="0.25">
      <c r="C511">
        <v>1</v>
      </c>
    </row>
    <row r="512" spans="3:9" x14ac:dyDescent="0.25">
      <c r="C512" t="s">
        <v>1</v>
      </c>
    </row>
    <row r="513" spans="3:7" x14ac:dyDescent="0.25">
      <c r="C513">
        <v>24.4</v>
      </c>
    </row>
    <row r="514" spans="3:7" x14ac:dyDescent="0.25">
      <c r="C514" t="s">
        <v>2</v>
      </c>
    </row>
    <row r="515" spans="3:7" x14ac:dyDescent="0.25">
      <c r="C515">
        <v>103.9</v>
      </c>
    </row>
    <row r="516" spans="3:7" x14ac:dyDescent="0.25">
      <c r="C516" t="s">
        <v>3</v>
      </c>
    </row>
    <row r="517" spans="3:7" x14ac:dyDescent="0.25">
      <c r="C517">
        <v>0.2828</v>
      </c>
    </row>
    <row r="518" spans="3:7" x14ac:dyDescent="0.25">
      <c r="C518" t="s">
        <v>4</v>
      </c>
    </row>
    <row r="519" spans="3:7" ht="15.75" thickBot="1" x14ac:dyDescent="0.3">
      <c r="C519">
        <v>9.81</v>
      </c>
    </row>
    <row r="520" spans="3:7" x14ac:dyDescent="0.25">
      <c r="C520" s="5" t="s">
        <v>15</v>
      </c>
    </row>
    <row r="521" spans="3:7" ht="15.75" thickBot="1" x14ac:dyDescent="0.3">
      <c r="C521" s="8">
        <f>(C515+C513)/2</f>
        <v>64.150000000000006</v>
      </c>
      <c r="G521" t="s">
        <v>16</v>
      </c>
    </row>
    <row r="523" spans="3:7" x14ac:dyDescent="0.25">
      <c r="C523" s="1" t="s">
        <v>6</v>
      </c>
    </row>
    <row r="524" spans="3:7" x14ac:dyDescent="0.25">
      <c r="C524">
        <f>1/(273+F510)</f>
        <v>2.9660388551090021E-3</v>
      </c>
    </row>
    <row r="525" spans="3:7" x14ac:dyDescent="0.25">
      <c r="C525" t="s">
        <v>7</v>
      </c>
    </row>
    <row r="526" spans="3:7" x14ac:dyDescent="0.25">
      <c r="C526">
        <v>2.8080000000000001E-2</v>
      </c>
    </row>
    <row r="527" spans="3:7" x14ac:dyDescent="0.25">
      <c r="C527" t="s">
        <v>8</v>
      </c>
    </row>
    <row r="528" spans="3:7" x14ac:dyDescent="0.25">
      <c r="C528">
        <v>1.8960000000000001E-5</v>
      </c>
    </row>
    <row r="529" spans="3:9" x14ac:dyDescent="0.25">
      <c r="C529" t="s">
        <v>9</v>
      </c>
    </row>
    <row r="530" spans="3:9" x14ac:dyDescent="0.25">
      <c r="C530">
        <v>0.72019999999999995</v>
      </c>
    </row>
    <row r="533" spans="3:9" s="7" customFormat="1" x14ac:dyDescent="0.25"/>
    <row r="535" spans="3:9" x14ac:dyDescent="0.25">
      <c r="E535" s="2" t="s">
        <v>11</v>
      </c>
      <c r="F535" s="3" t="s">
        <v>5</v>
      </c>
      <c r="G535" s="3" t="s">
        <v>10</v>
      </c>
      <c r="H535" s="3" t="s">
        <v>12</v>
      </c>
      <c r="I535" s="3" t="s">
        <v>13</v>
      </c>
    </row>
    <row r="536" spans="3:9" x14ac:dyDescent="0.25">
      <c r="C536" t="s">
        <v>0</v>
      </c>
      <c r="E536">
        <f>(C541-C539)</f>
        <v>115</v>
      </c>
      <c r="F536">
        <f>(C541+C539)/2</f>
        <v>81.900000000000006</v>
      </c>
      <c r="G536">
        <f>((C545*C550*E536*(C543^3))/(C554^2))*C556</f>
        <v>28774254.196944848</v>
      </c>
      <c r="H536">
        <f>((0.825)+((0.387*(G536^(1/6)))/((1)+((0.492/C556)^(9/16)))^(8/27)))^2</f>
        <v>42.344404962147529</v>
      </c>
      <c r="I536">
        <f>(H536*C552)/C543</f>
        <v>7.0566042806558498</v>
      </c>
    </row>
    <row r="537" spans="3:9" x14ac:dyDescent="0.25">
      <c r="C537">
        <v>1</v>
      </c>
    </row>
    <row r="538" spans="3:9" x14ac:dyDescent="0.25">
      <c r="C538" t="s">
        <v>1</v>
      </c>
    </row>
    <row r="539" spans="3:9" x14ac:dyDescent="0.25">
      <c r="C539">
        <v>24.4</v>
      </c>
    </row>
    <row r="540" spans="3:9" x14ac:dyDescent="0.25">
      <c r="C540" t="s">
        <v>2</v>
      </c>
    </row>
    <row r="541" spans="3:9" x14ac:dyDescent="0.25">
      <c r="C541">
        <v>139.4</v>
      </c>
    </row>
    <row r="542" spans="3:9" x14ac:dyDescent="0.25">
      <c r="C542" t="s">
        <v>3</v>
      </c>
    </row>
    <row r="543" spans="3:9" x14ac:dyDescent="0.25">
      <c r="C543">
        <v>0.1772</v>
      </c>
    </row>
    <row r="544" spans="3:9" x14ac:dyDescent="0.25">
      <c r="C544" t="s">
        <v>4</v>
      </c>
    </row>
    <row r="545" spans="3:9" ht="15.75" thickBot="1" x14ac:dyDescent="0.3">
      <c r="C545">
        <v>9.81</v>
      </c>
    </row>
    <row r="546" spans="3:9" x14ac:dyDescent="0.25">
      <c r="C546" s="5" t="s">
        <v>15</v>
      </c>
    </row>
    <row r="547" spans="3:9" ht="15.75" thickBot="1" x14ac:dyDescent="0.3">
      <c r="C547" s="8">
        <f>(C541+C539)/2</f>
        <v>81.900000000000006</v>
      </c>
      <c r="G547" t="s">
        <v>16</v>
      </c>
    </row>
    <row r="549" spans="3:9" x14ac:dyDescent="0.25">
      <c r="C549" s="1" t="s">
        <v>6</v>
      </c>
    </row>
    <row r="550" spans="3:9" x14ac:dyDescent="0.25">
      <c r="C550">
        <f>1/(273+F536)</f>
        <v>2.8176951253874333E-3</v>
      </c>
    </row>
    <row r="551" spans="3:9" x14ac:dyDescent="0.25">
      <c r="C551" t="s">
        <v>7</v>
      </c>
    </row>
    <row r="552" spans="3:9" x14ac:dyDescent="0.25">
      <c r="C552">
        <v>2.9530000000000001E-2</v>
      </c>
    </row>
    <row r="553" spans="3:9" x14ac:dyDescent="0.25">
      <c r="C553" t="s">
        <v>8</v>
      </c>
    </row>
    <row r="554" spans="3:9" x14ac:dyDescent="0.25">
      <c r="C554">
        <v>2.0970000000000001E-5</v>
      </c>
    </row>
    <row r="555" spans="3:9" x14ac:dyDescent="0.25">
      <c r="C555" t="s">
        <v>9</v>
      </c>
    </row>
    <row r="556" spans="3:9" x14ac:dyDescent="0.25">
      <c r="C556">
        <v>0.71540000000000004</v>
      </c>
    </row>
    <row r="558" spans="3:9" s="7" customFormat="1" x14ac:dyDescent="0.25"/>
    <row r="560" spans="3:9" x14ac:dyDescent="0.25">
      <c r="E560" s="2" t="s">
        <v>11</v>
      </c>
      <c r="F560" s="3" t="s">
        <v>5</v>
      </c>
      <c r="G560" s="3" t="s">
        <v>10</v>
      </c>
      <c r="H560" s="3" t="s">
        <v>12</v>
      </c>
      <c r="I560" s="3" t="s">
        <v>13</v>
      </c>
    </row>
    <row r="561" spans="3:9" x14ac:dyDescent="0.25">
      <c r="C561" t="s">
        <v>0</v>
      </c>
      <c r="E561">
        <f>(C566-C564)</f>
        <v>169.6</v>
      </c>
      <c r="F561">
        <f>(C566+C564)/2</f>
        <v>109.2</v>
      </c>
      <c r="G561">
        <f>((C570*C575*E561*(C568^3))/(C579^2))*C581</f>
        <v>1205315499.3993738</v>
      </c>
      <c r="H561">
        <f>((0.825)+((0.387*(G561^(1/6)))/((1)+((0.492/C581)^(9/16)))^(8/27)))^2</f>
        <v>130.17922237775048</v>
      </c>
      <c r="I561">
        <f>(H561*C577)/$C$568</f>
        <v>6.8104241592146328</v>
      </c>
    </row>
    <row r="562" spans="3:9" x14ac:dyDescent="0.25">
      <c r="C562">
        <v>1</v>
      </c>
    </row>
    <row r="563" spans="3:9" x14ac:dyDescent="0.25">
      <c r="C563" t="s">
        <v>1</v>
      </c>
      <c r="G563">
        <f>((C570*C575*E561*(C568^3))/(D579^2))*D581</f>
        <v>1002310228.1349336</v>
      </c>
      <c r="H563">
        <f>((0.825)+((0.387*(G563^(1/6)))/((1)+((0.492/D581)^(9/16)))^(8/27)))^2</f>
        <v>122.87917892798805</v>
      </c>
      <c r="I563">
        <f>(H563*D577)/$C$568</f>
        <v>6.7193060147403871</v>
      </c>
    </row>
    <row r="564" spans="3:9" x14ac:dyDescent="0.25">
      <c r="C564">
        <v>24.4</v>
      </c>
    </row>
    <row r="565" spans="3:9" x14ac:dyDescent="0.25">
      <c r="C565" t="s">
        <v>2</v>
      </c>
    </row>
    <row r="566" spans="3:9" x14ac:dyDescent="0.25">
      <c r="C566">
        <v>194</v>
      </c>
    </row>
    <row r="567" spans="3:9" x14ac:dyDescent="0.25">
      <c r="C567" t="s">
        <v>3</v>
      </c>
    </row>
    <row r="568" spans="3:9" x14ac:dyDescent="0.25">
      <c r="C568">
        <v>0.59160000000000001</v>
      </c>
    </row>
    <row r="569" spans="3:9" x14ac:dyDescent="0.25">
      <c r="C569" t="s">
        <v>4</v>
      </c>
    </row>
    <row r="570" spans="3:9" ht="15.75" thickBot="1" x14ac:dyDescent="0.3">
      <c r="C570">
        <v>9.81</v>
      </c>
      <c r="G570">
        <v>100</v>
      </c>
      <c r="H570">
        <v>6.8103999999999996</v>
      </c>
    </row>
    <row r="571" spans="3:9" x14ac:dyDescent="0.25">
      <c r="C571" s="5" t="s">
        <v>15</v>
      </c>
      <c r="G571">
        <v>120</v>
      </c>
      <c r="H571">
        <f>I563</f>
        <v>6.7193060147403871</v>
      </c>
    </row>
    <row r="572" spans="3:9" ht="15.75" thickBot="1" x14ac:dyDescent="0.3">
      <c r="C572" s="8">
        <f>(C566+C564)/2</f>
        <v>109.2</v>
      </c>
      <c r="G572">
        <v>109</v>
      </c>
      <c r="H572">
        <f>((H570)+(((H571-H570)/(G571-G570))*(G572-G570)))</f>
        <v>6.7694077066331744</v>
      </c>
    </row>
    <row r="574" spans="3:9" x14ac:dyDescent="0.25">
      <c r="C574" s="1" t="s">
        <v>6</v>
      </c>
    </row>
    <row r="575" spans="3:9" x14ac:dyDescent="0.25">
      <c r="C575">
        <f>1/(273+F561)</f>
        <v>2.6164311878597592E-3</v>
      </c>
    </row>
    <row r="576" spans="3:9" x14ac:dyDescent="0.25">
      <c r="C576" t="s">
        <v>7</v>
      </c>
    </row>
    <row r="577" spans="3:9" x14ac:dyDescent="0.25">
      <c r="C577">
        <v>3.0949999999999998E-2</v>
      </c>
      <c r="D577">
        <v>3.2349999999999997E-2</v>
      </c>
    </row>
    <row r="578" spans="3:9" x14ac:dyDescent="0.25">
      <c r="C578" t="s">
        <v>8</v>
      </c>
    </row>
    <row r="579" spans="3:9" x14ac:dyDescent="0.25">
      <c r="C579">
        <v>2.3059999999999999E-5</v>
      </c>
      <c r="D579">
        <v>2.5219999999999999E-5</v>
      </c>
    </row>
    <row r="580" spans="3:9" x14ac:dyDescent="0.25">
      <c r="C580" t="s">
        <v>9</v>
      </c>
    </row>
    <row r="581" spans="3:9" x14ac:dyDescent="0.25">
      <c r="C581">
        <v>0.71109999999999995</v>
      </c>
      <c r="D581">
        <v>0.70730000000000004</v>
      </c>
    </row>
    <row r="583" spans="3:9" s="7" customFormat="1" x14ac:dyDescent="0.25"/>
    <row r="585" spans="3:9" x14ac:dyDescent="0.25">
      <c r="E585" s="2" t="s">
        <v>11</v>
      </c>
      <c r="F585" s="3" t="s">
        <v>5</v>
      </c>
      <c r="G585" s="3" t="s">
        <v>10</v>
      </c>
      <c r="H585" s="3" t="s">
        <v>12</v>
      </c>
      <c r="I585" s="3" t="s">
        <v>13</v>
      </c>
    </row>
    <row r="586" spans="3:9" x14ac:dyDescent="0.25">
      <c r="C586" t="s">
        <v>0</v>
      </c>
      <c r="E586">
        <f>(C591-C589)</f>
        <v>169.6</v>
      </c>
      <c r="F586">
        <f>(C591+C589)/2</f>
        <v>109.2</v>
      </c>
      <c r="G586">
        <f>((C595*C600*E586*(C593^3))/(C604^2))*C606</f>
        <v>1205315499.3993738</v>
      </c>
      <c r="H586">
        <f>((0.825)+((0.387*(G586^(1/6)))/((1)+((0.492/C606)^(9/16)))^(8/27)))^2</f>
        <v>130.17922237775048</v>
      </c>
      <c r="I586">
        <f>(H586*C602)/$C$568</f>
        <v>6.8104241592146328</v>
      </c>
    </row>
    <row r="587" spans="3:9" x14ac:dyDescent="0.25">
      <c r="C587">
        <v>1</v>
      </c>
    </row>
    <row r="588" spans="3:9" x14ac:dyDescent="0.25">
      <c r="C588" t="s">
        <v>1</v>
      </c>
      <c r="G588">
        <f>((C595*C600*E586*(C593^3))/(D604^2))*D606</f>
        <v>1002310228.1349336</v>
      </c>
      <c r="H588">
        <f>((0.825)+((0.387*(G588^(1/6)))/((1)+((0.492/D606)^(9/16)))^(8/27)))^2</f>
        <v>122.87917892798805</v>
      </c>
      <c r="I588">
        <f>(H588*D602)/C593</f>
        <v>6.7193060147403871</v>
      </c>
    </row>
    <row r="589" spans="3:9" x14ac:dyDescent="0.25">
      <c r="C589">
        <v>24.4</v>
      </c>
    </row>
    <row r="590" spans="3:9" x14ac:dyDescent="0.25">
      <c r="C590" t="s">
        <v>2</v>
      </c>
    </row>
    <row r="591" spans="3:9" x14ac:dyDescent="0.25">
      <c r="C591">
        <v>194</v>
      </c>
    </row>
    <row r="592" spans="3:9" x14ac:dyDescent="0.25">
      <c r="C592" t="s">
        <v>3</v>
      </c>
    </row>
    <row r="593" spans="3:8" x14ac:dyDescent="0.25">
      <c r="C593">
        <v>0.59160000000000001</v>
      </c>
    </row>
    <row r="594" spans="3:8" x14ac:dyDescent="0.25">
      <c r="C594" t="s">
        <v>4</v>
      </c>
    </row>
    <row r="595" spans="3:8" ht="15.75" thickBot="1" x14ac:dyDescent="0.3">
      <c r="C595">
        <v>9.81</v>
      </c>
      <c r="G595">
        <v>100</v>
      </c>
      <c r="H595">
        <v>6.8103999999999996</v>
      </c>
    </row>
    <row r="596" spans="3:8" x14ac:dyDescent="0.25">
      <c r="C596" s="5" t="s">
        <v>15</v>
      </c>
      <c r="G596">
        <v>120</v>
      </c>
      <c r="H596">
        <f>I588</f>
        <v>6.7193060147403871</v>
      </c>
    </row>
    <row r="597" spans="3:8" ht="15.75" thickBot="1" x14ac:dyDescent="0.3">
      <c r="C597" s="8">
        <f>(C591+C589)/2</f>
        <v>109.2</v>
      </c>
      <c r="G597">
        <v>109</v>
      </c>
      <c r="H597">
        <f>((H595)+(((H596-H595)/(G596-G595))*(G597-G595)))</f>
        <v>6.7694077066331744</v>
      </c>
    </row>
    <row r="599" spans="3:8" x14ac:dyDescent="0.25">
      <c r="C599" s="1" t="s">
        <v>6</v>
      </c>
    </row>
    <row r="600" spans="3:8" x14ac:dyDescent="0.25">
      <c r="C600">
        <f>1/(273+F586)</f>
        <v>2.6164311878597592E-3</v>
      </c>
    </row>
    <row r="601" spans="3:8" x14ac:dyDescent="0.25">
      <c r="C601" t="s">
        <v>7</v>
      </c>
    </row>
    <row r="602" spans="3:8" x14ac:dyDescent="0.25">
      <c r="C602">
        <v>3.0949999999999998E-2</v>
      </c>
      <c r="D602">
        <v>3.2349999999999997E-2</v>
      </c>
    </row>
    <row r="603" spans="3:8" x14ac:dyDescent="0.25">
      <c r="C603" t="s">
        <v>8</v>
      </c>
    </row>
    <row r="604" spans="3:8" x14ac:dyDescent="0.25">
      <c r="C604">
        <v>2.3059999999999999E-5</v>
      </c>
      <c r="D604">
        <v>2.5219999999999999E-5</v>
      </c>
    </row>
    <row r="605" spans="3:8" x14ac:dyDescent="0.25">
      <c r="C605" t="s">
        <v>9</v>
      </c>
    </row>
    <row r="606" spans="3:8" x14ac:dyDescent="0.25">
      <c r="C606">
        <v>0.71109999999999995</v>
      </c>
      <c r="D606">
        <v>0.70730000000000004</v>
      </c>
    </row>
    <row r="608" spans="3:8" s="7" customFormat="1" x14ac:dyDescent="0.25"/>
    <row r="610" spans="3:9" x14ac:dyDescent="0.25">
      <c r="E610" s="2" t="s">
        <v>11</v>
      </c>
      <c r="F610" s="3" t="s">
        <v>5</v>
      </c>
      <c r="G610" s="3" t="s">
        <v>10</v>
      </c>
      <c r="H610" s="3" t="s">
        <v>12</v>
      </c>
      <c r="I610" s="3" t="s">
        <v>13</v>
      </c>
    </row>
    <row r="611" spans="3:9" x14ac:dyDescent="0.25">
      <c r="C611" t="s">
        <v>0</v>
      </c>
      <c r="E611">
        <f>(C616-C614)</f>
        <v>169.6</v>
      </c>
      <c r="F611">
        <f>(C616+C614)/2</f>
        <v>109.2</v>
      </c>
      <c r="G611">
        <f>((C620*C625*E611*(C618^3))/(C629^2))*C631</f>
        <v>1205315499.3993738</v>
      </c>
      <c r="H611">
        <f>((0.825)+((0.387*(G611^(1/6)))/((1)+((0.492/C631)^(9/16)))^(8/27)))^2</f>
        <v>130.17922237775048</v>
      </c>
      <c r="I611">
        <f>(H611*C627)/$C$568</f>
        <v>6.8104241592146328</v>
      </c>
    </row>
    <row r="612" spans="3:9" x14ac:dyDescent="0.25">
      <c r="C612">
        <v>1</v>
      </c>
    </row>
    <row r="613" spans="3:9" x14ac:dyDescent="0.25">
      <c r="C613" t="s">
        <v>1</v>
      </c>
      <c r="G613">
        <f>((C620*C625*E611*(C618^3))/(D629^2))*D631</f>
        <v>1002310228.1349336</v>
      </c>
      <c r="H613">
        <f>((0.825)+((0.387*(G613^(1/6)))/((1)+((0.492/D631)^(9/16)))^(8/27)))^2</f>
        <v>122.87917892798805</v>
      </c>
      <c r="I613">
        <f>(H613*D627)/C618</f>
        <v>6.7193060147403871</v>
      </c>
    </row>
    <row r="614" spans="3:9" x14ac:dyDescent="0.25">
      <c r="C614">
        <v>24.4</v>
      </c>
    </row>
    <row r="615" spans="3:9" x14ac:dyDescent="0.25">
      <c r="C615" t="s">
        <v>2</v>
      </c>
    </row>
    <row r="616" spans="3:9" x14ac:dyDescent="0.25">
      <c r="C616">
        <v>194</v>
      </c>
    </row>
    <row r="617" spans="3:9" x14ac:dyDescent="0.25">
      <c r="C617" t="s">
        <v>3</v>
      </c>
    </row>
    <row r="618" spans="3:9" x14ac:dyDescent="0.25">
      <c r="C618">
        <v>0.59160000000000001</v>
      </c>
    </row>
    <row r="619" spans="3:9" x14ac:dyDescent="0.25">
      <c r="C619" t="s">
        <v>4</v>
      </c>
    </row>
    <row r="620" spans="3:9" ht="15.75" thickBot="1" x14ac:dyDescent="0.3">
      <c r="C620">
        <v>9.81</v>
      </c>
      <c r="G620">
        <v>100</v>
      </c>
      <c r="H620">
        <v>6.8103999999999996</v>
      </c>
    </row>
    <row r="621" spans="3:9" x14ac:dyDescent="0.25">
      <c r="C621" s="5" t="s">
        <v>15</v>
      </c>
      <c r="G621">
        <v>120</v>
      </c>
      <c r="H621">
        <f>I613</f>
        <v>6.7193060147403871</v>
      </c>
    </row>
    <row r="622" spans="3:9" ht="15.75" thickBot="1" x14ac:dyDescent="0.3">
      <c r="C622" s="8">
        <f>(C616+C614)/2</f>
        <v>109.2</v>
      </c>
      <c r="G622">
        <v>109</v>
      </c>
      <c r="H622">
        <f>((H620)+(((H621-H620)/(G621-G620))*(G622-G620)))</f>
        <v>6.7694077066331744</v>
      </c>
    </row>
    <row r="624" spans="3:9" x14ac:dyDescent="0.25">
      <c r="C624" s="1" t="s">
        <v>6</v>
      </c>
    </row>
    <row r="625" spans="3:9" x14ac:dyDescent="0.25">
      <c r="C625">
        <f>1/(273+F611)</f>
        <v>2.6164311878597592E-3</v>
      </c>
    </row>
    <row r="626" spans="3:9" x14ac:dyDescent="0.25">
      <c r="C626" t="s">
        <v>7</v>
      </c>
    </row>
    <row r="627" spans="3:9" x14ac:dyDescent="0.25">
      <c r="C627">
        <v>3.0949999999999998E-2</v>
      </c>
      <c r="D627">
        <v>3.2349999999999997E-2</v>
      </c>
    </row>
    <row r="628" spans="3:9" x14ac:dyDescent="0.25">
      <c r="C628" t="s">
        <v>8</v>
      </c>
    </row>
    <row r="629" spans="3:9" x14ac:dyDescent="0.25">
      <c r="C629">
        <v>2.3059999999999999E-5</v>
      </c>
      <c r="D629">
        <v>2.5219999999999999E-5</v>
      </c>
    </row>
    <row r="630" spans="3:9" x14ac:dyDescent="0.25">
      <c r="C630" t="s">
        <v>9</v>
      </c>
    </row>
    <row r="631" spans="3:9" x14ac:dyDescent="0.25">
      <c r="C631">
        <v>0.71109999999999995</v>
      </c>
      <c r="D631">
        <v>0.70730000000000004</v>
      </c>
    </row>
    <row r="634" spans="3:9" s="7" customFormat="1" x14ac:dyDescent="0.25"/>
    <row r="636" spans="3:9" x14ac:dyDescent="0.25">
      <c r="E636" s="2" t="s">
        <v>11</v>
      </c>
      <c r="F636" s="3" t="s">
        <v>5</v>
      </c>
      <c r="G636" s="3" t="s">
        <v>10</v>
      </c>
      <c r="H636" s="3" t="s">
        <v>12</v>
      </c>
      <c r="I636" s="3" t="s">
        <v>13</v>
      </c>
    </row>
    <row r="637" spans="3:9" x14ac:dyDescent="0.25">
      <c r="C637" t="s">
        <v>0</v>
      </c>
      <c r="E637">
        <f>(C642-C640)</f>
        <v>119.19999999999999</v>
      </c>
      <c r="F637">
        <f>(C642+C640)/2</f>
        <v>84</v>
      </c>
      <c r="G637">
        <f>((C646*C651*E637*(C644^3))/(C655^2))*C657</f>
        <v>29649698.002384372</v>
      </c>
      <c r="H637">
        <f>((0.825)+((0.387*(G637^(1/6)))/((1)+((0.492/C657)^(9/16)))^(8/27)))^2</f>
        <v>42.715539335224946</v>
      </c>
      <c r="I637">
        <f>(H637*C653)/C644</f>
        <v>7.1184530280428477</v>
      </c>
    </row>
    <row r="638" spans="3:9" x14ac:dyDescent="0.25">
      <c r="C638">
        <v>1</v>
      </c>
    </row>
    <row r="639" spans="3:9" x14ac:dyDescent="0.25">
      <c r="C639" t="s">
        <v>1</v>
      </c>
    </row>
    <row r="640" spans="3:9" x14ac:dyDescent="0.25">
      <c r="C640">
        <v>24.4</v>
      </c>
    </row>
    <row r="641" spans="3:7" x14ac:dyDescent="0.25">
      <c r="C641" t="s">
        <v>2</v>
      </c>
    </row>
    <row r="642" spans="3:7" x14ac:dyDescent="0.25">
      <c r="C642">
        <v>143.6</v>
      </c>
    </row>
    <row r="643" spans="3:7" x14ac:dyDescent="0.25">
      <c r="C643" t="s">
        <v>3</v>
      </c>
    </row>
    <row r="644" spans="3:7" x14ac:dyDescent="0.25">
      <c r="C644">
        <v>0.1772</v>
      </c>
    </row>
    <row r="645" spans="3:7" x14ac:dyDescent="0.25">
      <c r="C645" t="s">
        <v>4</v>
      </c>
    </row>
    <row r="646" spans="3:7" ht="15.75" thickBot="1" x14ac:dyDescent="0.3">
      <c r="C646">
        <v>9.81</v>
      </c>
    </row>
    <row r="647" spans="3:7" x14ac:dyDescent="0.25">
      <c r="C647" s="5" t="s">
        <v>15</v>
      </c>
    </row>
    <row r="648" spans="3:7" ht="15.75" thickBot="1" x14ac:dyDescent="0.3">
      <c r="C648" s="8">
        <f>(C642+C640)/2</f>
        <v>84</v>
      </c>
      <c r="G648" t="s">
        <v>16</v>
      </c>
    </row>
    <row r="650" spans="3:7" x14ac:dyDescent="0.25">
      <c r="C650" s="1" t="s">
        <v>6</v>
      </c>
    </row>
    <row r="651" spans="3:7" x14ac:dyDescent="0.25">
      <c r="C651">
        <f>1/(273+F637)</f>
        <v>2.8011204481792717E-3</v>
      </c>
    </row>
    <row r="652" spans="3:7" x14ac:dyDescent="0.25">
      <c r="C652" t="s">
        <v>7</v>
      </c>
    </row>
    <row r="653" spans="3:7" x14ac:dyDescent="0.25">
      <c r="C653">
        <v>2.9530000000000001E-2</v>
      </c>
    </row>
    <row r="654" spans="3:7" x14ac:dyDescent="0.25">
      <c r="C654" t="s">
        <v>8</v>
      </c>
    </row>
    <row r="655" spans="3:7" x14ac:dyDescent="0.25">
      <c r="C655">
        <v>2.0970000000000001E-5</v>
      </c>
    </row>
    <row r="656" spans="3:7" x14ac:dyDescent="0.25">
      <c r="C656" t="s">
        <v>9</v>
      </c>
    </row>
    <row r="657" spans="3:9" x14ac:dyDescent="0.25">
      <c r="C657">
        <v>0.71540000000000004</v>
      </c>
    </row>
    <row r="659" spans="3:9" s="7" customFormat="1" x14ac:dyDescent="0.25"/>
    <row r="661" spans="3:9" x14ac:dyDescent="0.25">
      <c r="E661" s="2" t="s">
        <v>11</v>
      </c>
      <c r="F661" s="3" t="s">
        <v>5</v>
      </c>
      <c r="G661" s="3" t="s">
        <v>10</v>
      </c>
      <c r="H661" s="3" t="s">
        <v>12</v>
      </c>
      <c r="I661" s="3" t="s">
        <v>13</v>
      </c>
    </row>
    <row r="662" spans="3:9" x14ac:dyDescent="0.25">
      <c r="C662" t="s">
        <v>0</v>
      </c>
      <c r="E662">
        <f>(C667-C665)</f>
        <v>119.19999999999999</v>
      </c>
      <c r="F662">
        <f>(C667+C665)/2</f>
        <v>84</v>
      </c>
      <c r="G662">
        <f>((C671*C676*E662*(C669^3))/(C680^2))*C682</f>
        <v>29649698.002384372</v>
      </c>
      <c r="H662">
        <f>((0.825)+((0.387*(G662^(1/6)))/((1)+((0.492/C682)^(9/16)))^(8/27)))^2</f>
        <v>42.715539335224946</v>
      </c>
      <c r="I662">
        <f>(H662*C678)/C669</f>
        <v>7.1184530280428477</v>
      </c>
    </row>
    <row r="663" spans="3:9" x14ac:dyDescent="0.25">
      <c r="C663">
        <v>1</v>
      </c>
    </row>
    <row r="664" spans="3:9" x14ac:dyDescent="0.25">
      <c r="C664" t="s">
        <v>1</v>
      </c>
    </row>
    <row r="665" spans="3:9" x14ac:dyDescent="0.25">
      <c r="C665">
        <v>24.4</v>
      </c>
    </row>
    <row r="666" spans="3:9" x14ac:dyDescent="0.25">
      <c r="C666" t="s">
        <v>2</v>
      </c>
    </row>
    <row r="667" spans="3:9" x14ac:dyDescent="0.25">
      <c r="C667">
        <v>143.6</v>
      </c>
    </row>
    <row r="668" spans="3:9" x14ac:dyDescent="0.25">
      <c r="C668" t="s">
        <v>3</v>
      </c>
    </row>
    <row r="669" spans="3:9" x14ac:dyDescent="0.25">
      <c r="C669">
        <v>0.1772</v>
      </c>
    </row>
    <row r="670" spans="3:9" x14ac:dyDescent="0.25">
      <c r="C670" t="s">
        <v>4</v>
      </c>
    </row>
    <row r="671" spans="3:9" ht="15.75" thickBot="1" x14ac:dyDescent="0.3">
      <c r="C671">
        <v>9.81</v>
      </c>
    </row>
    <row r="672" spans="3:9" x14ac:dyDescent="0.25">
      <c r="C672" s="5" t="s">
        <v>15</v>
      </c>
    </row>
    <row r="673" spans="3:9" ht="15.75" thickBot="1" x14ac:dyDescent="0.3">
      <c r="C673" s="8">
        <f>(C667+C665)/2</f>
        <v>84</v>
      </c>
      <c r="G673" t="s">
        <v>16</v>
      </c>
    </row>
    <row r="675" spans="3:9" x14ac:dyDescent="0.25">
      <c r="C675" s="1" t="s">
        <v>6</v>
      </c>
    </row>
    <row r="676" spans="3:9" x14ac:dyDescent="0.25">
      <c r="C676">
        <f>1/(273+F662)</f>
        <v>2.8011204481792717E-3</v>
      </c>
    </row>
    <row r="677" spans="3:9" x14ac:dyDescent="0.25">
      <c r="C677" t="s">
        <v>7</v>
      </c>
    </row>
    <row r="678" spans="3:9" x14ac:dyDescent="0.25">
      <c r="C678">
        <v>2.9530000000000001E-2</v>
      </c>
    </row>
    <row r="679" spans="3:9" x14ac:dyDescent="0.25">
      <c r="C679" t="s">
        <v>8</v>
      </c>
    </row>
    <row r="680" spans="3:9" x14ac:dyDescent="0.25">
      <c r="C680">
        <v>2.0970000000000001E-5</v>
      </c>
    </row>
    <row r="681" spans="3:9" x14ac:dyDescent="0.25">
      <c r="C681" t="s">
        <v>9</v>
      </c>
    </row>
    <row r="682" spans="3:9" x14ac:dyDescent="0.25">
      <c r="C682">
        <v>0.71540000000000004</v>
      </c>
    </row>
    <row r="684" spans="3:9" s="7" customFormat="1" x14ac:dyDescent="0.25"/>
    <row r="686" spans="3:9" x14ac:dyDescent="0.25">
      <c r="E686" s="2" t="s">
        <v>11</v>
      </c>
      <c r="F686" s="3" t="s">
        <v>5</v>
      </c>
      <c r="G686" s="3" t="s">
        <v>10</v>
      </c>
      <c r="H686" s="3" t="s">
        <v>12</v>
      </c>
      <c r="I686" s="3" t="s">
        <v>13</v>
      </c>
    </row>
    <row r="687" spans="3:9" x14ac:dyDescent="0.25">
      <c r="C687" t="s">
        <v>0</v>
      </c>
      <c r="E687">
        <f>(C692-C690)</f>
        <v>169.6</v>
      </c>
      <c r="F687">
        <f>(C692+C690)/2</f>
        <v>109.2</v>
      </c>
      <c r="G687">
        <f>((C696*C701*E687*(C694^3))/(C705^2))*C707</f>
        <v>2980479961.3196239</v>
      </c>
      <c r="H687">
        <f>((0.825)+((0.387*(G687^(1/6)))/((1)+((0.492/C707)^(9/16)))^(8/27)))^2</f>
        <v>172.48932929515615</v>
      </c>
      <c r="I687">
        <f>(H687*C703)/C694</f>
        <v>6.6731809271063529</v>
      </c>
    </row>
    <row r="688" spans="3:9" x14ac:dyDescent="0.25">
      <c r="C688">
        <v>1</v>
      </c>
    </row>
    <row r="689" spans="3:9" x14ac:dyDescent="0.25">
      <c r="C689" t="s">
        <v>1</v>
      </c>
      <c r="G689">
        <f>((C696*C701*E687*(C694^3))/(D705^2))*D707</f>
        <v>2478492603.3644452</v>
      </c>
      <c r="H689">
        <f>((0.825)+((0.387*(G689^(1/6)))/((1)+((0.492/D707)^(9/16)))^(8/27)))^2</f>
        <v>162.71915006184105</v>
      </c>
      <c r="I689">
        <f>(H689*D703)/C694</f>
        <v>6.5799556306256965</v>
      </c>
    </row>
    <row r="690" spans="3:9" x14ac:dyDescent="0.25">
      <c r="C690">
        <v>24.4</v>
      </c>
    </row>
    <row r="691" spans="3:9" x14ac:dyDescent="0.25">
      <c r="C691" t="s">
        <v>2</v>
      </c>
    </row>
    <row r="692" spans="3:9" x14ac:dyDescent="0.25">
      <c r="C692">
        <v>194</v>
      </c>
    </row>
    <row r="693" spans="3:9" x14ac:dyDescent="0.25">
      <c r="C693" t="s">
        <v>3</v>
      </c>
    </row>
    <row r="694" spans="3:9" x14ac:dyDescent="0.25">
      <c r="C694">
        <v>0.8</v>
      </c>
    </row>
    <row r="695" spans="3:9" x14ac:dyDescent="0.25">
      <c r="C695" t="s">
        <v>4</v>
      </c>
    </row>
    <row r="696" spans="3:9" ht="15.75" thickBot="1" x14ac:dyDescent="0.3">
      <c r="C696">
        <v>9.81</v>
      </c>
      <c r="G696">
        <v>100</v>
      </c>
      <c r="H696">
        <f>I687</f>
        <v>6.6731809271063529</v>
      </c>
    </row>
    <row r="697" spans="3:9" x14ac:dyDescent="0.25">
      <c r="C697" s="5" t="s">
        <v>15</v>
      </c>
      <c r="G697">
        <v>120</v>
      </c>
      <c r="H697">
        <f>I689</f>
        <v>6.5799556306256965</v>
      </c>
    </row>
    <row r="698" spans="3:9" ht="15.75" thickBot="1" x14ac:dyDescent="0.3">
      <c r="C698" s="8">
        <f>(C692+C690)/2</f>
        <v>109.2</v>
      </c>
      <c r="G698">
        <v>109</v>
      </c>
      <c r="H698">
        <v>6.6924999999999999</v>
      </c>
    </row>
    <row r="700" spans="3:9" x14ac:dyDescent="0.25">
      <c r="C700" s="1" t="s">
        <v>6</v>
      </c>
    </row>
    <row r="701" spans="3:9" x14ac:dyDescent="0.25">
      <c r="C701">
        <f>1/(273+F687)</f>
        <v>2.6164311878597592E-3</v>
      </c>
    </row>
    <row r="702" spans="3:9" x14ac:dyDescent="0.25">
      <c r="C702" t="s">
        <v>7</v>
      </c>
    </row>
    <row r="703" spans="3:9" x14ac:dyDescent="0.25">
      <c r="C703">
        <v>3.0949999999999998E-2</v>
      </c>
      <c r="D703">
        <v>3.2349999999999997E-2</v>
      </c>
    </row>
    <row r="704" spans="3:9" x14ac:dyDescent="0.25">
      <c r="C704" t="s">
        <v>8</v>
      </c>
    </row>
    <row r="705" spans="3:9" x14ac:dyDescent="0.25">
      <c r="C705">
        <v>2.3059999999999999E-5</v>
      </c>
      <c r="D705">
        <v>2.5219999999999999E-5</v>
      </c>
    </row>
    <row r="706" spans="3:9" x14ac:dyDescent="0.25">
      <c r="C706" t="s">
        <v>9</v>
      </c>
    </row>
    <row r="707" spans="3:9" x14ac:dyDescent="0.25">
      <c r="C707">
        <v>0.71109999999999995</v>
      </c>
      <c r="D707">
        <v>0.70730000000000004</v>
      </c>
    </row>
    <row r="709" spans="3:9" s="7" customFormat="1" x14ac:dyDescent="0.25"/>
    <row r="711" spans="3:9" x14ac:dyDescent="0.25">
      <c r="E711" s="2" t="s">
        <v>11</v>
      </c>
      <c r="F711" s="3" t="s">
        <v>5</v>
      </c>
      <c r="G711" s="3" t="s">
        <v>10</v>
      </c>
      <c r="H711" s="3" t="s">
        <v>12</v>
      </c>
      <c r="I711" s="3" t="s">
        <v>13</v>
      </c>
    </row>
    <row r="712" spans="3:9" x14ac:dyDescent="0.25">
      <c r="C712" t="s">
        <v>0</v>
      </c>
      <c r="E712">
        <f>(C717-C715)</f>
        <v>169.6</v>
      </c>
      <c r="F712">
        <f>(C717+C715)/2</f>
        <v>109.2</v>
      </c>
      <c r="G712">
        <f>((C721*C726*E712*(C719^3))/(C730^2))*C732</f>
        <v>1389381746.2531633</v>
      </c>
      <c r="H712">
        <f>((0.825)+((0.387*(G712^(1/6)))/((1)+((0.492/C732)^(9/16)))^(8/27)))^2</f>
        <v>136.03288138273507</v>
      </c>
      <c r="I712">
        <f>(H712*C728)/C719</f>
        <v>6.7873894547729332</v>
      </c>
    </row>
    <row r="713" spans="3:9" x14ac:dyDescent="0.25">
      <c r="C713">
        <v>1</v>
      </c>
    </row>
    <row r="714" spans="3:9" x14ac:dyDescent="0.25">
      <c r="C714" t="s">
        <v>1</v>
      </c>
      <c r="G714">
        <f>((C721*C726*E712*(C719^3))/(D730^2))*D732</f>
        <v>1155375116.0982075</v>
      </c>
      <c r="H714">
        <f>((0.825)+((0.387*(G714^(1/6)))/((1)+((0.492/D732)^(9/16)))^(8/27)))^2</f>
        <v>128.39183664722088</v>
      </c>
      <c r="I714">
        <f>(H714*D728)/C719</f>
        <v>6.6959147437330255</v>
      </c>
    </row>
    <row r="715" spans="3:9" x14ac:dyDescent="0.25">
      <c r="C715">
        <v>24.4</v>
      </c>
    </row>
    <row r="716" spans="3:9" x14ac:dyDescent="0.25">
      <c r="C716" t="s">
        <v>2</v>
      </c>
    </row>
    <row r="717" spans="3:9" x14ac:dyDescent="0.25">
      <c r="C717">
        <v>194</v>
      </c>
    </row>
    <row r="718" spans="3:9" x14ac:dyDescent="0.25">
      <c r="C718" t="s">
        <v>3</v>
      </c>
    </row>
    <row r="719" spans="3:9" x14ac:dyDescent="0.25">
      <c r="C719">
        <v>0.62029999999999996</v>
      </c>
    </row>
    <row r="720" spans="3:9" x14ac:dyDescent="0.25">
      <c r="C720" t="s">
        <v>4</v>
      </c>
    </row>
    <row r="721" spans="3:9" ht="15.75" thickBot="1" x14ac:dyDescent="0.3">
      <c r="C721">
        <v>9.81</v>
      </c>
      <c r="G721">
        <v>100</v>
      </c>
      <c r="H721">
        <f>I712</f>
        <v>6.7873894547729332</v>
      </c>
    </row>
    <row r="722" spans="3:9" x14ac:dyDescent="0.25">
      <c r="C722" s="5" t="s">
        <v>15</v>
      </c>
      <c r="G722">
        <v>120</v>
      </c>
      <c r="H722">
        <f>I714</f>
        <v>6.6959147437330255</v>
      </c>
    </row>
    <row r="723" spans="3:9" ht="15.75" thickBot="1" x14ac:dyDescent="0.3">
      <c r="C723" s="8">
        <f>(C717+C715)/2</f>
        <v>109.2</v>
      </c>
      <c r="G723">
        <v>109</v>
      </c>
      <c r="H723">
        <v>6.7588999999999997</v>
      </c>
    </row>
    <row r="725" spans="3:9" x14ac:dyDescent="0.25">
      <c r="C725" s="1" t="s">
        <v>6</v>
      </c>
    </row>
    <row r="726" spans="3:9" x14ac:dyDescent="0.25">
      <c r="C726">
        <f>1/(273+F712)</f>
        <v>2.6164311878597592E-3</v>
      </c>
    </row>
    <row r="727" spans="3:9" x14ac:dyDescent="0.25">
      <c r="C727" t="s">
        <v>7</v>
      </c>
    </row>
    <row r="728" spans="3:9" x14ac:dyDescent="0.25">
      <c r="C728">
        <v>3.0949999999999998E-2</v>
      </c>
      <c r="D728">
        <v>3.2349999999999997E-2</v>
      </c>
    </row>
    <row r="729" spans="3:9" x14ac:dyDescent="0.25">
      <c r="C729" t="s">
        <v>8</v>
      </c>
    </row>
    <row r="730" spans="3:9" x14ac:dyDescent="0.25">
      <c r="C730">
        <v>2.3059999999999999E-5</v>
      </c>
      <c r="D730">
        <v>2.5219999999999999E-5</v>
      </c>
    </row>
    <row r="731" spans="3:9" x14ac:dyDescent="0.25">
      <c r="C731" t="s">
        <v>9</v>
      </c>
    </row>
    <row r="732" spans="3:9" x14ac:dyDescent="0.25">
      <c r="C732">
        <v>0.71109999999999995</v>
      </c>
      <c r="D732">
        <v>0.70730000000000004</v>
      </c>
    </row>
    <row r="734" spans="3:9" s="7" customFormat="1" x14ac:dyDescent="0.25"/>
    <row r="736" spans="3:9" x14ac:dyDescent="0.25">
      <c r="E736" s="2" t="s">
        <v>11</v>
      </c>
      <c r="F736" s="3" t="s">
        <v>5</v>
      </c>
      <c r="G736" s="3" t="s">
        <v>10</v>
      </c>
      <c r="H736" s="3" t="s">
        <v>12</v>
      </c>
      <c r="I736" s="3" t="s">
        <v>13</v>
      </c>
    </row>
    <row r="737" spans="3:9" x14ac:dyDescent="0.25">
      <c r="C737" t="s">
        <v>0</v>
      </c>
      <c r="E737">
        <f>(C742-C740)</f>
        <v>53.8</v>
      </c>
      <c r="F737">
        <f>(C742+C740)/2</f>
        <v>48.9</v>
      </c>
      <c r="G737">
        <f>((C746*C751*E737*(C744^3))/(C755^2))*C757</f>
        <v>461532472.38848245</v>
      </c>
      <c r="H737">
        <f>((0.825)+((0.387*(G737^(1/6)))/((1)+((0.492/C757)^(9/16)))^(8/27)))^2</f>
        <v>97.134297746919586</v>
      </c>
      <c r="I737">
        <f>(H737*C753)/C744</f>
        <v>5.3005248271712899</v>
      </c>
    </row>
    <row r="738" spans="3:9" x14ac:dyDescent="0.25">
      <c r="C738">
        <v>1</v>
      </c>
    </row>
    <row r="739" spans="3:9" x14ac:dyDescent="0.25">
      <c r="C739" t="s">
        <v>1</v>
      </c>
    </row>
    <row r="740" spans="3:9" x14ac:dyDescent="0.25">
      <c r="C740">
        <v>22</v>
      </c>
    </row>
    <row r="741" spans="3:9" x14ac:dyDescent="0.25">
      <c r="C741" t="s">
        <v>2</v>
      </c>
    </row>
    <row r="742" spans="3:9" x14ac:dyDescent="0.25">
      <c r="C742">
        <v>75.8</v>
      </c>
    </row>
    <row r="743" spans="3:9" x14ac:dyDescent="0.25">
      <c r="C743" t="s">
        <v>3</v>
      </c>
    </row>
    <row r="744" spans="3:9" x14ac:dyDescent="0.25">
      <c r="C744">
        <v>0.50119999999999998</v>
      </c>
    </row>
    <row r="745" spans="3:9" x14ac:dyDescent="0.25">
      <c r="C745" t="s">
        <v>4</v>
      </c>
    </row>
    <row r="746" spans="3:9" ht="15.75" thickBot="1" x14ac:dyDescent="0.3">
      <c r="C746">
        <v>9.81</v>
      </c>
    </row>
    <row r="747" spans="3:9" x14ac:dyDescent="0.25">
      <c r="C747" s="5" t="s">
        <v>15</v>
      </c>
    </row>
    <row r="748" spans="3:9" ht="15.75" thickBot="1" x14ac:dyDescent="0.3">
      <c r="C748" s="8">
        <f>(C742+C740)/2</f>
        <v>48.9</v>
      </c>
      <c r="G748" t="s">
        <v>16</v>
      </c>
    </row>
    <row r="750" spans="3:9" x14ac:dyDescent="0.25">
      <c r="C750" s="1" t="s">
        <v>6</v>
      </c>
    </row>
    <row r="751" spans="3:9" x14ac:dyDescent="0.25">
      <c r="C751">
        <f>1/(273+F737)</f>
        <v>3.1065548306927621E-3</v>
      </c>
    </row>
    <row r="752" spans="3:9" x14ac:dyDescent="0.25">
      <c r="C752" t="s">
        <v>7</v>
      </c>
    </row>
    <row r="753" spans="3:9" x14ac:dyDescent="0.25">
      <c r="C753">
        <v>2.7349999999999999E-2</v>
      </c>
    </row>
    <row r="754" spans="3:9" x14ac:dyDescent="0.25">
      <c r="C754" t="s">
        <v>8</v>
      </c>
    </row>
    <row r="755" spans="3:9" x14ac:dyDescent="0.25">
      <c r="C755">
        <v>1.7980000000000001E-5</v>
      </c>
    </row>
    <row r="756" spans="3:9" x14ac:dyDescent="0.25">
      <c r="C756" t="s">
        <v>9</v>
      </c>
    </row>
    <row r="757" spans="3:9" x14ac:dyDescent="0.25">
      <c r="C757">
        <v>0.7228</v>
      </c>
    </row>
    <row r="759" spans="3:9" s="7" customFormat="1" x14ac:dyDescent="0.25"/>
    <row r="761" spans="3:9" x14ac:dyDescent="0.25">
      <c r="E761" s="2" t="s">
        <v>11</v>
      </c>
      <c r="F761" s="3" t="s">
        <v>5</v>
      </c>
      <c r="G761" s="3" t="s">
        <v>10</v>
      </c>
      <c r="H761" s="3" t="s">
        <v>12</v>
      </c>
      <c r="I761" s="3" t="s">
        <v>13</v>
      </c>
    </row>
    <row r="762" spans="3:9" x14ac:dyDescent="0.25">
      <c r="C762" t="s">
        <v>0</v>
      </c>
      <c r="E762">
        <f>(C767-C765)</f>
        <v>59.599999999999994</v>
      </c>
      <c r="F762">
        <f>(C767+C765)/2</f>
        <v>55</v>
      </c>
      <c r="G762">
        <f>((C771*C776*E762*(C769^3))/(C780^2))*C782</f>
        <v>2046414737.4616637</v>
      </c>
      <c r="H762">
        <f>((0.825)+((0.387*(G762^(1/6)))/((1)+((0.492/C782)^(9/16)))^(8/27)))^2</f>
        <v>153.68154317202666</v>
      </c>
      <c r="I762">
        <f>(H762*C778)/C769</f>
        <v>5.1954945006868636</v>
      </c>
    </row>
    <row r="763" spans="3:9" x14ac:dyDescent="0.25">
      <c r="C763">
        <v>1</v>
      </c>
    </row>
    <row r="764" spans="3:9" x14ac:dyDescent="0.25">
      <c r="C764" t="s">
        <v>1</v>
      </c>
    </row>
    <row r="765" spans="3:9" x14ac:dyDescent="0.25">
      <c r="C765">
        <v>25.2</v>
      </c>
    </row>
    <row r="766" spans="3:9" x14ac:dyDescent="0.25">
      <c r="C766" t="s">
        <v>2</v>
      </c>
    </row>
    <row r="767" spans="3:9" x14ac:dyDescent="0.25">
      <c r="C767">
        <v>84.8</v>
      </c>
    </row>
    <row r="768" spans="3:9" x14ac:dyDescent="0.25">
      <c r="C768" t="s">
        <v>3</v>
      </c>
    </row>
    <row r="769" spans="3:7" x14ac:dyDescent="0.25">
      <c r="C769">
        <v>0.8306</v>
      </c>
    </row>
    <row r="770" spans="3:7" x14ac:dyDescent="0.25">
      <c r="C770" t="s">
        <v>4</v>
      </c>
    </row>
    <row r="771" spans="3:7" ht="15.75" thickBot="1" x14ac:dyDescent="0.3">
      <c r="C771">
        <v>9.81</v>
      </c>
    </row>
    <row r="772" spans="3:7" x14ac:dyDescent="0.25">
      <c r="C772" s="5" t="s">
        <v>15</v>
      </c>
    </row>
    <row r="773" spans="3:7" ht="15.75" thickBot="1" x14ac:dyDescent="0.3">
      <c r="C773" s="8">
        <f>(C767+C765)/2</f>
        <v>55</v>
      </c>
      <c r="G773" t="s">
        <v>16</v>
      </c>
    </row>
    <row r="775" spans="3:7" x14ac:dyDescent="0.25">
      <c r="C775" s="1" t="s">
        <v>6</v>
      </c>
    </row>
    <row r="776" spans="3:7" x14ac:dyDescent="0.25">
      <c r="C776">
        <f>1/(273+F762)</f>
        <v>3.0487804878048782E-3</v>
      </c>
    </row>
    <row r="777" spans="3:7" x14ac:dyDescent="0.25">
      <c r="C777" t="s">
        <v>7</v>
      </c>
    </row>
    <row r="778" spans="3:7" x14ac:dyDescent="0.25">
      <c r="C778">
        <v>2.8080000000000001E-2</v>
      </c>
    </row>
    <row r="779" spans="3:7" x14ac:dyDescent="0.25">
      <c r="C779" t="s">
        <v>8</v>
      </c>
    </row>
    <row r="780" spans="3:7" x14ac:dyDescent="0.25">
      <c r="C780">
        <v>1.8960000000000001E-5</v>
      </c>
    </row>
    <row r="781" spans="3:7" x14ac:dyDescent="0.25">
      <c r="C781" t="s">
        <v>9</v>
      </c>
    </row>
    <row r="782" spans="3:7" x14ac:dyDescent="0.25">
      <c r="C782">
        <v>0.72019999999999995</v>
      </c>
    </row>
    <row r="784" spans="3:7" s="7" customFormat="1" x14ac:dyDescent="0.25"/>
    <row r="786" spans="3:9" x14ac:dyDescent="0.25">
      <c r="E786" s="2" t="s">
        <v>11</v>
      </c>
      <c r="F786" s="3" t="s">
        <v>5</v>
      </c>
      <c r="G786" s="3" t="s">
        <v>10</v>
      </c>
      <c r="H786" s="3" t="s">
        <v>12</v>
      </c>
      <c r="I786" s="3" t="s">
        <v>13</v>
      </c>
    </row>
    <row r="787" spans="3:9" x14ac:dyDescent="0.25">
      <c r="C787" t="s">
        <v>0</v>
      </c>
      <c r="E787">
        <f>(C792-C790)</f>
        <v>69.5</v>
      </c>
      <c r="F787">
        <f>(C792+C790)/2</f>
        <v>59.95</v>
      </c>
      <c r="G787">
        <f>((C796*C801*E787*(C794^3))/(C805^2))*C807</f>
        <v>185566130.10182557</v>
      </c>
      <c r="H787">
        <f>((0.825)+((0.387*(G787^(1/6)))/((1)+((0.492/C807)^(9/16)))^(8/27)))^2</f>
        <v>73.638254453215382</v>
      </c>
      <c r="I787">
        <f>(H787*C803)/C794</f>
        <v>5.8034302134333098</v>
      </c>
    </row>
    <row r="788" spans="3:9" x14ac:dyDescent="0.25">
      <c r="C788">
        <v>1</v>
      </c>
    </row>
    <row r="789" spans="3:9" x14ac:dyDescent="0.25">
      <c r="C789" t="s">
        <v>1</v>
      </c>
    </row>
    <row r="790" spans="3:9" x14ac:dyDescent="0.25">
      <c r="C790">
        <v>25.2</v>
      </c>
    </row>
    <row r="791" spans="3:9" x14ac:dyDescent="0.25">
      <c r="C791" t="s">
        <v>2</v>
      </c>
    </row>
    <row r="792" spans="3:9" x14ac:dyDescent="0.25">
      <c r="C792">
        <v>94.7</v>
      </c>
    </row>
    <row r="793" spans="3:9" x14ac:dyDescent="0.25">
      <c r="C793" t="s">
        <v>3</v>
      </c>
    </row>
    <row r="794" spans="3:9" x14ac:dyDescent="0.25">
      <c r="C794">
        <v>0.35630000000000001</v>
      </c>
    </row>
    <row r="795" spans="3:9" x14ac:dyDescent="0.25">
      <c r="C795" t="s">
        <v>4</v>
      </c>
    </row>
    <row r="796" spans="3:9" ht="15.75" thickBot="1" x14ac:dyDescent="0.3">
      <c r="C796">
        <v>9.81</v>
      </c>
    </row>
    <row r="797" spans="3:9" x14ac:dyDescent="0.25">
      <c r="C797" s="5" t="s">
        <v>15</v>
      </c>
    </row>
    <row r="798" spans="3:9" ht="15.75" thickBot="1" x14ac:dyDescent="0.3">
      <c r="C798" s="8">
        <f>(C792+C790)/2</f>
        <v>59.95</v>
      </c>
      <c r="G798" t="s">
        <v>16</v>
      </c>
    </row>
    <row r="800" spans="3:9" x14ac:dyDescent="0.25">
      <c r="C800" s="1" t="s">
        <v>6</v>
      </c>
    </row>
    <row r="801" spans="3:9" x14ac:dyDescent="0.25">
      <c r="C801">
        <f>1/(273+F787)</f>
        <v>3.0034539720678781E-3</v>
      </c>
    </row>
    <row r="802" spans="3:9" x14ac:dyDescent="0.25">
      <c r="C802" t="s">
        <v>7</v>
      </c>
    </row>
    <row r="803" spans="3:9" x14ac:dyDescent="0.25">
      <c r="C803">
        <v>2.8080000000000001E-2</v>
      </c>
    </row>
    <row r="804" spans="3:9" x14ac:dyDescent="0.25">
      <c r="C804" t="s">
        <v>8</v>
      </c>
    </row>
    <row r="805" spans="3:9" x14ac:dyDescent="0.25">
      <c r="C805">
        <v>1.8960000000000001E-5</v>
      </c>
    </row>
    <row r="806" spans="3:9" x14ac:dyDescent="0.25">
      <c r="C806" t="s">
        <v>9</v>
      </c>
    </row>
    <row r="807" spans="3:9" x14ac:dyDescent="0.25">
      <c r="C807">
        <v>0.72019999999999995</v>
      </c>
    </row>
    <row r="809" spans="3:9" s="7" customFormat="1" x14ac:dyDescent="0.25"/>
    <row r="811" spans="3:9" x14ac:dyDescent="0.25">
      <c r="E811" s="2" t="s">
        <v>11</v>
      </c>
      <c r="F811" s="3" t="s">
        <v>5</v>
      </c>
      <c r="G811" s="3" t="s">
        <v>10</v>
      </c>
      <c r="H811" s="3" t="s">
        <v>12</v>
      </c>
      <c r="I811" s="3" t="s">
        <v>13</v>
      </c>
    </row>
    <row r="812" spans="3:9" x14ac:dyDescent="0.25">
      <c r="C812" t="s">
        <v>0</v>
      </c>
      <c r="E812">
        <f>(C817-C815)</f>
        <v>168.5</v>
      </c>
      <c r="F812">
        <f>(C817+C815)/2</f>
        <v>109.75</v>
      </c>
      <c r="G812">
        <f>((C821*C826*E812*(C819^3))/(C830^2))*C832</f>
        <v>261004221.27046219</v>
      </c>
      <c r="H812">
        <f>((0.825)+((0.387*(G812^(1/6)))/((1)+((0.492/C832)^(9/16)))^(8/27)))^2</f>
        <v>81.491139038309512</v>
      </c>
      <c r="I812">
        <f>(H812*C828)/C819</f>
        <v>7.0807151971804574</v>
      </c>
    </row>
    <row r="813" spans="3:9" x14ac:dyDescent="0.25">
      <c r="C813">
        <v>1</v>
      </c>
    </row>
    <row r="814" spans="3:9" x14ac:dyDescent="0.25">
      <c r="C814" t="s">
        <v>1</v>
      </c>
      <c r="G814">
        <f>((C821*C826*E812*(C819^3))/(D830^2))*D832</f>
        <v>217044583.51040894</v>
      </c>
      <c r="H814">
        <f>((0.825)+((0.387*(G814^(1/6)))/((1)+((0.492/D832)^(9/16)))^(8/27)))^2</f>
        <v>77.014042482184053</v>
      </c>
      <c r="I814">
        <f>(H814*D828)/C819</f>
        <v>6.9943971765824076</v>
      </c>
    </row>
    <row r="815" spans="3:9" x14ac:dyDescent="0.25">
      <c r="C815">
        <v>25.5</v>
      </c>
    </row>
    <row r="816" spans="3:9" x14ac:dyDescent="0.25">
      <c r="C816" t="s">
        <v>2</v>
      </c>
    </row>
    <row r="817" spans="3:8" x14ac:dyDescent="0.25">
      <c r="C817">
        <v>194</v>
      </c>
    </row>
    <row r="818" spans="3:8" x14ac:dyDescent="0.25">
      <c r="C818" t="s">
        <v>3</v>
      </c>
    </row>
    <row r="819" spans="3:8" x14ac:dyDescent="0.25">
      <c r="C819">
        <v>0.35620000000000002</v>
      </c>
    </row>
    <row r="820" spans="3:8" x14ac:dyDescent="0.25">
      <c r="C820" t="s">
        <v>4</v>
      </c>
    </row>
    <row r="821" spans="3:8" ht="15.75" thickBot="1" x14ac:dyDescent="0.3">
      <c r="C821">
        <v>9.81</v>
      </c>
      <c r="G821">
        <v>100</v>
      </c>
      <c r="H821">
        <f>I812</f>
        <v>7.0807151971804574</v>
      </c>
    </row>
    <row r="822" spans="3:8" x14ac:dyDescent="0.25">
      <c r="C822" s="5" t="s">
        <v>15</v>
      </c>
      <c r="G822">
        <v>120</v>
      </c>
      <c r="H822">
        <f>I814</f>
        <v>6.9943971765824076</v>
      </c>
    </row>
    <row r="823" spans="3:8" ht="15.75" thickBot="1" x14ac:dyDescent="0.3">
      <c r="C823" s="8">
        <f>(C817+C815)/2</f>
        <v>109.75</v>
      </c>
      <c r="G823" s="9">
        <f>C823</f>
        <v>109.75</v>
      </c>
      <c r="H823">
        <f>((H821)+(((H822-H821)/(G822-G821))*(G823-G821)))</f>
        <v>7.0386351621389078</v>
      </c>
    </row>
    <row r="825" spans="3:8" x14ac:dyDescent="0.25">
      <c r="C825" s="1" t="s">
        <v>6</v>
      </c>
    </row>
    <row r="826" spans="3:8" x14ac:dyDescent="0.25">
      <c r="C826">
        <f>1/(273+F812)</f>
        <v>2.6126714565643371E-3</v>
      </c>
    </row>
    <row r="827" spans="3:8" x14ac:dyDescent="0.25">
      <c r="C827" t="s">
        <v>7</v>
      </c>
    </row>
    <row r="828" spans="3:8" x14ac:dyDescent="0.25">
      <c r="C828">
        <v>3.0949999999999998E-2</v>
      </c>
      <c r="D828">
        <v>3.2349999999999997E-2</v>
      </c>
    </row>
    <row r="829" spans="3:8" x14ac:dyDescent="0.25">
      <c r="C829" t="s">
        <v>8</v>
      </c>
    </row>
    <row r="830" spans="3:8" x14ac:dyDescent="0.25">
      <c r="C830">
        <v>2.3059999999999999E-5</v>
      </c>
      <c r="D830">
        <v>2.5219999999999999E-5</v>
      </c>
    </row>
    <row r="831" spans="3:8" x14ac:dyDescent="0.25">
      <c r="C831" t="s">
        <v>9</v>
      </c>
    </row>
    <row r="832" spans="3:8" x14ac:dyDescent="0.25">
      <c r="C832">
        <v>0.71109999999999995</v>
      </c>
      <c r="D832">
        <v>0.70730000000000004</v>
      </c>
    </row>
    <row r="834" spans="3:9" s="7" customFormat="1" x14ac:dyDescent="0.25"/>
    <row r="836" spans="3:9" x14ac:dyDescent="0.25">
      <c r="E836" s="2" t="s">
        <v>11</v>
      </c>
      <c r="F836" s="3" t="s">
        <v>5</v>
      </c>
      <c r="G836" s="3" t="s">
        <v>10</v>
      </c>
      <c r="H836" s="3" t="s">
        <v>12</v>
      </c>
      <c r="I836" s="3" t="s">
        <v>13</v>
      </c>
    </row>
    <row r="837" spans="3:9" x14ac:dyDescent="0.25">
      <c r="C837" t="s">
        <v>0</v>
      </c>
      <c r="E837">
        <f>(C842-C840)</f>
        <v>67.099999999999994</v>
      </c>
      <c r="F837">
        <f>(C842+C840)/2</f>
        <v>58.55</v>
      </c>
      <c r="G837">
        <f>((C846*C851*E837*(C844^3))/(C855^2))*C857</f>
        <v>823575544.9554981</v>
      </c>
      <c r="H837">
        <f>((0.825)+((0.387*(G837^(1/6)))/((1)+((0.492/C857)^(9/16)))^(8/27)))^2</f>
        <v>115.95136684222412</v>
      </c>
      <c r="I837">
        <f>(H837*C853)/C844</f>
        <v>5.5035740042759524</v>
      </c>
    </row>
    <row r="838" spans="3:9" x14ac:dyDescent="0.25">
      <c r="C838">
        <v>1</v>
      </c>
    </row>
    <row r="839" spans="3:9" x14ac:dyDescent="0.25">
      <c r="C839" t="s">
        <v>1</v>
      </c>
    </row>
    <row r="840" spans="3:9" x14ac:dyDescent="0.25">
      <c r="C840">
        <v>25</v>
      </c>
    </row>
    <row r="841" spans="3:9" x14ac:dyDescent="0.25">
      <c r="C841" t="s">
        <v>2</v>
      </c>
    </row>
    <row r="842" spans="3:9" x14ac:dyDescent="0.25">
      <c r="C842">
        <v>92.1</v>
      </c>
    </row>
    <row r="843" spans="3:9" x14ac:dyDescent="0.25">
      <c r="C843" t="s">
        <v>3</v>
      </c>
    </row>
    <row r="844" spans="3:9" x14ac:dyDescent="0.25">
      <c r="C844">
        <v>0.59160000000000001</v>
      </c>
    </row>
    <row r="845" spans="3:9" x14ac:dyDescent="0.25">
      <c r="C845" t="s">
        <v>4</v>
      </c>
    </row>
    <row r="846" spans="3:9" ht="15.75" thickBot="1" x14ac:dyDescent="0.3">
      <c r="C846">
        <v>9.81</v>
      </c>
    </row>
    <row r="847" spans="3:9" x14ac:dyDescent="0.25">
      <c r="C847" s="5" t="s">
        <v>15</v>
      </c>
    </row>
    <row r="848" spans="3:9" ht="15.75" thickBot="1" x14ac:dyDescent="0.3">
      <c r="C848" s="8">
        <f>(C842+C840)/2</f>
        <v>58.55</v>
      </c>
      <c r="G848" t="s">
        <v>16</v>
      </c>
    </row>
    <row r="850" spans="3:9" x14ac:dyDescent="0.25">
      <c r="C850" s="1" t="s">
        <v>6</v>
      </c>
    </row>
    <row r="851" spans="3:9" x14ac:dyDescent="0.25">
      <c r="C851">
        <f>1/(273+F837)</f>
        <v>3.0161363293620871E-3</v>
      </c>
    </row>
    <row r="852" spans="3:9" x14ac:dyDescent="0.25">
      <c r="C852" t="s">
        <v>7</v>
      </c>
    </row>
    <row r="853" spans="3:9" x14ac:dyDescent="0.25">
      <c r="C853">
        <v>2.8080000000000001E-2</v>
      </c>
    </row>
    <row r="854" spans="3:9" x14ac:dyDescent="0.25">
      <c r="C854" t="s">
        <v>8</v>
      </c>
    </row>
    <row r="855" spans="3:9" x14ac:dyDescent="0.25">
      <c r="C855">
        <v>1.8960000000000001E-5</v>
      </c>
    </row>
    <row r="856" spans="3:9" x14ac:dyDescent="0.25">
      <c r="C856" t="s">
        <v>9</v>
      </c>
    </row>
    <row r="857" spans="3:9" x14ac:dyDescent="0.25">
      <c r="C857">
        <v>0.72019999999999995</v>
      </c>
    </row>
    <row r="859" spans="3:9" s="7" customFormat="1" x14ac:dyDescent="0.25"/>
    <row r="861" spans="3:9" x14ac:dyDescent="0.25">
      <c r="E861" s="2" t="s">
        <v>11</v>
      </c>
      <c r="F861" s="3" t="s">
        <v>5</v>
      </c>
      <c r="G861" s="3" t="s">
        <v>10</v>
      </c>
      <c r="H861" s="3" t="s">
        <v>12</v>
      </c>
      <c r="I861" s="3" t="s">
        <v>13</v>
      </c>
    </row>
    <row r="862" spans="3:9" x14ac:dyDescent="0.25">
      <c r="C862" t="s">
        <v>0</v>
      </c>
      <c r="E862">
        <f>(C867-C865)</f>
        <v>91.9</v>
      </c>
      <c r="F862">
        <f>(C867+C865)/2</f>
        <v>70.95</v>
      </c>
      <c r="G862">
        <f>((C871*C876*E862*(C869^3))/(C880^2))*C882</f>
        <v>978657766.91850996</v>
      </c>
      <c r="H862">
        <f>((0.825)+((0.387*(G862^(1/6)))/((1)+((0.492/C882)^(9/16)))^(8/27)))^2</f>
        <v>122.22363071898985</v>
      </c>
      <c r="I862">
        <f>(H862*C878)/C869</f>
        <v>5.9521007454599344</v>
      </c>
    </row>
    <row r="863" spans="3:9" x14ac:dyDescent="0.25">
      <c r="C863">
        <v>1</v>
      </c>
    </row>
    <row r="864" spans="3:9" x14ac:dyDescent="0.25">
      <c r="C864" t="s">
        <v>1</v>
      </c>
    </row>
    <row r="865" spans="3:7" x14ac:dyDescent="0.25">
      <c r="C865">
        <v>25</v>
      </c>
    </row>
    <row r="866" spans="3:7" x14ac:dyDescent="0.25">
      <c r="C866" t="s">
        <v>2</v>
      </c>
    </row>
    <row r="867" spans="3:7" x14ac:dyDescent="0.25">
      <c r="C867">
        <v>116.9</v>
      </c>
    </row>
    <row r="868" spans="3:7" x14ac:dyDescent="0.25">
      <c r="C868" t="s">
        <v>3</v>
      </c>
    </row>
    <row r="869" spans="3:7" x14ac:dyDescent="0.25">
      <c r="C869">
        <v>0.59160000000000001</v>
      </c>
    </row>
    <row r="870" spans="3:7" x14ac:dyDescent="0.25">
      <c r="C870" t="s">
        <v>4</v>
      </c>
    </row>
    <row r="871" spans="3:7" ht="15.75" thickBot="1" x14ac:dyDescent="0.3">
      <c r="C871">
        <v>9.81</v>
      </c>
    </row>
    <row r="872" spans="3:7" x14ac:dyDescent="0.25">
      <c r="C872" s="5" t="s">
        <v>15</v>
      </c>
    </row>
    <row r="873" spans="3:7" ht="15.75" thickBot="1" x14ac:dyDescent="0.3">
      <c r="C873" s="8">
        <f>(C867+C865)/2</f>
        <v>70.95</v>
      </c>
      <c r="G873" t="s">
        <v>16</v>
      </c>
    </row>
    <row r="875" spans="3:7" x14ac:dyDescent="0.25">
      <c r="C875" s="1" t="s">
        <v>6</v>
      </c>
    </row>
    <row r="876" spans="3:7" x14ac:dyDescent="0.25">
      <c r="C876">
        <f>1/(273+F862)</f>
        <v>2.907399331298154E-3</v>
      </c>
    </row>
    <row r="877" spans="3:7" x14ac:dyDescent="0.25">
      <c r="C877" t="s">
        <v>7</v>
      </c>
    </row>
    <row r="878" spans="3:7" x14ac:dyDescent="0.25">
      <c r="C878">
        <v>2.8809999999999999E-2</v>
      </c>
    </row>
    <row r="879" spans="3:7" x14ac:dyDescent="0.25">
      <c r="C879" t="s">
        <v>8</v>
      </c>
    </row>
    <row r="880" spans="3:7" x14ac:dyDescent="0.25">
      <c r="C880">
        <v>1.995E-5</v>
      </c>
    </row>
    <row r="881" spans="3:9" x14ac:dyDescent="0.25">
      <c r="C881" t="s">
        <v>9</v>
      </c>
    </row>
    <row r="882" spans="3:9" x14ac:dyDescent="0.25">
      <c r="C882">
        <v>0.7177</v>
      </c>
    </row>
    <row r="884" spans="3:9" s="7" customFormat="1" x14ac:dyDescent="0.25"/>
    <row r="886" spans="3:9" x14ac:dyDescent="0.25">
      <c r="E886" s="2" t="s">
        <v>11</v>
      </c>
      <c r="F886" s="3" t="s">
        <v>5</v>
      </c>
      <c r="G886" s="3" t="s">
        <v>10</v>
      </c>
      <c r="H886" s="3" t="s">
        <v>12</v>
      </c>
      <c r="I886" s="3" t="s">
        <v>13</v>
      </c>
    </row>
    <row r="887" spans="3:9" x14ac:dyDescent="0.25">
      <c r="C887" t="s">
        <v>0</v>
      </c>
      <c r="E887">
        <f>(C892-C890)</f>
        <v>169</v>
      </c>
      <c r="F887">
        <f>(C892+C890)/2</f>
        <v>109.5</v>
      </c>
      <c r="G887">
        <f>((C896*C901*E887*(C894^3))/(C905^2))*C907</f>
        <v>1200109410.440629</v>
      </c>
      <c r="H887">
        <f>((0.825)+((0.387*(G887^(1/6)))/((1)+((0.492/C907)^(9/16)))^(8/27)))^2</f>
        <v>130.00509262435921</v>
      </c>
      <c r="I887">
        <f>(H887*C903)/C894</f>
        <v>6.8013144298916792</v>
      </c>
    </row>
    <row r="888" spans="3:9" x14ac:dyDescent="0.25">
      <c r="C888">
        <v>1</v>
      </c>
    </row>
    <row r="889" spans="3:9" x14ac:dyDescent="0.25">
      <c r="C889" t="s">
        <v>1</v>
      </c>
      <c r="G889">
        <f>((C896*C901*E887*(C894^3))/(D905^2))*D907</f>
        <v>997980974.74482071</v>
      </c>
      <c r="H889">
        <f>((0.825)+((0.387*(G889^(1/6)))/((1)+((0.492/D907)^(9/16)))^(8/27)))^2</f>
        <v>122.71518875591794</v>
      </c>
      <c r="I889">
        <f>(H889*D903)/C894</f>
        <v>6.7103386684481823</v>
      </c>
    </row>
    <row r="890" spans="3:9" x14ac:dyDescent="0.25">
      <c r="C890">
        <v>25</v>
      </c>
    </row>
    <row r="891" spans="3:9" x14ac:dyDescent="0.25">
      <c r="C891" t="s">
        <v>2</v>
      </c>
    </row>
    <row r="892" spans="3:9" x14ac:dyDescent="0.25">
      <c r="C892">
        <v>194</v>
      </c>
    </row>
    <row r="893" spans="3:9" x14ac:dyDescent="0.25">
      <c r="C893" t="s">
        <v>3</v>
      </c>
    </row>
    <row r="894" spans="3:9" x14ac:dyDescent="0.25">
      <c r="C894">
        <v>0.59160000000000001</v>
      </c>
    </row>
    <row r="895" spans="3:9" x14ac:dyDescent="0.25">
      <c r="C895" t="s">
        <v>4</v>
      </c>
    </row>
    <row r="896" spans="3:9" ht="15.75" thickBot="1" x14ac:dyDescent="0.3">
      <c r="C896">
        <v>9.81</v>
      </c>
      <c r="G896">
        <v>100</v>
      </c>
      <c r="H896">
        <f>I887</f>
        <v>6.8013144298916792</v>
      </c>
    </row>
    <row r="897" spans="3:9" x14ac:dyDescent="0.25">
      <c r="C897" s="5" t="s">
        <v>15</v>
      </c>
      <c r="G897">
        <v>120</v>
      </c>
      <c r="H897">
        <f>I889</f>
        <v>6.7103386684481823</v>
      </c>
    </row>
    <row r="898" spans="3:9" ht="15.75" thickBot="1" x14ac:dyDescent="0.3">
      <c r="C898" s="8">
        <f>(C892+C890)/2</f>
        <v>109.5</v>
      </c>
      <c r="G898" s="9">
        <f>C898</f>
        <v>109.5</v>
      </c>
      <c r="H898">
        <f>((H896)+(((H897-H896)/(G897-G896))*(G898-G896)))</f>
        <v>6.758100943206018</v>
      </c>
    </row>
    <row r="900" spans="3:9" x14ac:dyDescent="0.25">
      <c r="C900" s="1" t="s">
        <v>6</v>
      </c>
    </row>
    <row r="901" spans="3:9" x14ac:dyDescent="0.25">
      <c r="C901">
        <f>1/(273+F887)</f>
        <v>2.6143790849673201E-3</v>
      </c>
    </row>
    <row r="902" spans="3:9" x14ac:dyDescent="0.25">
      <c r="C902" t="s">
        <v>7</v>
      </c>
    </row>
    <row r="903" spans="3:9" x14ac:dyDescent="0.25">
      <c r="C903">
        <v>3.0949999999999998E-2</v>
      </c>
      <c r="D903">
        <v>3.2349999999999997E-2</v>
      </c>
    </row>
    <row r="904" spans="3:9" x14ac:dyDescent="0.25">
      <c r="C904" t="s">
        <v>8</v>
      </c>
    </row>
    <row r="905" spans="3:9" x14ac:dyDescent="0.25">
      <c r="C905">
        <v>2.3059999999999999E-5</v>
      </c>
      <c r="D905">
        <v>2.5219999999999999E-5</v>
      </c>
    </row>
    <row r="906" spans="3:9" x14ac:dyDescent="0.25">
      <c r="C906" t="s">
        <v>9</v>
      </c>
    </row>
    <row r="907" spans="3:9" x14ac:dyDescent="0.25">
      <c r="C907">
        <v>0.71109999999999995</v>
      </c>
      <c r="D907">
        <v>0.70730000000000004</v>
      </c>
    </row>
    <row r="909" spans="3:9" s="7" customFormat="1" x14ac:dyDescent="0.25"/>
    <row r="911" spans="3:9" x14ac:dyDescent="0.25">
      <c r="E911" s="2" t="s">
        <v>11</v>
      </c>
      <c r="F911" s="3" t="s">
        <v>5</v>
      </c>
      <c r="G911" s="3" t="s">
        <v>10</v>
      </c>
      <c r="H911" s="3" t="s">
        <v>12</v>
      </c>
      <c r="I911" s="3" t="s">
        <v>13</v>
      </c>
    </row>
    <row r="912" spans="3:9" x14ac:dyDescent="0.25">
      <c r="C912" t="s">
        <v>0</v>
      </c>
      <c r="E912">
        <f>(C917-C915)</f>
        <v>66.8</v>
      </c>
      <c r="F912">
        <f>(C917+C915)/2</f>
        <v>52.9</v>
      </c>
      <c r="G912">
        <f>((C921*C926*E912*(C919^3))/(C930^2))*C932</f>
        <v>21854460.828104444</v>
      </c>
      <c r="H912">
        <f>((0.825)+((0.387*(G912^(1/6)))/((1)+((0.492/C932)^(9/16)))^(8/27)))^2</f>
        <v>39.147442409754127</v>
      </c>
      <c r="I912">
        <f>(H912*C928)/C919</f>
        <v>6.3204400820943061</v>
      </c>
    </row>
    <row r="913" spans="3:7" x14ac:dyDescent="0.25">
      <c r="C913">
        <v>1</v>
      </c>
    </row>
    <row r="914" spans="3:7" x14ac:dyDescent="0.25">
      <c r="C914" t="s">
        <v>1</v>
      </c>
    </row>
    <row r="915" spans="3:7" x14ac:dyDescent="0.25">
      <c r="C915">
        <v>19.5</v>
      </c>
    </row>
    <row r="916" spans="3:7" x14ac:dyDescent="0.25">
      <c r="C916" t="s">
        <v>2</v>
      </c>
    </row>
    <row r="917" spans="3:7" x14ac:dyDescent="0.25">
      <c r="C917">
        <v>86.3</v>
      </c>
    </row>
    <row r="918" spans="3:7" x14ac:dyDescent="0.25">
      <c r="C918" t="s">
        <v>3</v>
      </c>
    </row>
    <row r="919" spans="3:7" x14ac:dyDescent="0.25">
      <c r="C919">
        <v>0.1694</v>
      </c>
    </row>
    <row r="920" spans="3:7" x14ac:dyDescent="0.25">
      <c r="C920" t="s">
        <v>4</v>
      </c>
    </row>
    <row r="921" spans="3:7" ht="15.75" thickBot="1" x14ac:dyDescent="0.3">
      <c r="C921">
        <v>9.81</v>
      </c>
    </row>
    <row r="922" spans="3:7" x14ac:dyDescent="0.25">
      <c r="C922" s="5" t="s">
        <v>15</v>
      </c>
    </row>
    <row r="923" spans="3:7" ht="15.75" thickBot="1" x14ac:dyDescent="0.3">
      <c r="C923" s="8">
        <f>(C917+C915)/2</f>
        <v>52.9</v>
      </c>
      <c r="G923" t="s">
        <v>16</v>
      </c>
    </row>
    <row r="925" spans="3:7" x14ac:dyDescent="0.25">
      <c r="C925" s="1" t="s">
        <v>6</v>
      </c>
    </row>
    <row r="926" spans="3:7" x14ac:dyDescent="0.25">
      <c r="C926">
        <f>1/(273+F912)</f>
        <v>3.0684258975145753E-3</v>
      </c>
    </row>
    <row r="927" spans="3:7" x14ac:dyDescent="0.25">
      <c r="C927" t="s">
        <v>7</v>
      </c>
    </row>
    <row r="928" spans="3:7" x14ac:dyDescent="0.25">
      <c r="C928">
        <v>2.7349999999999999E-2</v>
      </c>
    </row>
    <row r="929" spans="3:9" x14ac:dyDescent="0.25">
      <c r="C929" t="s">
        <v>8</v>
      </c>
    </row>
    <row r="930" spans="3:9" x14ac:dyDescent="0.25">
      <c r="C930">
        <v>1.7980000000000001E-5</v>
      </c>
    </row>
    <row r="931" spans="3:9" x14ac:dyDescent="0.25">
      <c r="C931" t="s">
        <v>9</v>
      </c>
    </row>
    <row r="932" spans="3:9" x14ac:dyDescent="0.25">
      <c r="C932">
        <v>0.7228</v>
      </c>
    </row>
    <row r="934" spans="3:9" s="7" customFormat="1" x14ac:dyDescent="0.25"/>
    <row r="936" spans="3:9" x14ac:dyDescent="0.25">
      <c r="E936" s="2" t="s">
        <v>11</v>
      </c>
      <c r="F936" s="3" t="s">
        <v>5</v>
      </c>
      <c r="G936" s="3" t="s">
        <v>10</v>
      </c>
      <c r="H936" s="3" t="s">
        <v>12</v>
      </c>
      <c r="I936" s="3" t="s">
        <v>13</v>
      </c>
    </row>
    <row r="937" spans="3:9" x14ac:dyDescent="0.25">
      <c r="C937" t="s">
        <v>0</v>
      </c>
      <c r="E937">
        <f>(C942-C940)</f>
        <v>174.5</v>
      </c>
      <c r="F937">
        <f>(C942+C940)/2</f>
        <v>106.75</v>
      </c>
      <c r="G937">
        <f>((C946*C951*E937*(C944^3))/(C955^2))*C957</f>
        <v>258453764.2988289</v>
      </c>
      <c r="H937">
        <f>((0.825)+((0.387*(G937^(1/6)))/((1)+((0.492/C957)^(9/16)))^(8/27)))^2</f>
        <v>81.249153400423396</v>
      </c>
      <c r="I937">
        <f>(H937*C953)/$C$944</f>
        <v>7.1847465649802968</v>
      </c>
    </row>
    <row r="938" spans="3:9" x14ac:dyDescent="0.25">
      <c r="C938">
        <v>1</v>
      </c>
    </row>
    <row r="939" spans="3:9" x14ac:dyDescent="0.25">
      <c r="C939" t="s">
        <v>1</v>
      </c>
      <c r="G939">
        <f>((C946*C951*E937*(C944^3))/(D955^2))*D957</f>
        <v>214923687.27173951</v>
      </c>
      <c r="H939">
        <f>((0.825)+((0.387*(G939^(1/6)))/((1)+((0.492/D957)^(9/16)))^(8/27)))^2</f>
        <v>76.786010123928392</v>
      </c>
      <c r="I939">
        <f>(H939*D953)/$C$944</f>
        <v>7.0972212214545243</v>
      </c>
    </row>
    <row r="940" spans="3:9" x14ac:dyDescent="0.25">
      <c r="C940">
        <v>19.5</v>
      </c>
    </row>
    <row r="941" spans="3:9" x14ac:dyDescent="0.25">
      <c r="C941" t="s">
        <v>2</v>
      </c>
    </row>
    <row r="942" spans="3:9" x14ac:dyDescent="0.25">
      <c r="C942">
        <v>194</v>
      </c>
    </row>
    <row r="943" spans="3:9" x14ac:dyDescent="0.25">
      <c r="C943" t="s">
        <v>3</v>
      </c>
    </row>
    <row r="944" spans="3:9" x14ac:dyDescent="0.25">
      <c r="C944">
        <v>0.35</v>
      </c>
    </row>
    <row r="945" spans="3:8" x14ac:dyDescent="0.25">
      <c r="C945" t="s">
        <v>4</v>
      </c>
    </row>
    <row r="946" spans="3:8" ht="15.75" thickBot="1" x14ac:dyDescent="0.3">
      <c r="C946">
        <v>9.81</v>
      </c>
      <c r="G946">
        <v>100</v>
      </c>
      <c r="H946">
        <f>I937</f>
        <v>7.1847465649802968</v>
      </c>
    </row>
    <row r="947" spans="3:8" x14ac:dyDescent="0.25">
      <c r="C947" s="5" t="s">
        <v>15</v>
      </c>
      <c r="G947">
        <v>120</v>
      </c>
      <c r="H947">
        <f>I939</f>
        <v>7.0972212214545243</v>
      </c>
    </row>
    <row r="948" spans="3:8" ht="15.75" thickBot="1" x14ac:dyDescent="0.3">
      <c r="C948" s="8">
        <f>(C942+C940)/2</f>
        <v>106.75</v>
      </c>
      <c r="G948" s="9">
        <f>C948</f>
        <v>106.75</v>
      </c>
      <c r="H948">
        <f>((H946)+(((H947-H946)/(G947-G946))*(G948-G946)))</f>
        <v>7.1552067615403487</v>
      </c>
    </row>
    <row r="950" spans="3:8" x14ac:dyDescent="0.25">
      <c r="C950" s="1" t="s">
        <v>6</v>
      </c>
    </row>
    <row r="951" spans="3:8" x14ac:dyDescent="0.25">
      <c r="C951">
        <f>1/(273+F937)</f>
        <v>2.6333113890717576E-3</v>
      </c>
    </row>
    <row r="952" spans="3:8" x14ac:dyDescent="0.25">
      <c r="C952" t="s">
        <v>7</v>
      </c>
    </row>
    <row r="953" spans="3:8" x14ac:dyDescent="0.25">
      <c r="C953">
        <v>3.0949999999999998E-2</v>
      </c>
      <c r="D953">
        <v>3.2349999999999997E-2</v>
      </c>
    </row>
    <row r="954" spans="3:8" x14ac:dyDescent="0.25">
      <c r="C954" t="s">
        <v>8</v>
      </c>
    </row>
    <row r="955" spans="3:8" x14ac:dyDescent="0.25">
      <c r="C955">
        <v>2.3059999999999999E-5</v>
      </c>
      <c r="D955">
        <v>2.5219999999999999E-5</v>
      </c>
    </row>
    <row r="956" spans="3:8" x14ac:dyDescent="0.25">
      <c r="C956" t="s">
        <v>9</v>
      </c>
    </row>
    <row r="957" spans="3:8" x14ac:dyDescent="0.25">
      <c r="C957">
        <v>0.71109999999999995</v>
      </c>
      <c r="D957">
        <v>0.70730000000000004</v>
      </c>
    </row>
    <row r="959" spans="3:8" s="7" customFormat="1" x14ac:dyDescent="0.25"/>
    <row r="961" spans="3:9" x14ac:dyDescent="0.25">
      <c r="E961" s="2" t="s">
        <v>11</v>
      </c>
      <c r="F961" s="3" t="s">
        <v>5</v>
      </c>
      <c r="G961" s="3" t="s">
        <v>10</v>
      </c>
      <c r="H961" s="3" t="s">
        <v>12</v>
      </c>
      <c r="I961" s="3" t="s">
        <v>13</v>
      </c>
    </row>
    <row r="962" spans="3:9" x14ac:dyDescent="0.25">
      <c r="C962" t="s">
        <v>0</v>
      </c>
      <c r="E962">
        <f>(C967-C965)</f>
        <v>128.30000000000001</v>
      </c>
      <c r="F962">
        <f>(C967+C965)/2</f>
        <v>83.65</v>
      </c>
      <c r="G962">
        <f>((C971*C976*E962*(C969^3))/(C980^2))*C982</f>
        <v>1038804237.7582333</v>
      </c>
      <c r="H962">
        <f>((0.825)+((0.387*(G962^(1/6)))/((1)+((0.492/C982)^(9/16)))^(8/27)))^2</f>
        <v>124.43874262020771</v>
      </c>
      <c r="I962">
        <f>(H962*C978)/C969</f>
        <v>6.4969520324871528</v>
      </c>
    </row>
    <row r="963" spans="3:9" x14ac:dyDescent="0.25">
      <c r="C963">
        <v>1</v>
      </c>
    </row>
    <row r="964" spans="3:9" x14ac:dyDescent="0.25">
      <c r="C964" t="s">
        <v>1</v>
      </c>
    </row>
    <row r="965" spans="3:9" x14ac:dyDescent="0.25">
      <c r="C965">
        <v>19.5</v>
      </c>
    </row>
    <row r="966" spans="3:9" x14ac:dyDescent="0.25">
      <c r="C966" t="s">
        <v>2</v>
      </c>
    </row>
    <row r="967" spans="3:9" x14ac:dyDescent="0.25">
      <c r="C967">
        <v>147.80000000000001</v>
      </c>
    </row>
    <row r="968" spans="3:9" x14ac:dyDescent="0.25">
      <c r="C968" t="s">
        <v>3</v>
      </c>
    </row>
    <row r="969" spans="3:9" x14ac:dyDescent="0.25">
      <c r="C969">
        <v>0.56559999999999999</v>
      </c>
    </row>
    <row r="970" spans="3:9" x14ac:dyDescent="0.25">
      <c r="C970" t="s">
        <v>4</v>
      </c>
    </row>
    <row r="971" spans="3:9" ht="15.75" thickBot="1" x14ac:dyDescent="0.3">
      <c r="C971">
        <v>9.81</v>
      </c>
    </row>
    <row r="972" spans="3:9" x14ac:dyDescent="0.25">
      <c r="C972" s="5" t="s">
        <v>15</v>
      </c>
    </row>
    <row r="973" spans="3:9" ht="15.75" thickBot="1" x14ac:dyDescent="0.3">
      <c r="C973" s="8">
        <f>(C967+C965)/2</f>
        <v>83.65</v>
      </c>
      <c r="G973" t="s">
        <v>16</v>
      </c>
    </row>
    <row r="975" spans="3:9" x14ac:dyDescent="0.25">
      <c r="C975" s="1" t="s">
        <v>6</v>
      </c>
    </row>
    <row r="976" spans="3:9" x14ac:dyDescent="0.25">
      <c r="C976">
        <f>1/(273+F962)</f>
        <v>2.8038693396887707E-3</v>
      </c>
    </row>
    <row r="977" spans="3:9" x14ac:dyDescent="0.25">
      <c r="C977" t="s">
        <v>7</v>
      </c>
    </row>
    <row r="978" spans="3:9" x14ac:dyDescent="0.25">
      <c r="C978">
        <v>2.9530000000000001E-2</v>
      </c>
    </row>
    <row r="979" spans="3:9" x14ac:dyDescent="0.25">
      <c r="C979" t="s">
        <v>8</v>
      </c>
    </row>
    <row r="980" spans="3:9" x14ac:dyDescent="0.25">
      <c r="C980">
        <v>2.0970000000000001E-5</v>
      </c>
    </row>
    <row r="981" spans="3:9" x14ac:dyDescent="0.25">
      <c r="C981" t="s">
        <v>9</v>
      </c>
    </row>
    <row r="982" spans="3:9" x14ac:dyDescent="0.25">
      <c r="C982">
        <v>0.71540000000000004</v>
      </c>
    </row>
    <row r="984" spans="3:9" s="7" customFormat="1" x14ac:dyDescent="0.25"/>
    <row r="986" spans="3:9" x14ac:dyDescent="0.25">
      <c r="E986" s="2" t="s">
        <v>11</v>
      </c>
      <c r="F986" s="3" t="s">
        <v>5</v>
      </c>
      <c r="G986" s="3" t="s">
        <v>10</v>
      </c>
      <c r="H986" s="3" t="s">
        <v>12</v>
      </c>
      <c r="I986" s="3" t="s">
        <v>13</v>
      </c>
    </row>
    <row r="987" spans="3:9" x14ac:dyDescent="0.25">
      <c r="C987" t="s">
        <v>0</v>
      </c>
      <c r="E987">
        <f>(C992-C990)</f>
        <v>68.8</v>
      </c>
      <c r="F987">
        <f>(C992+C990)/2</f>
        <v>54.4</v>
      </c>
      <c r="G987">
        <f>((C996*C1001*E987*(C994^3))/(C1005^2))*C1007</f>
        <v>2141321146.7373722</v>
      </c>
      <c r="H987">
        <f>((0.825)+((0.387*(G987^(1/6)))/((1)+((0.492/C1007)^(9/16)))^(8/27)))^2</f>
        <v>155.94329148586183</v>
      </c>
      <c r="I987">
        <f>(H987*C1003)/C994</f>
        <v>5.5068418620249462</v>
      </c>
    </row>
    <row r="988" spans="3:9" x14ac:dyDescent="0.25">
      <c r="C988">
        <v>1</v>
      </c>
    </row>
    <row r="989" spans="3:9" x14ac:dyDescent="0.25">
      <c r="C989" t="s">
        <v>1</v>
      </c>
    </row>
    <row r="990" spans="3:9" x14ac:dyDescent="0.25">
      <c r="C990">
        <v>20</v>
      </c>
    </row>
    <row r="991" spans="3:9" x14ac:dyDescent="0.25">
      <c r="C991" t="s">
        <v>2</v>
      </c>
    </row>
    <row r="992" spans="3:9" x14ac:dyDescent="0.25">
      <c r="C992">
        <v>88.8</v>
      </c>
    </row>
    <row r="993" spans="3:7" x14ac:dyDescent="0.25">
      <c r="C993" t="s">
        <v>3</v>
      </c>
    </row>
    <row r="994" spans="3:7" x14ac:dyDescent="0.25">
      <c r="C994">
        <v>0.77449999999999997</v>
      </c>
    </row>
    <row r="995" spans="3:7" x14ac:dyDescent="0.25">
      <c r="C995" t="s">
        <v>4</v>
      </c>
    </row>
    <row r="996" spans="3:7" ht="15.75" thickBot="1" x14ac:dyDescent="0.3">
      <c r="C996">
        <v>9.81</v>
      </c>
    </row>
    <row r="997" spans="3:7" x14ac:dyDescent="0.25">
      <c r="C997" s="5" t="s">
        <v>15</v>
      </c>
    </row>
    <row r="998" spans="3:7" ht="15.75" thickBot="1" x14ac:dyDescent="0.3">
      <c r="C998" s="8">
        <f>(C992+C990)/2</f>
        <v>54.4</v>
      </c>
      <c r="G998" t="s">
        <v>16</v>
      </c>
    </row>
    <row r="1000" spans="3:7" x14ac:dyDescent="0.25">
      <c r="C1000" s="1" t="s">
        <v>6</v>
      </c>
    </row>
    <row r="1001" spans="3:7" x14ac:dyDescent="0.25">
      <c r="C1001">
        <f>1/(273+F987)</f>
        <v>3.0543677458766036E-3</v>
      </c>
    </row>
    <row r="1002" spans="3:7" x14ac:dyDescent="0.25">
      <c r="C1002" t="s">
        <v>7</v>
      </c>
    </row>
    <row r="1003" spans="3:7" x14ac:dyDescent="0.25">
      <c r="C1003">
        <v>2.7349999999999999E-2</v>
      </c>
    </row>
    <row r="1004" spans="3:7" x14ac:dyDescent="0.25">
      <c r="C1004" t="s">
        <v>8</v>
      </c>
    </row>
    <row r="1005" spans="3:7" x14ac:dyDescent="0.25">
      <c r="C1005">
        <v>1.7980000000000001E-5</v>
      </c>
    </row>
    <row r="1006" spans="3:7" x14ac:dyDescent="0.25">
      <c r="C1006" t="s">
        <v>9</v>
      </c>
    </row>
    <row r="1007" spans="3:7" x14ac:dyDescent="0.25">
      <c r="C1007">
        <v>0.7228</v>
      </c>
    </row>
    <row r="1009" spans="3:9" s="7" customFormat="1" x14ac:dyDescent="0.25"/>
    <row r="1011" spans="3:9" x14ac:dyDescent="0.25">
      <c r="E1011" s="2" t="s">
        <v>11</v>
      </c>
      <c r="F1011" s="3" t="s">
        <v>5</v>
      </c>
      <c r="G1011" s="3" t="s">
        <v>10</v>
      </c>
      <c r="H1011" s="3" t="s">
        <v>12</v>
      </c>
      <c r="I1011" s="3" t="s">
        <v>13</v>
      </c>
    </row>
    <row r="1012" spans="3:9" x14ac:dyDescent="0.25">
      <c r="C1012" t="s">
        <v>0</v>
      </c>
      <c r="E1012">
        <f>(C1017-C1015)</f>
        <v>108.30000000000001</v>
      </c>
      <c r="F1012">
        <f>(C1017+C1015)/2</f>
        <v>74.150000000000006</v>
      </c>
      <c r="G1012">
        <f>((C1021*C1026*E1012*(C1019^3))/(C1030^2))*C1032</f>
        <v>952140644.55188787</v>
      </c>
      <c r="H1012">
        <f>((0.825)+((0.387*(G1012^(1/6)))/((1)+((0.492/C1032)^(9/16)))^(8/27)))^2</f>
        <v>121.19256463365664</v>
      </c>
      <c r="I1012">
        <f>(H1012*C1028)/C1019</f>
        <v>6.2718839358642855</v>
      </c>
    </row>
    <row r="1013" spans="3:9" x14ac:dyDescent="0.25">
      <c r="C1013">
        <v>1</v>
      </c>
    </row>
    <row r="1014" spans="3:9" x14ac:dyDescent="0.25">
      <c r="C1014" t="s">
        <v>1</v>
      </c>
    </row>
    <row r="1015" spans="3:9" x14ac:dyDescent="0.25">
      <c r="C1015">
        <v>20</v>
      </c>
    </row>
    <row r="1016" spans="3:9" x14ac:dyDescent="0.25">
      <c r="C1016" t="s">
        <v>2</v>
      </c>
    </row>
    <row r="1017" spans="3:9" x14ac:dyDescent="0.25">
      <c r="C1017">
        <v>128.30000000000001</v>
      </c>
    </row>
    <row r="1018" spans="3:9" x14ac:dyDescent="0.25">
      <c r="C1018" t="s">
        <v>3</v>
      </c>
    </row>
    <row r="1019" spans="3:9" x14ac:dyDescent="0.25">
      <c r="C1019">
        <v>0.55669999999999997</v>
      </c>
    </row>
    <row r="1020" spans="3:9" x14ac:dyDescent="0.25">
      <c r="C1020" t="s">
        <v>4</v>
      </c>
    </row>
    <row r="1021" spans="3:9" ht="15.75" thickBot="1" x14ac:dyDescent="0.3">
      <c r="C1021">
        <v>9.81</v>
      </c>
    </row>
    <row r="1022" spans="3:9" x14ac:dyDescent="0.25">
      <c r="C1022" s="5" t="s">
        <v>15</v>
      </c>
    </row>
    <row r="1023" spans="3:9" ht="15.75" thickBot="1" x14ac:dyDescent="0.3">
      <c r="C1023" s="8">
        <f>(C1017+C1015)/2</f>
        <v>74.150000000000006</v>
      </c>
      <c r="G1023" t="s">
        <v>16</v>
      </c>
    </row>
    <row r="1025" spans="3:9" x14ac:dyDescent="0.25">
      <c r="C1025" s="1" t="s">
        <v>6</v>
      </c>
    </row>
    <row r="1026" spans="3:9" x14ac:dyDescent="0.25">
      <c r="C1026">
        <f>1/(273+F1012)</f>
        <v>2.8805991646262425E-3</v>
      </c>
    </row>
    <row r="1027" spans="3:9" x14ac:dyDescent="0.25">
      <c r="C1027" t="s">
        <v>7</v>
      </c>
    </row>
    <row r="1028" spans="3:9" x14ac:dyDescent="0.25">
      <c r="C1028">
        <v>2.8809999999999999E-2</v>
      </c>
    </row>
    <row r="1029" spans="3:9" x14ac:dyDescent="0.25">
      <c r="C1029" t="s">
        <v>8</v>
      </c>
    </row>
    <row r="1030" spans="3:9" x14ac:dyDescent="0.25">
      <c r="C1030">
        <v>1.995E-5</v>
      </c>
    </row>
    <row r="1031" spans="3:9" x14ac:dyDescent="0.25">
      <c r="C1031" t="s">
        <v>9</v>
      </c>
    </row>
    <row r="1032" spans="3:9" x14ac:dyDescent="0.25">
      <c r="C1032">
        <v>0.7177</v>
      </c>
    </row>
    <row r="1034" spans="3:9" s="7" customFormat="1" x14ac:dyDescent="0.25"/>
    <row r="1036" spans="3:9" x14ac:dyDescent="0.25">
      <c r="E1036" s="2" t="s">
        <v>11</v>
      </c>
      <c r="F1036" s="3" t="s">
        <v>5</v>
      </c>
      <c r="G1036" s="3" t="s">
        <v>10</v>
      </c>
      <c r="H1036" s="3" t="s">
        <v>12</v>
      </c>
      <c r="I1036" s="3" t="s">
        <v>13</v>
      </c>
    </row>
    <row r="1037" spans="3:9" x14ac:dyDescent="0.25">
      <c r="C1037" t="s">
        <v>0</v>
      </c>
      <c r="E1037">
        <f>(C1042-C1040)</f>
        <v>89.5</v>
      </c>
      <c r="F1037">
        <f>(C1042+C1040)/2</f>
        <v>64.75</v>
      </c>
      <c r="G1037">
        <f>((C1046*C1051*E1037*(C1044^3))/(C1055^2))*C1057</f>
        <v>58222189.528854355</v>
      </c>
      <c r="H1037">
        <f>((0.825)+((0.387*(G1037^(1/6)))/((1)+((0.492/C1057)^(9/16)))^(8/27)))^2</f>
        <v>52.109451635089854</v>
      </c>
      <c r="I1037">
        <f>(H1037*C1053)/C1044</f>
        <v>6.5439776471973303</v>
      </c>
    </row>
    <row r="1038" spans="3:9" x14ac:dyDescent="0.25">
      <c r="C1038">
        <v>1</v>
      </c>
    </row>
    <row r="1039" spans="3:9" x14ac:dyDescent="0.25">
      <c r="C1039" t="s">
        <v>1</v>
      </c>
    </row>
    <row r="1040" spans="3:9" x14ac:dyDescent="0.25">
      <c r="C1040">
        <v>20</v>
      </c>
    </row>
    <row r="1041" spans="3:7" x14ac:dyDescent="0.25">
      <c r="C1041" t="s">
        <v>2</v>
      </c>
    </row>
    <row r="1042" spans="3:7" x14ac:dyDescent="0.25">
      <c r="C1042">
        <v>109.5</v>
      </c>
    </row>
    <row r="1043" spans="3:7" x14ac:dyDescent="0.25">
      <c r="C1043" t="s">
        <v>3</v>
      </c>
    </row>
    <row r="1044" spans="3:7" x14ac:dyDescent="0.25">
      <c r="C1044">
        <v>0.22359999999999999</v>
      </c>
    </row>
    <row r="1045" spans="3:7" x14ac:dyDescent="0.25">
      <c r="C1045" t="s">
        <v>4</v>
      </c>
    </row>
    <row r="1046" spans="3:7" ht="15.75" thickBot="1" x14ac:dyDescent="0.3">
      <c r="C1046">
        <v>9.81</v>
      </c>
    </row>
    <row r="1047" spans="3:7" x14ac:dyDescent="0.25">
      <c r="C1047" s="5" t="s">
        <v>15</v>
      </c>
    </row>
    <row r="1048" spans="3:7" ht="15.75" thickBot="1" x14ac:dyDescent="0.3">
      <c r="C1048" s="8">
        <f>(C1042+C1040)/2</f>
        <v>64.75</v>
      </c>
      <c r="G1048" t="s">
        <v>16</v>
      </c>
    </row>
    <row r="1050" spans="3:7" x14ac:dyDescent="0.25">
      <c r="C1050" s="1" t="s">
        <v>6</v>
      </c>
    </row>
    <row r="1051" spans="3:7" x14ac:dyDescent="0.25">
      <c r="C1051">
        <f>1/(273+F1037)</f>
        <v>2.9607698001480384E-3</v>
      </c>
    </row>
    <row r="1052" spans="3:7" x14ac:dyDescent="0.25">
      <c r="C1052" t="s">
        <v>7</v>
      </c>
    </row>
    <row r="1053" spans="3:7" x14ac:dyDescent="0.25">
      <c r="C1053">
        <v>2.8080000000000001E-2</v>
      </c>
    </row>
    <row r="1054" spans="3:7" x14ac:dyDescent="0.25">
      <c r="C1054" t="s">
        <v>8</v>
      </c>
    </row>
    <row r="1055" spans="3:7" x14ac:dyDescent="0.25">
      <c r="C1055">
        <v>1.8960000000000001E-5</v>
      </c>
    </row>
    <row r="1056" spans="3:7" x14ac:dyDescent="0.25">
      <c r="C1056" t="s">
        <v>9</v>
      </c>
    </row>
    <row r="1057" spans="3:9" x14ac:dyDescent="0.25">
      <c r="C1057">
        <v>0.72019999999999995</v>
      </c>
    </row>
    <row r="1059" spans="3:9" s="7" customFormat="1" x14ac:dyDescent="0.25"/>
    <row r="1061" spans="3:9" x14ac:dyDescent="0.25">
      <c r="E1061" s="2" t="s">
        <v>11</v>
      </c>
      <c r="F1061" s="3" t="s">
        <v>5</v>
      </c>
      <c r="G1061" s="3" t="s">
        <v>10</v>
      </c>
      <c r="H1061" s="3" t="s">
        <v>12</v>
      </c>
      <c r="I1061" s="3" t="s">
        <v>13</v>
      </c>
    </row>
    <row r="1062" spans="3:9" x14ac:dyDescent="0.25">
      <c r="C1062" t="s">
        <v>0</v>
      </c>
      <c r="E1062">
        <f>(C1067-C1065)</f>
        <v>72.099999999999994</v>
      </c>
      <c r="F1062">
        <f>(C1067+C1065)/2</f>
        <v>59.05</v>
      </c>
      <c r="G1062">
        <f>((C1071*C1076*E1062*(C1069^3))/(C1080^2))*C1082</f>
        <v>159865609.73585337</v>
      </c>
      <c r="H1062">
        <f>((0.825)+((0.387*(G1062^(1/6)))/((1)+((0.492/C1082)^(9/16)))^(8/27)))^2</f>
        <v>70.407760057422479</v>
      </c>
      <c r="I1062">
        <f>(H1062*C1078)/C1069</f>
        <v>5.9086966599295376</v>
      </c>
    </row>
    <row r="1063" spans="3:9" x14ac:dyDescent="0.25">
      <c r="C1063">
        <v>1</v>
      </c>
    </row>
    <row r="1064" spans="3:9" x14ac:dyDescent="0.25">
      <c r="C1064" t="s">
        <v>1</v>
      </c>
    </row>
    <row r="1065" spans="3:9" x14ac:dyDescent="0.25">
      <c r="C1065">
        <v>23</v>
      </c>
    </row>
    <row r="1066" spans="3:9" x14ac:dyDescent="0.25">
      <c r="C1066" t="s">
        <v>2</v>
      </c>
    </row>
    <row r="1067" spans="3:9" x14ac:dyDescent="0.25">
      <c r="C1067">
        <v>95.1</v>
      </c>
    </row>
    <row r="1068" spans="3:9" x14ac:dyDescent="0.25">
      <c r="C1068" t="s">
        <v>3</v>
      </c>
    </row>
    <row r="1069" spans="3:9" x14ac:dyDescent="0.25">
      <c r="C1069">
        <v>0.33460000000000001</v>
      </c>
    </row>
    <row r="1070" spans="3:9" x14ac:dyDescent="0.25">
      <c r="C1070" t="s">
        <v>4</v>
      </c>
    </row>
    <row r="1071" spans="3:9" ht="15.75" thickBot="1" x14ac:dyDescent="0.3">
      <c r="C1071">
        <v>9.81</v>
      </c>
    </row>
    <row r="1072" spans="3:9" x14ac:dyDescent="0.25">
      <c r="C1072" s="5" t="s">
        <v>15</v>
      </c>
    </row>
    <row r="1073" spans="3:9" ht="15.75" thickBot="1" x14ac:dyDescent="0.3">
      <c r="C1073" s="8">
        <f>(C1067+C1065)/2</f>
        <v>59.05</v>
      </c>
      <c r="G1073" t="s">
        <v>16</v>
      </c>
    </row>
    <row r="1075" spans="3:9" x14ac:dyDescent="0.25">
      <c r="C1075" s="1" t="s">
        <v>6</v>
      </c>
    </row>
    <row r="1076" spans="3:9" x14ac:dyDescent="0.25">
      <c r="C1076">
        <f>1/(273+F1062)</f>
        <v>3.0115946393615418E-3</v>
      </c>
    </row>
    <row r="1077" spans="3:9" x14ac:dyDescent="0.25">
      <c r="C1077" t="s">
        <v>7</v>
      </c>
    </row>
    <row r="1078" spans="3:9" x14ac:dyDescent="0.25">
      <c r="C1078">
        <v>2.8080000000000001E-2</v>
      </c>
    </row>
    <row r="1079" spans="3:9" x14ac:dyDescent="0.25">
      <c r="C1079" t="s">
        <v>8</v>
      </c>
    </row>
    <row r="1080" spans="3:9" x14ac:dyDescent="0.25">
      <c r="C1080">
        <v>1.8960000000000001E-5</v>
      </c>
    </row>
    <row r="1081" spans="3:9" x14ac:dyDescent="0.25">
      <c r="C1081" t="s">
        <v>9</v>
      </c>
    </row>
    <row r="1082" spans="3:9" x14ac:dyDescent="0.25">
      <c r="C1082">
        <v>0.72019999999999995</v>
      </c>
    </row>
    <row r="1084" spans="3:9" s="7" customFormat="1" x14ac:dyDescent="0.25"/>
    <row r="1086" spans="3:9" x14ac:dyDescent="0.25">
      <c r="E1086" s="2" t="s">
        <v>11</v>
      </c>
      <c r="F1086" s="3" t="s">
        <v>5</v>
      </c>
      <c r="G1086" s="3" t="s">
        <v>10</v>
      </c>
      <c r="H1086" s="3" t="s">
        <v>12</v>
      </c>
      <c r="I1086" s="3" t="s">
        <v>13</v>
      </c>
    </row>
    <row r="1087" spans="3:9" x14ac:dyDescent="0.25">
      <c r="C1087" t="s">
        <v>0</v>
      </c>
      <c r="E1087">
        <f>(C1092-C1090)</f>
        <v>51.900000000000006</v>
      </c>
      <c r="F1087">
        <f>(C1092+C1090)/2</f>
        <v>48.95</v>
      </c>
      <c r="G1087">
        <f>((C1096*C1101*E1087*(C1094^3))/(C1105^2))*C1107</f>
        <v>28286335.742035236</v>
      </c>
      <c r="H1087">
        <f>((0.825)+((0.387*(G1087^(1/6)))/((1)+((0.492/C1107)^(9/16)))^(8/27)))^2</f>
        <v>42.190590478066625</v>
      </c>
      <c r="I1087">
        <f>(H1087*C1103)/C1094</f>
        <v>5.7695632478756105</v>
      </c>
    </row>
    <row r="1088" spans="3:9" x14ac:dyDescent="0.25">
      <c r="C1088">
        <v>1</v>
      </c>
    </row>
    <row r="1089" spans="3:7" x14ac:dyDescent="0.25">
      <c r="C1089" t="s">
        <v>1</v>
      </c>
    </row>
    <row r="1090" spans="3:7" x14ac:dyDescent="0.25">
      <c r="C1090">
        <v>23</v>
      </c>
    </row>
    <row r="1091" spans="3:7" x14ac:dyDescent="0.25">
      <c r="C1091" t="s">
        <v>2</v>
      </c>
    </row>
    <row r="1092" spans="3:7" x14ac:dyDescent="0.25">
      <c r="C1092">
        <v>74.900000000000006</v>
      </c>
    </row>
    <row r="1093" spans="3:7" x14ac:dyDescent="0.25">
      <c r="C1093" t="s">
        <v>3</v>
      </c>
    </row>
    <row r="1094" spans="3:7" x14ac:dyDescent="0.25">
      <c r="C1094">
        <v>0.2</v>
      </c>
    </row>
    <row r="1095" spans="3:7" x14ac:dyDescent="0.25">
      <c r="C1095" t="s">
        <v>4</v>
      </c>
    </row>
    <row r="1096" spans="3:7" ht="15.75" thickBot="1" x14ac:dyDescent="0.3">
      <c r="C1096">
        <v>9.81</v>
      </c>
    </row>
    <row r="1097" spans="3:7" x14ac:dyDescent="0.25">
      <c r="C1097" s="5" t="s">
        <v>15</v>
      </c>
    </row>
    <row r="1098" spans="3:7" ht="15.75" thickBot="1" x14ac:dyDescent="0.3">
      <c r="C1098" s="8">
        <f>(C1092+C1090)/2</f>
        <v>48.95</v>
      </c>
      <c r="G1098" t="s">
        <v>16</v>
      </c>
    </row>
    <row r="1100" spans="3:7" x14ac:dyDescent="0.25">
      <c r="C1100" s="1" t="s">
        <v>6</v>
      </c>
    </row>
    <row r="1101" spans="3:7" x14ac:dyDescent="0.25">
      <c r="C1101">
        <f>1/(273+F1087)</f>
        <v>3.1060723714862559E-3</v>
      </c>
    </row>
    <row r="1102" spans="3:7" x14ac:dyDescent="0.25">
      <c r="C1102" t="s">
        <v>7</v>
      </c>
    </row>
    <row r="1103" spans="3:7" x14ac:dyDescent="0.25">
      <c r="C1103">
        <v>2.7349999999999999E-2</v>
      </c>
    </row>
    <row r="1104" spans="3:7" x14ac:dyDescent="0.25">
      <c r="C1104" t="s">
        <v>8</v>
      </c>
    </row>
    <row r="1105" spans="3:9" x14ac:dyDescent="0.25">
      <c r="C1105">
        <v>1.7980000000000001E-5</v>
      </c>
    </row>
    <row r="1106" spans="3:9" x14ac:dyDescent="0.25">
      <c r="C1106" t="s">
        <v>9</v>
      </c>
    </row>
    <row r="1107" spans="3:9" x14ac:dyDescent="0.25">
      <c r="C1107">
        <v>0.7228</v>
      </c>
    </row>
    <row r="1110" spans="3:9" s="7" customFormat="1" x14ac:dyDescent="0.25"/>
    <row r="1111" spans="3:9" x14ac:dyDescent="0.25">
      <c r="E1111" s="2" t="s">
        <v>11</v>
      </c>
      <c r="F1111" s="3" t="s">
        <v>5</v>
      </c>
      <c r="G1111" s="3" t="s">
        <v>10</v>
      </c>
      <c r="H1111" s="3" t="s">
        <v>12</v>
      </c>
      <c r="I1111" s="3" t="s">
        <v>13</v>
      </c>
    </row>
    <row r="1112" spans="3:9" x14ac:dyDescent="0.25">
      <c r="C1112" t="s">
        <v>0</v>
      </c>
      <c r="E1112">
        <f>(C1117-C1115)</f>
        <v>99.399999999999991</v>
      </c>
      <c r="F1112">
        <f>(C1117+C1115)/2</f>
        <v>70.899999999999991</v>
      </c>
      <c r="G1112">
        <f>((C1121*C1126*E1112*(C1119^3))/(C1130^2))*C1132</f>
        <v>57160465.877776667</v>
      </c>
      <c r="H1112">
        <f>((0.825)+((0.387*(G1112^(1/6)))/((1)+((0.492/C1132)^(9/16)))^(8/27)))^2</f>
        <v>51.803366525447146</v>
      </c>
      <c r="I1112">
        <f>(H1112*C1128)/C1119</f>
        <v>6.6746645330864594</v>
      </c>
    </row>
    <row r="1113" spans="3:9" x14ac:dyDescent="0.25">
      <c r="C1113">
        <v>1</v>
      </c>
    </row>
    <row r="1114" spans="3:9" x14ac:dyDescent="0.25">
      <c r="C1114" t="s">
        <v>1</v>
      </c>
    </row>
    <row r="1115" spans="3:9" x14ac:dyDescent="0.25">
      <c r="C1115">
        <v>21.2</v>
      </c>
    </row>
    <row r="1116" spans="3:9" x14ac:dyDescent="0.25">
      <c r="C1116" t="s">
        <v>2</v>
      </c>
    </row>
    <row r="1117" spans="3:9" x14ac:dyDescent="0.25">
      <c r="C1117">
        <v>120.6</v>
      </c>
    </row>
    <row r="1118" spans="3:9" x14ac:dyDescent="0.25">
      <c r="C1118" t="s">
        <v>3</v>
      </c>
    </row>
    <row r="1119" spans="3:9" x14ac:dyDescent="0.25">
      <c r="C1119">
        <v>0.22359999999999999</v>
      </c>
    </row>
    <row r="1120" spans="3:9" x14ac:dyDescent="0.25">
      <c r="C1120" t="s">
        <v>4</v>
      </c>
    </row>
    <row r="1121" spans="3:9" ht="15.75" thickBot="1" x14ac:dyDescent="0.3">
      <c r="C1121">
        <v>9.81</v>
      </c>
    </row>
    <row r="1122" spans="3:9" x14ac:dyDescent="0.25">
      <c r="C1122" s="5" t="s">
        <v>15</v>
      </c>
    </row>
    <row r="1123" spans="3:9" ht="15.75" thickBot="1" x14ac:dyDescent="0.3">
      <c r="C1123" s="8">
        <f>(C1117+C1115)/2</f>
        <v>70.899999999999991</v>
      </c>
      <c r="G1123" t="s">
        <v>16</v>
      </c>
    </row>
    <row r="1125" spans="3:9" x14ac:dyDescent="0.25">
      <c r="C1125" s="1" t="s">
        <v>6</v>
      </c>
    </row>
    <row r="1126" spans="3:9" x14ac:dyDescent="0.25">
      <c r="C1126">
        <f>1/(273+F1112)</f>
        <v>2.907822041291073E-3</v>
      </c>
    </row>
    <row r="1127" spans="3:9" x14ac:dyDescent="0.25">
      <c r="C1127" t="s">
        <v>7</v>
      </c>
    </row>
    <row r="1128" spans="3:9" x14ac:dyDescent="0.25">
      <c r="C1128">
        <v>2.8809999999999999E-2</v>
      </c>
    </row>
    <row r="1129" spans="3:9" x14ac:dyDescent="0.25">
      <c r="C1129" t="s">
        <v>8</v>
      </c>
    </row>
    <row r="1130" spans="3:9" x14ac:dyDescent="0.25">
      <c r="C1130">
        <v>1.995E-5</v>
      </c>
    </row>
    <row r="1131" spans="3:9" x14ac:dyDescent="0.25">
      <c r="C1131" t="s">
        <v>9</v>
      </c>
    </row>
    <row r="1132" spans="3:9" x14ac:dyDescent="0.25">
      <c r="C1132">
        <v>0.7177</v>
      </c>
    </row>
    <row r="1134" spans="3:9" s="7" customFormat="1" x14ac:dyDescent="0.25"/>
    <row r="1136" spans="3:9" x14ac:dyDescent="0.25">
      <c r="E1136" s="2" t="s">
        <v>11</v>
      </c>
      <c r="F1136" s="3" t="s">
        <v>5</v>
      </c>
      <c r="G1136" s="3" t="s">
        <v>10</v>
      </c>
      <c r="H1136" s="3" t="s">
        <v>12</v>
      </c>
      <c r="I1136" s="3" t="s">
        <v>13</v>
      </c>
    </row>
    <row r="1137" spans="3:9" x14ac:dyDescent="0.25">
      <c r="C1137" t="s">
        <v>0</v>
      </c>
      <c r="E1137">
        <f>(C1142-C1140)</f>
        <v>63.599999999999994</v>
      </c>
      <c r="F1137">
        <f>(C1142+C1140)/2</f>
        <v>53</v>
      </c>
      <c r="G1137">
        <f>((C1146*C1151*E1137*(C1144^3))/(C1155^2))*C1157</f>
        <v>47836862.728114821</v>
      </c>
      <c r="H1137">
        <f>((0.825)+((0.387*(G1137^(1/6)))/((1)+((0.492/C1157)^(9/16)))^(8/27)))^2</f>
        <v>49.201471932820908</v>
      </c>
      <c r="I1137">
        <f>(H1137*C1153)/C1144</f>
        <v>6.0181585749671367</v>
      </c>
    </row>
    <row r="1138" spans="3:9" x14ac:dyDescent="0.25">
      <c r="C1138">
        <v>1</v>
      </c>
    </row>
    <row r="1139" spans="3:9" x14ac:dyDescent="0.25">
      <c r="C1139" t="s">
        <v>1</v>
      </c>
    </row>
    <row r="1140" spans="3:9" x14ac:dyDescent="0.25">
      <c r="C1140">
        <v>21.2</v>
      </c>
    </row>
    <row r="1141" spans="3:9" x14ac:dyDescent="0.25">
      <c r="C1141" t="s">
        <v>2</v>
      </c>
    </row>
    <row r="1142" spans="3:9" x14ac:dyDescent="0.25">
      <c r="C1142">
        <v>84.8</v>
      </c>
    </row>
    <row r="1143" spans="3:9" x14ac:dyDescent="0.25">
      <c r="C1143" t="s">
        <v>3</v>
      </c>
    </row>
    <row r="1144" spans="3:9" x14ac:dyDescent="0.25">
      <c r="C1144">
        <v>0.22359999999999999</v>
      </c>
    </row>
    <row r="1145" spans="3:9" x14ac:dyDescent="0.25">
      <c r="C1145" t="s">
        <v>4</v>
      </c>
    </row>
    <row r="1146" spans="3:9" ht="15.75" thickBot="1" x14ac:dyDescent="0.3">
      <c r="C1146">
        <v>9.81</v>
      </c>
    </row>
    <row r="1147" spans="3:9" x14ac:dyDescent="0.25">
      <c r="C1147" s="5" t="s">
        <v>15</v>
      </c>
    </row>
    <row r="1148" spans="3:9" ht="15.75" thickBot="1" x14ac:dyDescent="0.3">
      <c r="C1148" s="8">
        <f>(C1142+C1140)/2</f>
        <v>53</v>
      </c>
      <c r="G1148" t="s">
        <v>16</v>
      </c>
    </row>
    <row r="1150" spans="3:9" x14ac:dyDescent="0.25">
      <c r="C1150" s="1" t="s">
        <v>6</v>
      </c>
    </row>
    <row r="1151" spans="3:9" x14ac:dyDescent="0.25">
      <c r="C1151">
        <f>1/(273+F1137)</f>
        <v>3.0674846625766872E-3</v>
      </c>
    </row>
    <row r="1152" spans="3:9" x14ac:dyDescent="0.25">
      <c r="C1152" t="s">
        <v>7</v>
      </c>
    </row>
    <row r="1153" spans="3:9" x14ac:dyDescent="0.25">
      <c r="C1153">
        <v>2.7349999999999999E-2</v>
      </c>
    </row>
    <row r="1154" spans="3:9" x14ac:dyDescent="0.25">
      <c r="C1154" t="s">
        <v>8</v>
      </c>
    </row>
    <row r="1155" spans="3:9" x14ac:dyDescent="0.25">
      <c r="C1155">
        <v>1.7980000000000001E-5</v>
      </c>
    </row>
    <row r="1156" spans="3:9" x14ac:dyDescent="0.25">
      <c r="C1156" t="s">
        <v>9</v>
      </c>
    </row>
    <row r="1157" spans="3:9" x14ac:dyDescent="0.25">
      <c r="C1157">
        <v>0.7228</v>
      </c>
    </row>
    <row r="1159" spans="3:9" s="7" customFormat="1" x14ac:dyDescent="0.25"/>
    <row r="1161" spans="3:9" x14ac:dyDescent="0.25">
      <c r="E1161" s="2" t="s">
        <v>11</v>
      </c>
      <c r="F1161" s="3" t="s">
        <v>5</v>
      </c>
      <c r="G1161" s="3" t="s">
        <v>10</v>
      </c>
      <c r="H1161" s="3" t="s">
        <v>12</v>
      </c>
      <c r="I1161" s="3" t="s">
        <v>13</v>
      </c>
    </row>
    <row r="1162" spans="3:9" x14ac:dyDescent="0.25">
      <c r="C1162" t="s">
        <v>0</v>
      </c>
      <c r="E1162">
        <f>(C1167-C1165)</f>
        <v>97.7</v>
      </c>
      <c r="F1162">
        <f>(C1167+C1165)/2</f>
        <v>70.05</v>
      </c>
      <c r="G1162">
        <f>((C1171*C1176*E1162*(C1169^3))/(C1180^2))*C1182</f>
        <v>56246548.288966276</v>
      </c>
      <c r="H1162">
        <f>((0.825)+((0.387*(G1162^(1/6)))/((1)+((0.492/C1182)^(9/16)))^(8/27)))^2</f>
        <v>51.557572228392623</v>
      </c>
      <c r="I1162">
        <f>(H1162*C1178)/C1169</f>
        <v>6.6459671404921314</v>
      </c>
    </row>
    <row r="1163" spans="3:9" x14ac:dyDescent="0.25">
      <c r="C1163">
        <v>1</v>
      </c>
    </row>
    <row r="1164" spans="3:9" x14ac:dyDescent="0.25">
      <c r="C1164" t="s">
        <v>1</v>
      </c>
    </row>
    <row r="1165" spans="3:9" x14ac:dyDescent="0.25">
      <c r="C1165">
        <v>21.2</v>
      </c>
    </row>
    <row r="1166" spans="3:9" x14ac:dyDescent="0.25">
      <c r="C1166" t="s">
        <v>2</v>
      </c>
    </row>
    <row r="1167" spans="3:9" x14ac:dyDescent="0.25">
      <c r="C1167">
        <v>118.9</v>
      </c>
    </row>
    <row r="1168" spans="3:9" x14ac:dyDescent="0.25">
      <c r="C1168" t="s">
        <v>3</v>
      </c>
    </row>
    <row r="1169" spans="3:7" x14ac:dyDescent="0.25">
      <c r="C1169">
        <v>0.2235</v>
      </c>
    </row>
    <row r="1170" spans="3:7" x14ac:dyDescent="0.25">
      <c r="C1170" t="s">
        <v>4</v>
      </c>
    </row>
    <row r="1171" spans="3:7" ht="15.75" thickBot="1" x14ac:dyDescent="0.3">
      <c r="C1171">
        <v>9.81</v>
      </c>
    </row>
    <row r="1172" spans="3:7" x14ac:dyDescent="0.25">
      <c r="C1172" s="5" t="s">
        <v>15</v>
      </c>
    </row>
    <row r="1173" spans="3:7" ht="15.75" thickBot="1" x14ac:dyDescent="0.3">
      <c r="C1173" s="8">
        <f>(C1167+C1165)/2</f>
        <v>70.05</v>
      </c>
      <c r="G1173" t="s">
        <v>16</v>
      </c>
    </row>
    <row r="1175" spans="3:7" x14ac:dyDescent="0.25">
      <c r="C1175" s="1" t="s">
        <v>6</v>
      </c>
    </row>
    <row r="1176" spans="3:7" x14ac:dyDescent="0.25">
      <c r="C1176">
        <f>1/(273+F1162)</f>
        <v>2.915026963999417E-3</v>
      </c>
    </row>
    <row r="1177" spans="3:7" x14ac:dyDescent="0.25">
      <c r="C1177" t="s">
        <v>7</v>
      </c>
    </row>
    <row r="1178" spans="3:7" x14ac:dyDescent="0.25">
      <c r="C1178">
        <v>2.8809999999999999E-2</v>
      </c>
    </row>
    <row r="1179" spans="3:7" x14ac:dyDescent="0.25">
      <c r="C1179" t="s">
        <v>8</v>
      </c>
    </row>
    <row r="1180" spans="3:7" x14ac:dyDescent="0.25">
      <c r="C1180">
        <v>1.995E-5</v>
      </c>
    </row>
    <row r="1181" spans="3:7" x14ac:dyDescent="0.25">
      <c r="C1181" t="s">
        <v>9</v>
      </c>
    </row>
    <row r="1182" spans="3:7" x14ac:dyDescent="0.25">
      <c r="C1182">
        <v>0.7177</v>
      </c>
    </row>
    <row r="1184" spans="3:7" s="7" customFormat="1" x14ac:dyDescent="0.25"/>
    <row r="1186" spans="3:9" x14ac:dyDescent="0.25">
      <c r="E1186" s="2" t="s">
        <v>11</v>
      </c>
      <c r="F1186" s="3" t="s">
        <v>5</v>
      </c>
      <c r="G1186" s="3" t="s">
        <v>10</v>
      </c>
      <c r="H1186" s="3" t="s">
        <v>12</v>
      </c>
      <c r="I1186" s="3" t="s">
        <v>13</v>
      </c>
    </row>
    <row r="1187" spans="3:9" x14ac:dyDescent="0.25">
      <c r="C1187" t="s">
        <v>0</v>
      </c>
      <c r="E1187">
        <f>(C1192-C1190)</f>
        <v>65.399999999999991</v>
      </c>
      <c r="F1187">
        <f>(C1192+C1190)/2</f>
        <v>53.9</v>
      </c>
      <c r="G1187">
        <f>((C1196*C1201*E1187*(C1194^3))/(C1205^2))*C1207</f>
        <v>49055307.438684486</v>
      </c>
      <c r="H1187">
        <f>((0.825)+((0.387*(G1187^(1/6)))/((1)+((0.492/C1207)^(9/16)))^(8/27)))^2</f>
        <v>49.566897936001602</v>
      </c>
      <c r="I1187">
        <f>(H1187*C1203)/C1194</f>
        <v>6.0628562546942932</v>
      </c>
    </row>
    <row r="1188" spans="3:9" x14ac:dyDescent="0.25">
      <c r="C1188">
        <v>1</v>
      </c>
    </row>
    <row r="1189" spans="3:9" x14ac:dyDescent="0.25">
      <c r="C1189" t="s">
        <v>1</v>
      </c>
    </row>
    <row r="1190" spans="3:9" x14ac:dyDescent="0.25">
      <c r="C1190">
        <v>21.2</v>
      </c>
    </row>
    <row r="1191" spans="3:9" x14ac:dyDescent="0.25">
      <c r="C1191" t="s">
        <v>2</v>
      </c>
    </row>
    <row r="1192" spans="3:9" x14ac:dyDescent="0.25">
      <c r="C1192">
        <v>86.6</v>
      </c>
    </row>
    <row r="1193" spans="3:9" x14ac:dyDescent="0.25">
      <c r="C1193" t="s">
        <v>3</v>
      </c>
    </row>
    <row r="1194" spans="3:9" x14ac:dyDescent="0.25">
      <c r="C1194">
        <v>0.22359999999999999</v>
      </c>
    </row>
    <row r="1195" spans="3:9" x14ac:dyDescent="0.25">
      <c r="C1195" t="s">
        <v>4</v>
      </c>
    </row>
    <row r="1196" spans="3:9" ht="15.75" thickBot="1" x14ac:dyDescent="0.3">
      <c r="C1196">
        <v>9.81</v>
      </c>
    </row>
    <row r="1197" spans="3:9" x14ac:dyDescent="0.25">
      <c r="C1197" s="5" t="s">
        <v>15</v>
      </c>
    </row>
    <row r="1198" spans="3:9" ht="15.75" thickBot="1" x14ac:dyDescent="0.3">
      <c r="C1198" s="8">
        <f>(C1192+C1190)/2</f>
        <v>53.9</v>
      </c>
      <c r="G1198" t="s">
        <v>16</v>
      </c>
    </row>
    <row r="1200" spans="3:9" x14ac:dyDescent="0.25">
      <c r="C1200" s="1" t="s">
        <v>6</v>
      </c>
    </row>
    <row r="1201" spans="3:9" x14ac:dyDescent="0.25">
      <c r="C1201">
        <f>1/(273+F1187)</f>
        <v>3.0590394616090552E-3</v>
      </c>
    </row>
    <row r="1202" spans="3:9" x14ac:dyDescent="0.25">
      <c r="C1202" t="s">
        <v>7</v>
      </c>
    </row>
    <row r="1203" spans="3:9" x14ac:dyDescent="0.25">
      <c r="C1203">
        <v>2.7349999999999999E-2</v>
      </c>
    </row>
    <row r="1204" spans="3:9" x14ac:dyDescent="0.25">
      <c r="C1204" t="s">
        <v>8</v>
      </c>
    </row>
    <row r="1205" spans="3:9" x14ac:dyDescent="0.25">
      <c r="C1205">
        <v>1.7980000000000001E-5</v>
      </c>
    </row>
    <row r="1206" spans="3:9" x14ac:dyDescent="0.25">
      <c r="C1206" t="s">
        <v>9</v>
      </c>
    </row>
    <row r="1207" spans="3:9" x14ac:dyDescent="0.25">
      <c r="C1207">
        <v>0.7228</v>
      </c>
    </row>
    <row r="1209" spans="3:9" s="7" customFormat="1" x14ac:dyDescent="0.25"/>
    <row r="1211" spans="3:9" x14ac:dyDescent="0.25">
      <c r="E1211" s="2" t="s">
        <v>11</v>
      </c>
      <c r="F1211" s="3" t="s">
        <v>5</v>
      </c>
      <c r="G1211" s="3" t="s">
        <v>10</v>
      </c>
      <c r="H1211" s="3" t="s">
        <v>12</v>
      </c>
      <c r="I1211" s="3" t="s">
        <v>13</v>
      </c>
    </row>
    <row r="1212" spans="3:9" x14ac:dyDescent="0.25">
      <c r="C1212" t="s">
        <v>0</v>
      </c>
      <c r="E1212">
        <f>(C1217-C1215)</f>
        <v>130.1</v>
      </c>
      <c r="F1212">
        <f>(C1217+C1215)/2</f>
        <v>85.05</v>
      </c>
      <c r="G1212">
        <f>((C1221*C1226*E1212*(C1219^3))/(C1230^2))*C1232</f>
        <v>3112589921.4974737</v>
      </c>
      <c r="H1212">
        <f>((0.825)+((0.387*(G1212^(1/6)))/((1)+((0.492/C1232)^(9/16)))^(8/27)))^2</f>
        <v>174.91502776151137</v>
      </c>
      <c r="I1212">
        <f>(H1212*C1228)/C1219</f>
        <v>6.2954420846323549</v>
      </c>
    </row>
    <row r="1213" spans="3:9" x14ac:dyDescent="0.25">
      <c r="C1213">
        <v>1</v>
      </c>
    </row>
    <row r="1214" spans="3:9" x14ac:dyDescent="0.25">
      <c r="C1214" t="s">
        <v>1</v>
      </c>
    </row>
    <row r="1215" spans="3:9" x14ac:dyDescent="0.25">
      <c r="C1215">
        <v>20</v>
      </c>
    </row>
    <row r="1216" spans="3:9" x14ac:dyDescent="0.25">
      <c r="C1216" t="s">
        <v>2</v>
      </c>
    </row>
    <row r="1217" spans="3:7" x14ac:dyDescent="0.25">
      <c r="C1217">
        <v>150.1</v>
      </c>
    </row>
    <row r="1218" spans="3:7" x14ac:dyDescent="0.25">
      <c r="C1218" t="s">
        <v>3</v>
      </c>
    </row>
    <row r="1219" spans="3:7" x14ac:dyDescent="0.25">
      <c r="C1219">
        <v>0.84019999999999995</v>
      </c>
    </row>
    <row r="1220" spans="3:7" x14ac:dyDescent="0.25">
      <c r="C1220" t="s">
        <v>4</v>
      </c>
    </row>
    <row r="1221" spans="3:7" ht="15.75" thickBot="1" x14ac:dyDescent="0.3">
      <c r="C1221">
        <v>9.81</v>
      </c>
    </row>
    <row r="1222" spans="3:7" x14ac:dyDescent="0.25">
      <c r="C1222" s="5" t="s">
        <v>15</v>
      </c>
    </row>
    <row r="1223" spans="3:7" ht="15.75" thickBot="1" x14ac:dyDescent="0.3">
      <c r="C1223" s="8">
        <f>(C1217+C1215)/2</f>
        <v>85.05</v>
      </c>
      <c r="G1223" t="s">
        <v>16</v>
      </c>
    </row>
    <row r="1225" spans="3:7" x14ac:dyDescent="0.25">
      <c r="C1225" s="1" t="s">
        <v>6</v>
      </c>
    </row>
    <row r="1226" spans="3:7" x14ac:dyDescent="0.25">
      <c r="C1226">
        <f>1/(273+F1212)</f>
        <v>2.7929060187124703E-3</v>
      </c>
    </row>
    <row r="1227" spans="3:7" x14ac:dyDescent="0.25">
      <c r="C1227" t="s">
        <v>7</v>
      </c>
    </row>
    <row r="1228" spans="3:7" x14ac:dyDescent="0.25">
      <c r="C1228">
        <v>3.024E-2</v>
      </c>
    </row>
    <row r="1229" spans="3:7" x14ac:dyDescent="0.25">
      <c r="C1229" t="s">
        <v>8</v>
      </c>
    </row>
    <row r="1230" spans="3:7" x14ac:dyDescent="0.25">
      <c r="C1230">
        <v>2.2010000000000001E-5</v>
      </c>
    </row>
    <row r="1231" spans="3:7" x14ac:dyDescent="0.25">
      <c r="C1231" t="s">
        <v>9</v>
      </c>
    </row>
    <row r="1232" spans="3:7" x14ac:dyDescent="0.25">
      <c r="C1232">
        <v>0.71319999999999995</v>
      </c>
    </row>
    <row r="1235" spans="3:9" s="7" customFormat="1" x14ac:dyDescent="0.25"/>
    <row r="1236" spans="3:9" x14ac:dyDescent="0.25">
      <c r="E1236" s="2" t="s">
        <v>11</v>
      </c>
      <c r="F1236" s="3" t="s">
        <v>5</v>
      </c>
      <c r="G1236" s="3" t="s">
        <v>10</v>
      </c>
      <c r="H1236" s="3" t="s">
        <v>12</v>
      </c>
      <c r="I1236" s="3" t="s">
        <v>13</v>
      </c>
    </row>
    <row r="1237" spans="3:9" x14ac:dyDescent="0.25">
      <c r="C1237" t="s">
        <v>0</v>
      </c>
      <c r="E1237">
        <f>(C1242-C1240)</f>
        <v>98.4</v>
      </c>
      <c r="F1237">
        <f>(C1242+C1240)/2</f>
        <v>73.2</v>
      </c>
      <c r="G1237">
        <f>((C1246*C1251*E1237*(C1244^3))/(C1255^2))*C1257</f>
        <v>149933778.95917416</v>
      </c>
      <c r="H1237">
        <f>((0.825)+((0.387*(G1237^(1/6)))/((1)+((0.492/C1257)^(9/16)))^(8/27)))^2</f>
        <v>69.031937814655834</v>
      </c>
      <c r="I1237">
        <f>(H1237*C1253)/C1244</f>
        <v>6.4134476892622851</v>
      </c>
    </row>
    <row r="1238" spans="3:9" x14ac:dyDescent="0.25">
      <c r="C1238">
        <v>1</v>
      </c>
    </row>
    <row r="1239" spans="3:9" x14ac:dyDescent="0.25">
      <c r="C1239" t="s">
        <v>1</v>
      </c>
    </row>
    <row r="1240" spans="3:9" x14ac:dyDescent="0.25">
      <c r="C1240">
        <v>24</v>
      </c>
    </row>
    <row r="1241" spans="3:9" x14ac:dyDescent="0.25">
      <c r="C1241" t="s">
        <v>2</v>
      </c>
    </row>
    <row r="1242" spans="3:9" x14ac:dyDescent="0.25">
      <c r="C1242">
        <v>122.4</v>
      </c>
    </row>
    <row r="1243" spans="3:9" x14ac:dyDescent="0.25">
      <c r="C1243" t="s">
        <v>3</v>
      </c>
    </row>
    <row r="1244" spans="3:9" x14ac:dyDescent="0.25">
      <c r="C1244">
        <v>0.31009999999999999</v>
      </c>
    </row>
    <row r="1245" spans="3:9" x14ac:dyDescent="0.25">
      <c r="C1245" t="s">
        <v>4</v>
      </c>
    </row>
    <row r="1246" spans="3:9" ht="15.75" thickBot="1" x14ac:dyDescent="0.3">
      <c r="C1246">
        <v>9.81</v>
      </c>
    </row>
    <row r="1247" spans="3:9" x14ac:dyDescent="0.25">
      <c r="C1247" s="5" t="s">
        <v>15</v>
      </c>
    </row>
    <row r="1248" spans="3:9" ht="15.75" thickBot="1" x14ac:dyDescent="0.3">
      <c r="C1248" s="8">
        <f>(C1242+C1240)/2</f>
        <v>73.2</v>
      </c>
      <c r="G1248" t="s">
        <v>16</v>
      </c>
    </row>
    <row r="1250" spans="3:9" x14ac:dyDescent="0.25">
      <c r="C1250" s="1" t="s">
        <v>6</v>
      </c>
    </row>
    <row r="1251" spans="3:9" x14ac:dyDescent="0.25">
      <c r="C1251">
        <f>1/(273+F1237)</f>
        <v>2.8885037550548816E-3</v>
      </c>
    </row>
    <row r="1252" spans="3:9" x14ac:dyDescent="0.25">
      <c r="C1252" t="s">
        <v>7</v>
      </c>
    </row>
    <row r="1253" spans="3:9" x14ac:dyDescent="0.25">
      <c r="C1253">
        <v>2.8809999999999999E-2</v>
      </c>
    </row>
    <row r="1254" spans="3:9" x14ac:dyDescent="0.25">
      <c r="C1254" t="s">
        <v>8</v>
      </c>
    </row>
    <row r="1255" spans="3:9" x14ac:dyDescent="0.25">
      <c r="C1255">
        <v>1.995E-5</v>
      </c>
    </row>
    <row r="1256" spans="3:9" x14ac:dyDescent="0.25">
      <c r="C1256" t="s">
        <v>9</v>
      </c>
    </row>
    <row r="1257" spans="3:9" x14ac:dyDescent="0.25">
      <c r="C1257">
        <v>0.7177</v>
      </c>
    </row>
    <row r="1259" spans="3:9" s="7" customFormat="1" x14ac:dyDescent="0.25"/>
    <row r="1261" spans="3:9" x14ac:dyDescent="0.25">
      <c r="E1261" s="2" t="s">
        <v>11</v>
      </c>
      <c r="F1261" s="3" t="s">
        <v>5</v>
      </c>
      <c r="G1261" s="3" t="s">
        <v>10</v>
      </c>
      <c r="H1261" s="3" t="s">
        <v>12</v>
      </c>
      <c r="I1261" s="3" t="s">
        <v>13</v>
      </c>
    </row>
    <row r="1262" spans="3:9" x14ac:dyDescent="0.25">
      <c r="C1262" t="s">
        <v>0</v>
      </c>
      <c r="E1262">
        <f>(C1267-C1265)</f>
        <v>80.5</v>
      </c>
      <c r="F1262">
        <f>(C1267+C1265)/2</f>
        <v>64.650000000000006</v>
      </c>
      <c r="G1262">
        <f>((C1271*C1276*E1262*(C1269^3))/(C1280^2))*C1282</f>
        <v>194763797.92091691</v>
      </c>
      <c r="H1262">
        <f>((0.825)+((0.387*(G1262^(1/6)))/((1)+((0.492/C1282)^(9/16)))^(8/27)))^2</f>
        <v>74.719821488030348</v>
      </c>
      <c r="I1262">
        <f>(H1262*C1278)/C1269</f>
        <v>6.0569647441798278</v>
      </c>
    </row>
    <row r="1263" spans="3:9" x14ac:dyDescent="0.25">
      <c r="C1263">
        <v>1</v>
      </c>
    </row>
    <row r="1264" spans="3:9" x14ac:dyDescent="0.25">
      <c r="C1264" t="s">
        <v>1</v>
      </c>
    </row>
    <row r="1265" spans="3:7" x14ac:dyDescent="0.25">
      <c r="C1265">
        <v>24.4</v>
      </c>
    </row>
    <row r="1266" spans="3:7" x14ac:dyDescent="0.25">
      <c r="C1266" t="s">
        <v>2</v>
      </c>
    </row>
    <row r="1267" spans="3:7" x14ac:dyDescent="0.25">
      <c r="C1267">
        <v>104.9</v>
      </c>
    </row>
    <row r="1268" spans="3:7" x14ac:dyDescent="0.25">
      <c r="C1268" t="s">
        <v>3</v>
      </c>
    </row>
    <row r="1269" spans="3:7" x14ac:dyDescent="0.25">
      <c r="C1269">
        <v>0.34639999999999999</v>
      </c>
    </row>
    <row r="1270" spans="3:7" x14ac:dyDescent="0.25">
      <c r="C1270" t="s">
        <v>4</v>
      </c>
    </row>
    <row r="1271" spans="3:7" ht="15.75" thickBot="1" x14ac:dyDescent="0.3">
      <c r="C1271">
        <v>9.81</v>
      </c>
    </row>
    <row r="1272" spans="3:7" x14ac:dyDescent="0.25">
      <c r="C1272" s="5" t="s">
        <v>15</v>
      </c>
    </row>
    <row r="1273" spans="3:7" ht="15.75" thickBot="1" x14ac:dyDescent="0.3">
      <c r="C1273" s="8">
        <f>(C1267+C1265)/2</f>
        <v>64.650000000000006</v>
      </c>
      <c r="G1273" t="s">
        <v>16</v>
      </c>
    </row>
    <row r="1275" spans="3:7" x14ac:dyDescent="0.25">
      <c r="C1275" s="1" t="s">
        <v>6</v>
      </c>
    </row>
    <row r="1276" spans="3:7" x14ac:dyDescent="0.25">
      <c r="C1276">
        <f>1/(273+F1262)</f>
        <v>2.9616466755516069E-3</v>
      </c>
    </row>
    <row r="1277" spans="3:7" x14ac:dyDescent="0.25">
      <c r="C1277" t="s">
        <v>7</v>
      </c>
    </row>
    <row r="1278" spans="3:7" x14ac:dyDescent="0.25">
      <c r="C1278">
        <v>2.8080000000000001E-2</v>
      </c>
    </row>
    <row r="1279" spans="3:7" x14ac:dyDescent="0.25">
      <c r="C1279" t="s">
        <v>8</v>
      </c>
    </row>
    <row r="1280" spans="3:7" x14ac:dyDescent="0.25">
      <c r="C1280">
        <v>1.8960000000000001E-5</v>
      </c>
    </row>
    <row r="1281" spans="3:9" x14ac:dyDescent="0.25">
      <c r="C1281" t="s">
        <v>9</v>
      </c>
    </row>
    <row r="1282" spans="3:9" x14ac:dyDescent="0.25">
      <c r="C1282">
        <v>0.72019999999999995</v>
      </c>
    </row>
    <row r="1285" spans="3:9" s="7" customFormat="1" x14ac:dyDescent="0.25"/>
    <row r="1286" spans="3:9" x14ac:dyDescent="0.25">
      <c r="E1286" s="2" t="s">
        <v>11</v>
      </c>
      <c r="F1286" s="3" t="s">
        <v>5</v>
      </c>
      <c r="G1286" s="3" t="s">
        <v>10</v>
      </c>
      <c r="H1286" s="3" t="s">
        <v>12</v>
      </c>
      <c r="I1286" s="3" t="s">
        <v>13</v>
      </c>
    </row>
    <row r="1287" spans="3:9" x14ac:dyDescent="0.25">
      <c r="C1287" t="s">
        <v>0</v>
      </c>
      <c r="E1287">
        <f>(C1292-C1290)</f>
        <v>69.400000000000006</v>
      </c>
      <c r="F1287">
        <f>(C1292+C1290)/2</f>
        <v>59.099999999999994</v>
      </c>
      <c r="G1287">
        <f>((C1296*C1301*E1287*(C1294^3))/(C1305^2))*C1307</f>
        <v>129843929.46241289</v>
      </c>
      <c r="H1287">
        <f>((0.825)+((0.387*(G1287^(1/6)))/((1)+((0.492/C1307)^(9/16)))^(8/27)))^2</f>
        <v>66.147987626654839</v>
      </c>
      <c r="I1287">
        <f>(H1287*C1303)/C1294</f>
        <v>5.8742425444543587</v>
      </c>
    </row>
    <row r="1288" spans="3:9" x14ac:dyDescent="0.25">
      <c r="C1288">
        <v>1</v>
      </c>
    </row>
    <row r="1289" spans="3:9" x14ac:dyDescent="0.25">
      <c r="C1289" t="s">
        <v>1</v>
      </c>
    </row>
    <row r="1290" spans="3:9" x14ac:dyDescent="0.25">
      <c r="C1290">
        <v>24.4</v>
      </c>
    </row>
    <row r="1291" spans="3:9" x14ac:dyDescent="0.25">
      <c r="C1291" t="s">
        <v>2</v>
      </c>
    </row>
    <row r="1292" spans="3:9" x14ac:dyDescent="0.25">
      <c r="C1292">
        <v>93.8</v>
      </c>
    </row>
    <row r="1293" spans="3:9" x14ac:dyDescent="0.25">
      <c r="C1293" t="s">
        <v>3</v>
      </c>
    </row>
    <row r="1294" spans="3:9" x14ac:dyDescent="0.25">
      <c r="C1294">
        <v>0.31619999999999998</v>
      </c>
    </row>
    <row r="1295" spans="3:9" x14ac:dyDescent="0.25">
      <c r="C1295" t="s">
        <v>4</v>
      </c>
    </row>
    <row r="1296" spans="3:9" ht="15.75" thickBot="1" x14ac:dyDescent="0.3">
      <c r="C1296">
        <v>9.81</v>
      </c>
    </row>
    <row r="1297" spans="3:9" x14ac:dyDescent="0.25">
      <c r="C1297" s="5" t="s">
        <v>15</v>
      </c>
    </row>
    <row r="1298" spans="3:9" ht="15.75" thickBot="1" x14ac:dyDescent="0.3">
      <c r="C1298" s="8">
        <f>(C1292+C1290)/2</f>
        <v>59.099999999999994</v>
      </c>
      <c r="G1298" t="s">
        <v>16</v>
      </c>
    </row>
    <row r="1300" spans="3:9" x14ac:dyDescent="0.25">
      <c r="C1300" s="1" t="s">
        <v>6</v>
      </c>
    </row>
    <row r="1301" spans="3:9" x14ac:dyDescent="0.25">
      <c r="C1301">
        <f>1/(273+F1287)</f>
        <v>3.0111412225233363E-3</v>
      </c>
    </row>
    <row r="1302" spans="3:9" x14ac:dyDescent="0.25">
      <c r="C1302" t="s">
        <v>7</v>
      </c>
    </row>
    <row r="1303" spans="3:9" x14ac:dyDescent="0.25">
      <c r="C1303">
        <v>2.8080000000000001E-2</v>
      </c>
    </row>
    <row r="1304" spans="3:9" x14ac:dyDescent="0.25">
      <c r="C1304" t="s">
        <v>8</v>
      </c>
    </row>
    <row r="1305" spans="3:9" x14ac:dyDescent="0.25">
      <c r="C1305">
        <v>1.8960000000000001E-5</v>
      </c>
    </row>
    <row r="1306" spans="3:9" x14ac:dyDescent="0.25">
      <c r="C1306" t="s">
        <v>9</v>
      </c>
    </row>
    <row r="1307" spans="3:9" x14ac:dyDescent="0.25">
      <c r="C1307">
        <v>0.72019999999999995</v>
      </c>
    </row>
    <row r="1309" spans="3:9" s="7" customFormat="1" x14ac:dyDescent="0.25"/>
    <row r="1311" spans="3:9" x14ac:dyDescent="0.25">
      <c r="E1311" s="2" t="s">
        <v>11</v>
      </c>
      <c r="F1311" s="3" t="s">
        <v>5</v>
      </c>
      <c r="G1311" s="3" t="s">
        <v>10</v>
      </c>
      <c r="H1311" s="3" t="s">
        <v>12</v>
      </c>
      <c r="I1311" s="3" t="s">
        <v>13</v>
      </c>
    </row>
    <row r="1312" spans="3:9" x14ac:dyDescent="0.25">
      <c r="C1312" t="s">
        <v>0</v>
      </c>
      <c r="E1312">
        <f>(C1317-C1315)</f>
        <v>64.900000000000006</v>
      </c>
      <c r="F1312">
        <f>(C1317+C1315)/2</f>
        <v>56.849999999999994</v>
      </c>
      <c r="G1312">
        <f>((C1321*C1326*E1312*(C1319^3))/(C1330^2))*C1332</f>
        <v>87460485.167999357</v>
      </c>
      <c r="H1312">
        <f>((0.825)+((0.387*(G1312^(1/6)))/((1)+((0.492/C1332)^(9/16)))^(8/27)))^2</f>
        <v>58.788261589581147</v>
      </c>
      <c r="I1312">
        <f>(H1312*C1328)/C1319</f>
        <v>5.8372503021055113</v>
      </c>
    </row>
    <row r="1313" spans="3:7" x14ac:dyDescent="0.25">
      <c r="C1313">
        <v>1</v>
      </c>
    </row>
    <row r="1314" spans="3:7" x14ac:dyDescent="0.25">
      <c r="C1314" t="s">
        <v>1</v>
      </c>
    </row>
    <row r="1315" spans="3:7" x14ac:dyDescent="0.25">
      <c r="C1315">
        <v>24.4</v>
      </c>
    </row>
    <row r="1316" spans="3:7" x14ac:dyDescent="0.25">
      <c r="C1316" t="s">
        <v>2</v>
      </c>
    </row>
    <row r="1317" spans="3:7" x14ac:dyDescent="0.25">
      <c r="C1317">
        <v>89.3</v>
      </c>
    </row>
    <row r="1318" spans="3:7" x14ac:dyDescent="0.25">
      <c r="C1318" t="s">
        <v>3</v>
      </c>
    </row>
    <row r="1319" spans="3:7" x14ac:dyDescent="0.25">
      <c r="C1319">
        <v>0.2828</v>
      </c>
    </row>
    <row r="1320" spans="3:7" x14ac:dyDescent="0.25">
      <c r="C1320" t="s">
        <v>4</v>
      </c>
    </row>
    <row r="1321" spans="3:7" ht="15.75" thickBot="1" x14ac:dyDescent="0.3">
      <c r="C1321">
        <v>9.81</v>
      </c>
    </row>
    <row r="1322" spans="3:7" x14ac:dyDescent="0.25">
      <c r="C1322" s="5" t="s">
        <v>15</v>
      </c>
    </row>
    <row r="1323" spans="3:7" ht="15.75" thickBot="1" x14ac:dyDescent="0.3">
      <c r="C1323" s="8">
        <f>(C1317+C1315)/2</f>
        <v>56.849999999999994</v>
      </c>
      <c r="G1323" t="s">
        <v>16</v>
      </c>
    </row>
    <row r="1325" spans="3:7" x14ac:dyDescent="0.25">
      <c r="C1325" s="1" t="s">
        <v>6</v>
      </c>
    </row>
    <row r="1326" spans="3:7" x14ac:dyDescent="0.25">
      <c r="C1326">
        <f>1/(273+F1312)</f>
        <v>3.0316810671517356E-3</v>
      </c>
    </row>
    <row r="1327" spans="3:7" x14ac:dyDescent="0.25">
      <c r="C1327" t="s">
        <v>7</v>
      </c>
    </row>
    <row r="1328" spans="3:7" x14ac:dyDescent="0.25">
      <c r="C1328">
        <v>2.8080000000000001E-2</v>
      </c>
    </row>
    <row r="1329" spans="3:9" x14ac:dyDescent="0.25">
      <c r="C1329" t="s">
        <v>8</v>
      </c>
    </row>
    <row r="1330" spans="3:9" x14ac:dyDescent="0.25">
      <c r="C1330">
        <v>1.8960000000000001E-5</v>
      </c>
    </row>
    <row r="1331" spans="3:9" x14ac:dyDescent="0.25">
      <c r="C1331" t="s">
        <v>9</v>
      </c>
    </row>
    <row r="1332" spans="3:9" x14ac:dyDescent="0.25">
      <c r="C1332">
        <v>0.72019999999999995</v>
      </c>
    </row>
    <row r="1334" spans="3:9" s="7" customFormat="1" x14ac:dyDescent="0.25"/>
    <row r="1336" spans="3:9" x14ac:dyDescent="0.25">
      <c r="E1336" s="2" t="s">
        <v>11</v>
      </c>
      <c r="F1336" s="3" t="s">
        <v>5</v>
      </c>
      <c r="G1336" s="3" t="s">
        <v>10</v>
      </c>
      <c r="H1336" s="3" t="s">
        <v>12</v>
      </c>
      <c r="I1336" s="3" t="s">
        <v>13</v>
      </c>
    </row>
    <row r="1337" spans="3:9" x14ac:dyDescent="0.25">
      <c r="C1337" t="s">
        <v>0</v>
      </c>
      <c r="E1337">
        <f>(C1342-C1340)</f>
        <v>53.999999999999993</v>
      </c>
      <c r="F1337">
        <f>(C1342+C1340)/2</f>
        <v>51.599999999999994</v>
      </c>
      <c r="G1337">
        <f>((C1346*C1351*E1337*(C1344^3))/(C1355^2))*C1357</f>
        <v>29190599.058097001</v>
      </c>
      <c r="H1337">
        <f>((0.825)+((0.387*(G1337^(1/6)))/((1)+((0.492/C1357)^(9/16)))^(8/27)))^2</f>
        <v>42.578834343232749</v>
      </c>
      <c r="I1337">
        <f>(H1337*C1353)/C1344</f>
        <v>5.8226555964370785</v>
      </c>
    </row>
    <row r="1338" spans="3:9" x14ac:dyDescent="0.25">
      <c r="C1338">
        <v>1</v>
      </c>
    </row>
    <row r="1339" spans="3:9" x14ac:dyDescent="0.25">
      <c r="C1339" t="s">
        <v>1</v>
      </c>
    </row>
    <row r="1340" spans="3:9" x14ac:dyDescent="0.25">
      <c r="C1340">
        <v>24.6</v>
      </c>
    </row>
    <row r="1341" spans="3:9" x14ac:dyDescent="0.25">
      <c r="C1341" t="s">
        <v>2</v>
      </c>
    </row>
    <row r="1342" spans="3:9" x14ac:dyDescent="0.25">
      <c r="C1342">
        <v>78.599999999999994</v>
      </c>
    </row>
    <row r="1343" spans="3:9" x14ac:dyDescent="0.25">
      <c r="C1343" t="s">
        <v>3</v>
      </c>
    </row>
    <row r="1344" spans="3:9" x14ac:dyDescent="0.25">
      <c r="C1344">
        <v>0.2</v>
      </c>
    </row>
    <row r="1345" spans="3:7" x14ac:dyDescent="0.25">
      <c r="C1345" t="s">
        <v>4</v>
      </c>
    </row>
    <row r="1346" spans="3:7" ht="15.75" thickBot="1" x14ac:dyDescent="0.3">
      <c r="C1346">
        <v>9.81</v>
      </c>
    </row>
    <row r="1347" spans="3:7" x14ac:dyDescent="0.25">
      <c r="C1347" s="5" t="s">
        <v>15</v>
      </c>
    </row>
    <row r="1348" spans="3:7" ht="15.75" thickBot="1" x14ac:dyDescent="0.3">
      <c r="C1348" s="8">
        <f>(C1342+C1340)/2</f>
        <v>51.599999999999994</v>
      </c>
      <c r="G1348" t="s">
        <v>16</v>
      </c>
    </row>
    <row r="1350" spans="3:7" x14ac:dyDescent="0.25">
      <c r="C1350" s="1" t="s">
        <v>6</v>
      </c>
    </row>
    <row r="1351" spans="3:7" x14ac:dyDescent="0.25">
      <c r="C1351">
        <f>1/(273+F1337)</f>
        <v>3.0807147258163892E-3</v>
      </c>
    </row>
    <row r="1352" spans="3:7" x14ac:dyDescent="0.25">
      <c r="C1352" t="s">
        <v>7</v>
      </c>
    </row>
    <row r="1353" spans="3:7" x14ac:dyDescent="0.25">
      <c r="C1353">
        <v>2.7349999999999999E-2</v>
      </c>
    </row>
    <row r="1354" spans="3:7" x14ac:dyDescent="0.25">
      <c r="C1354" t="s">
        <v>8</v>
      </c>
    </row>
    <row r="1355" spans="3:7" x14ac:dyDescent="0.25">
      <c r="C1355">
        <v>1.7980000000000001E-5</v>
      </c>
    </row>
    <row r="1356" spans="3:7" x14ac:dyDescent="0.25">
      <c r="C1356" t="s">
        <v>9</v>
      </c>
    </row>
    <row r="1357" spans="3:7" x14ac:dyDescent="0.25">
      <c r="C1357">
        <v>0.7228</v>
      </c>
    </row>
    <row r="1359" spans="3:7" s="7" customFormat="1" x14ac:dyDescent="0.25"/>
    <row r="1361" spans="3:9" x14ac:dyDescent="0.25">
      <c r="E1361" s="2" t="s">
        <v>11</v>
      </c>
      <c r="F1361" s="3" t="s">
        <v>5</v>
      </c>
      <c r="G1361" s="3" t="s">
        <v>10</v>
      </c>
      <c r="H1361" s="3" t="s">
        <v>12</v>
      </c>
      <c r="I1361" s="3" t="s">
        <v>13</v>
      </c>
    </row>
    <row r="1362" spans="3:9" x14ac:dyDescent="0.25">
      <c r="C1362" t="s">
        <v>0</v>
      </c>
      <c r="E1362">
        <f>(C1367-C1365)</f>
        <v>68.099999999999994</v>
      </c>
      <c r="F1362">
        <f>(C1367+C1365)/2</f>
        <v>58.650000000000006</v>
      </c>
      <c r="G1362">
        <f>((C1371*C1376*E1362*(C1369^3))/(C1380^2))*C1382</f>
        <v>74677470.301120564</v>
      </c>
      <c r="H1362">
        <f>((0.825)+((0.387*(G1362^(1/6)))/((1)+((0.492/C1382)^(9/16)))^(8/27)))^2</f>
        <v>56.092768580473034</v>
      </c>
      <c r="I1362">
        <f>(H1362*C1378)/C1369</f>
        <v>5.9549525207549445</v>
      </c>
    </row>
    <row r="1363" spans="3:9" x14ac:dyDescent="0.25">
      <c r="C1363">
        <v>1</v>
      </c>
    </row>
    <row r="1364" spans="3:9" x14ac:dyDescent="0.25">
      <c r="C1364" t="s">
        <v>1</v>
      </c>
    </row>
    <row r="1365" spans="3:9" x14ac:dyDescent="0.25">
      <c r="C1365">
        <v>24.6</v>
      </c>
    </row>
    <row r="1366" spans="3:9" x14ac:dyDescent="0.25">
      <c r="C1366" t="s">
        <v>2</v>
      </c>
    </row>
    <row r="1367" spans="3:9" x14ac:dyDescent="0.25">
      <c r="C1367">
        <v>92.7</v>
      </c>
    </row>
    <row r="1368" spans="3:9" x14ac:dyDescent="0.25">
      <c r="C1368" t="s">
        <v>3</v>
      </c>
    </row>
    <row r="1369" spans="3:9" x14ac:dyDescent="0.25">
      <c r="C1369">
        <v>0.26450000000000001</v>
      </c>
    </row>
    <row r="1370" spans="3:9" x14ac:dyDescent="0.25">
      <c r="C1370" t="s">
        <v>4</v>
      </c>
    </row>
    <row r="1371" spans="3:9" ht="15.75" thickBot="1" x14ac:dyDescent="0.3">
      <c r="C1371">
        <v>9.81</v>
      </c>
    </row>
    <row r="1372" spans="3:9" x14ac:dyDescent="0.25">
      <c r="C1372" s="5" t="s">
        <v>15</v>
      </c>
    </row>
    <row r="1373" spans="3:9" ht="15.75" thickBot="1" x14ac:dyDescent="0.3">
      <c r="C1373" s="8">
        <f>(C1367+C1365)/2</f>
        <v>58.650000000000006</v>
      </c>
      <c r="G1373" t="s">
        <v>16</v>
      </c>
    </row>
    <row r="1375" spans="3:9" x14ac:dyDescent="0.25">
      <c r="C1375" s="1" t="s">
        <v>6</v>
      </c>
    </row>
    <row r="1376" spans="3:9" x14ac:dyDescent="0.25">
      <c r="C1376">
        <f>1/(273+F1362)</f>
        <v>3.0152268958239109E-3</v>
      </c>
    </row>
    <row r="1377" spans="3:9" x14ac:dyDescent="0.25">
      <c r="C1377" t="s">
        <v>7</v>
      </c>
    </row>
    <row r="1378" spans="3:9" x14ac:dyDescent="0.25">
      <c r="C1378">
        <v>2.8080000000000001E-2</v>
      </c>
    </row>
    <row r="1379" spans="3:9" x14ac:dyDescent="0.25">
      <c r="C1379" t="s">
        <v>8</v>
      </c>
    </row>
    <row r="1380" spans="3:9" x14ac:dyDescent="0.25">
      <c r="C1380">
        <v>1.8960000000000001E-5</v>
      </c>
    </row>
    <row r="1381" spans="3:9" x14ac:dyDescent="0.25">
      <c r="C1381" t="s">
        <v>9</v>
      </c>
    </row>
    <row r="1382" spans="3:9" x14ac:dyDescent="0.25">
      <c r="C1382">
        <v>0.72019999999999995</v>
      </c>
    </row>
    <row r="1384" spans="3:9" s="7" customFormat="1" x14ac:dyDescent="0.25"/>
    <row r="1386" spans="3:9" x14ac:dyDescent="0.25">
      <c r="E1386" s="2" t="s">
        <v>11</v>
      </c>
      <c r="F1386" s="3" t="s">
        <v>5</v>
      </c>
      <c r="G1386" s="3" t="s">
        <v>10</v>
      </c>
      <c r="H1386" s="3" t="s">
        <v>12</v>
      </c>
      <c r="I1386" s="3" t="s">
        <v>13</v>
      </c>
    </row>
    <row r="1387" spans="3:9" x14ac:dyDescent="0.25">
      <c r="C1387" t="s">
        <v>0</v>
      </c>
      <c r="E1387">
        <f>(C1392-C1390)</f>
        <v>52.800000000000004</v>
      </c>
      <c r="F1387">
        <f>(C1392+C1390)/2</f>
        <v>50.8</v>
      </c>
      <c r="G1387">
        <f>((C1396*C1401*E1387*(C1394^3))/(C1405^2))*C1407</f>
        <v>207620819.30231142</v>
      </c>
      <c r="H1387">
        <f>((0.825)+((0.387*(G1387^(1/6)))/((1)+((0.492/C1407)^(9/16)))^(8/27)))^2</f>
        <v>76.211745446174987</v>
      </c>
      <c r="I1387">
        <f>(H1387*C1403)/C1394</f>
        <v>5.3832418335560073</v>
      </c>
    </row>
    <row r="1388" spans="3:9" x14ac:dyDescent="0.25">
      <c r="C1388">
        <v>1</v>
      </c>
    </row>
    <row r="1389" spans="3:9" x14ac:dyDescent="0.25">
      <c r="C1389" t="s">
        <v>1</v>
      </c>
    </row>
    <row r="1390" spans="3:9" x14ac:dyDescent="0.25">
      <c r="C1390">
        <v>24.4</v>
      </c>
    </row>
    <row r="1391" spans="3:9" x14ac:dyDescent="0.25">
      <c r="C1391" t="s">
        <v>2</v>
      </c>
    </row>
    <row r="1392" spans="3:9" x14ac:dyDescent="0.25">
      <c r="C1392">
        <v>77.2</v>
      </c>
    </row>
    <row r="1393" spans="3:7" x14ac:dyDescent="0.25">
      <c r="C1393" t="s">
        <v>3</v>
      </c>
    </row>
    <row r="1394" spans="3:7" x14ac:dyDescent="0.25">
      <c r="C1394">
        <v>0.38719999999999999</v>
      </c>
    </row>
    <row r="1395" spans="3:7" x14ac:dyDescent="0.25">
      <c r="C1395" t="s">
        <v>4</v>
      </c>
    </row>
    <row r="1396" spans="3:7" ht="15.75" thickBot="1" x14ac:dyDescent="0.3">
      <c r="C1396">
        <v>9.81</v>
      </c>
    </row>
    <row r="1397" spans="3:7" x14ac:dyDescent="0.25">
      <c r="C1397" s="5" t="s">
        <v>15</v>
      </c>
    </row>
    <row r="1398" spans="3:7" ht="15.75" thickBot="1" x14ac:dyDescent="0.3">
      <c r="C1398" s="8">
        <f>(C1392+C1390)/2</f>
        <v>50.8</v>
      </c>
      <c r="G1398" t="s">
        <v>16</v>
      </c>
    </row>
    <row r="1400" spans="3:7" x14ac:dyDescent="0.25">
      <c r="C1400" s="1" t="s">
        <v>6</v>
      </c>
    </row>
    <row r="1401" spans="3:7" x14ac:dyDescent="0.25">
      <c r="C1401">
        <f>1/(273+F1387)</f>
        <v>3.0883261272390363E-3</v>
      </c>
    </row>
    <row r="1402" spans="3:7" x14ac:dyDescent="0.25">
      <c r="C1402" t="s">
        <v>7</v>
      </c>
    </row>
    <row r="1403" spans="3:7" x14ac:dyDescent="0.25">
      <c r="C1403">
        <v>2.7349999999999999E-2</v>
      </c>
    </row>
    <row r="1404" spans="3:7" x14ac:dyDescent="0.25">
      <c r="C1404" t="s">
        <v>8</v>
      </c>
    </row>
    <row r="1405" spans="3:7" x14ac:dyDescent="0.25">
      <c r="C1405">
        <v>1.7980000000000001E-5</v>
      </c>
    </row>
    <row r="1406" spans="3:7" x14ac:dyDescent="0.25">
      <c r="C1406" t="s">
        <v>9</v>
      </c>
    </row>
    <row r="1407" spans="3:7" x14ac:dyDescent="0.25">
      <c r="C1407">
        <v>0.7228</v>
      </c>
    </row>
    <row r="1409" spans="3:9" s="7" customFormat="1" x14ac:dyDescent="0.25"/>
    <row r="1411" spans="3:9" x14ac:dyDescent="0.25">
      <c r="E1411" s="2" t="s">
        <v>11</v>
      </c>
      <c r="F1411" s="3" t="s">
        <v>5</v>
      </c>
      <c r="G1411" s="3" t="s">
        <v>10</v>
      </c>
      <c r="H1411" s="3" t="s">
        <v>12</v>
      </c>
      <c r="I1411" s="3" t="s">
        <v>13</v>
      </c>
    </row>
    <row r="1412" spans="3:9" x14ac:dyDescent="0.25">
      <c r="C1412" t="s">
        <v>0</v>
      </c>
      <c r="E1412">
        <f>(C1417-C1415)</f>
        <v>66.900000000000006</v>
      </c>
      <c r="F1412">
        <f>(C1417+C1415)/2</f>
        <v>57.849999999999994</v>
      </c>
      <c r="G1412">
        <f>((C1421*C1426*E1412*(C1419^3))/(C1430^2))*C1432</f>
        <v>719065810.11658978</v>
      </c>
      <c r="H1412">
        <f>((0.825)+((0.387*(G1412^(1/6)))/((1)+((0.492/C1432)^(9/16)))^(8/27)))^2</f>
        <v>111.21205344519139</v>
      </c>
      <c r="I1412">
        <f>(H1412*C1428)/C1419</f>
        <v>5.5212773351148767</v>
      </c>
    </row>
    <row r="1413" spans="3:9" x14ac:dyDescent="0.25">
      <c r="C1413">
        <v>1</v>
      </c>
    </row>
    <row r="1414" spans="3:9" x14ac:dyDescent="0.25">
      <c r="C1414" t="s">
        <v>1</v>
      </c>
    </row>
    <row r="1415" spans="3:9" x14ac:dyDescent="0.25">
      <c r="C1415">
        <v>24.4</v>
      </c>
    </row>
    <row r="1416" spans="3:9" x14ac:dyDescent="0.25">
      <c r="C1416" t="s">
        <v>2</v>
      </c>
    </row>
    <row r="1417" spans="3:9" x14ac:dyDescent="0.25">
      <c r="C1417">
        <v>91.3</v>
      </c>
    </row>
    <row r="1418" spans="3:9" x14ac:dyDescent="0.25">
      <c r="C1418" t="s">
        <v>3</v>
      </c>
    </row>
    <row r="1419" spans="3:9" x14ac:dyDescent="0.25">
      <c r="C1419">
        <v>0.56559999999999999</v>
      </c>
    </row>
    <row r="1420" spans="3:9" x14ac:dyDescent="0.25">
      <c r="C1420" t="s">
        <v>4</v>
      </c>
    </row>
    <row r="1421" spans="3:9" ht="15.75" thickBot="1" x14ac:dyDescent="0.3">
      <c r="C1421">
        <v>9.81</v>
      </c>
    </row>
    <row r="1422" spans="3:9" x14ac:dyDescent="0.25">
      <c r="C1422" s="5" t="s">
        <v>15</v>
      </c>
    </row>
    <row r="1423" spans="3:9" ht="15.75" thickBot="1" x14ac:dyDescent="0.3">
      <c r="C1423" s="8">
        <f>(C1417+C1415)/2</f>
        <v>57.849999999999994</v>
      </c>
      <c r="G1423" t="s">
        <v>16</v>
      </c>
    </row>
    <row r="1425" spans="3:9" x14ac:dyDescent="0.25">
      <c r="C1425" s="1" t="s">
        <v>6</v>
      </c>
    </row>
    <row r="1426" spans="3:9" x14ac:dyDescent="0.25">
      <c r="C1426">
        <f>1/(273+F1412)</f>
        <v>3.022517757291824E-3</v>
      </c>
    </row>
    <row r="1427" spans="3:9" x14ac:dyDescent="0.25">
      <c r="C1427" t="s">
        <v>7</v>
      </c>
    </row>
    <row r="1428" spans="3:9" x14ac:dyDescent="0.25">
      <c r="C1428">
        <v>2.8080000000000001E-2</v>
      </c>
    </row>
    <row r="1429" spans="3:9" x14ac:dyDescent="0.25">
      <c r="C1429" t="s">
        <v>8</v>
      </c>
    </row>
    <row r="1430" spans="3:9" x14ac:dyDescent="0.25">
      <c r="C1430">
        <v>1.8960000000000001E-5</v>
      </c>
    </row>
    <row r="1431" spans="3:9" x14ac:dyDescent="0.25">
      <c r="C1431" t="s">
        <v>9</v>
      </c>
    </row>
    <row r="1432" spans="3:9" x14ac:dyDescent="0.25">
      <c r="C1432">
        <v>0.72019999999999995</v>
      </c>
    </row>
    <row r="1434" spans="3:9" s="7" customFormat="1" x14ac:dyDescent="0.25"/>
    <row r="1436" spans="3:9" x14ac:dyDescent="0.25">
      <c r="E1436" s="2" t="s">
        <v>11</v>
      </c>
      <c r="F1436" s="3" t="s">
        <v>5</v>
      </c>
      <c r="G1436" s="3" t="s">
        <v>10</v>
      </c>
      <c r="H1436" s="3" t="s">
        <v>12</v>
      </c>
      <c r="I1436" s="3" t="s">
        <v>13</v>
      </c>
    </row>
    <row r="1437" spans="3:9" x14ac:dyDescent="0.25">
      <c r="C1437" t="s">
        <v>0</v>
      </c>
      <c r="E1437">
        <f>(C1442-C1440)</f>
        <v>193.6</v>
      </c>
      <c r="F1437">
        <f>(C1442+C1440)/2</f>
        <v>121.2</v>
      </c>
      <c r="G1437">
        <f>((C1446*C1451*E1437*(C1444^3))/(C1455^2))*C1457</f>
        <v>99139851.290893376</v>
      </c>
      <c r="H1437">
        <f>((0.825)+((0.387*(G1437^(1/6)))/((1)+((0.492/C1457)^(9/16)))^(8/27)))^2</f>
        <v>60.877066510721555</v>
      </c>
      <c r="I1437">
        <f>(H1437*C1453)/C1444</f>
        <v>7.4456449966799321</v>
      </c>
    </row>
    <row r="1438" spans="3:9" x14ac:dyDescent="0.25">
      <c r="C1438">
        <v>1</v>
      </c>
    </row>
    <row r="1439" spans="3:9" x14ac:dyDescent="0.25">
      <c r="C1439" t="s">
        <v>1</v>
      </c>
    </row>
    <row r="1440" spans="3:9" x14ac:dyDescent="0.25">
      <c r="C1440">
        <v>24.4</v>
      </c>
    </row>
    <row r="1441" spans="3:7" x14ac:dyDescent="0.25">
      <c r="C1441" t="s">
        <v>2</v>
      </c>
    </row>
    <row r="1442" spans="3:7" x14ac:dyDescent="0.25">
      <c r="C1442">
        <v>218</v>
      </c>
    </row>
    <row r="1443" spans="3:7" x14ac:dyDescent="0.25">
      <c r="C1443" t="s">
        <v>3</v>
      </c>
    </row>
    <row r="1444" spans="3:7" x14ac:dyDescent="0.25">
      <c r="C1444">
        <v>0.26450000000000001</v>
      </c>
    </row>
    <row r="1445" spans="3:7" x14ac:dyDescent="0.25">
      <c r="C1445" t="s">
        <v>4</v>
      </c>
    </row>
    <row r="1446" spans="3:7" ht="15.75" thickBot="1" x14ac:dyDescent="0.3">
      <c r="C1446">
        <v>9.81</v>
      </c>
    </row>
    <row r="1447" spans="3:7" x14ac:dyDescent="0.25">
      <c r="C1447" s="5" t="s">
        <v>15</v>
      </c>
    </row>
    <row r="1448" spans="3:7" ht="15.75" thickBot="1" x14ac:dyDescent="0.3">
      <c r="C1448" s="8">
        <f>(C1442+C1440)/2</f>
        <v>121.2</v>
      </c>
      <c r="G1448" t="s">
        <v>16</v>
      </c>
    </row>
    <row r="1450" spans="3:7" x14ac:dyDescent="0.25">
      <c r="C1450" s="1" t="s">
        <v>6</v>
      </c>
    </row>
    <row r="1451" spans="3:7" x14ac:dyDescent="0.25">
      <c r="C1451">
        <f>1/(273+F1437)</f>
        <v>2.5367833587011668E-3</v>
      </c>
    </row>
    <row r="1452" spans="3:7" x14ac:dyDescent="0.25">
      <c r="C1452" t="s">
        <v>7</v>
      </c>
    </row>
    <row r="1453" spans="3:7" x14ac:dyDescent="0.25">
      <c r="C1453">
        <v>3.2349999999999997E-2</v>
      </c>
    </row>
    <row r="1454" spans="3:7" x14ac:dyDescent="0.25">
      <c r="C1454" t="s">
        <v>8</v>
      </c>
    </row>
    <row r="1455" spans="3:7" x14ac:dyDescent="0.25">
      <c r="C1455">
        <v>2.5219999999999999E-5</v>
      </c>
    </row>
    <row r="1456" spans="3:7" x14ac:dyDescent="0.25">
      <c r="C1456" t="s">
        <v>9</v>
      </c>
    </row>
    <row r="1457" spans="3:9" x14ac:dyDescent="0.25">
      <c r="C1457">
        <v>0.70730000000000004</v>
      </c>
    </row>
    <row r="1459" spans="3:9" s="7" customFormat="1" x14ac:dyDescent="0.25"/>
    <row r="1461" spans="3:9" x14ac:dyDescent="0.25">
      <c r="E1461" s="2" t="s">
        <v>11</v>
      </c>
      <c r="F1461" s="3" t="s">
        <v>5</v>
      </c>
      <c r="G1461" s="3" t="s">
        <v>10</v>
      </c>
      <c r="H1461" s="3" t="s">
        <v>12</v>
      </c>
      <c r="I1461" s="3" t="s">
        <v>13</v>
      </c>
    </row>
    <row r="1462" spans="3:9" x14ac:dyDescent="0.25">
      <c r="C1462" t="s">
        <v>0</v>
      </c>
      <c r="E1462">
        <f>(C1467-C1465)</f>
        <v>110.30000000000001</v>
      </c>
      <c r="F1462">
        <f>(C1467+C1465)/2</f>
        <v>81.25</v>
      </c>
      <c r="G1462">
        <f>((C1471*C1476*E1462*(C1469^3))/(C1480^2))*C1482</f>
        <v>530207796.69848657</v>
      </c>
      <c r="H1462">
        <f>((0.825)+((0.387*(G1462^(1/6)))/((1)+((0.492/C1482)^(9/16)))^(8/27)))^2</f>
        <v>101.19976857558923</v>
      </c>
      <c r="I1462">
        <f>(H1462*C1478)/C1469</f>
        <v>6.300715087575691</v>
      </c>
    </row>
    <row r="1463" spans="3:9" x14ac:dyDescent="0.25">
      <c r="C1463">
        <v>1</v>
      </c>
    </row>
    <row r="1464" spans="3:9" x14ac:dyDescent="0.25">
      <c r="C1464" t="s">
        <v>1</v>
      </c>
    </row>
    <row r="1465" spans="3:9" x14ac:dyDescent="0.25">
      <c r="C1465">
        <v>26.1</v>
      </c>
    </row>
    <row r="1466" spans="3:9" x14ac:dyDescent="0.25">
      <c r="C1466" t="s">
        <v>2</v>
      </c>
    </row>
    <row r="1467" spans="3:9" x14ac:dyDescent="0.25">
      <c r="C1467">
        <v>136.4</v>
      </c>
    </row>
    <row r="1468" spans="3:9" x14ac:dyDescent="0.25">
      <c r="C1468" t="s">
        <v>3</v>
      </c>
    </row>
    <row r="1469" spans="3:9" x14ac:dyDescent="0.25">
      <c r="C1469">
        <v>0.4743</v>
      </c>
    </row>
    <row r="1470" spans="3:9" x14ac:dyDescent="0.25">
      <c r="C1470" t="s">
        <v>4</v>
      </c>
    </row>
    <row r="1471" spans="3:9" ht="15.75" thickBot="1" x14ac:dyDescent="0.3">
      <c r="C1471">
        <v>9.81</v>
      </c>
    </row>
    <row r="1472" spans="3:9" x14ac:dyDescent="0.25">
      <c r="C1472" s="5" t="s">
        <v>15</v>
      </c>
    </row>
    <row r="1473" spans="3:9" ht="15.75" thickBot="1" x14ac:dyDescent="0.3">
      <c r="C1473" s="8">
        <f>(C1467+C1465)/2</f>
        <v>81.25</v>
      </c>
      <c r="G1473" t="s">
        <v>16</v>
      </c>
    </row>
    <row r="1475" spans="3:9" x14ac:dyDescent="0.25">
      <c r="C1475" s="1" t="s">
        <v>6</v>
      </c>
    </row>
    <row r="1476" spans="3:9" x14ac:dyDescent="0.25">
      <c r="C1476">
        <f>1/(273+F1462)</f>
        <v>2.8228652081863093E-3</v>
      </c>
    </row>
    <row r="1477" spans="3:9" x14ac:dyDescent="0.25">
      <c r="C1477" t="s">
        <v>7</v>
      </c>
    </row>
    <row r="1478" spans="3:9" x14ac:dyDescent="0.25">
      <c r="C1478">
        <v>2.9530000000000001E-2</v>
      </c>
    </row>
    <row r="1479" spans="3:9" x14ac:dyDescent="0.25">
      <c r="C1479" t="s">
        <v>8</v>
      </c>
    </row>
    <row r="1480" spans="3:9" x14ac:dyDescent="0.25">
      <c r="C1480">
        <v>2.0970000000000001E-5</v>
      </c>
    </row>
    <row r="1481" spans="3:9" x14ac:dyDescent="0.25">
      <c r="C1481" t="s">
        <v>9</v>
      </c>
    </row>
    <row r="1482" spans="3:9" x14ac:dyDescent="0.25">
      <c r="C1482">
        <v>0.71540000000000004</v>
      </c>
    </row>
    <row r="1484" spans="3:9" s="7" customFormat="1" x14ac:dyDescent="0.25"/>
    <row r="1486" spans="3:9" x14ac:dyDescent="0.25">
      <c r="E1486" s="2" t="s">
        <v>11</v>
      </c>
      <c r="F1486" s="3" t="s">
        <v>5</v>
      </c>
      <c r="G1486" s="3" t="s">
        <v>10</v>
      </c>
      <c r="H1486" s="3" t="s">
        <v>12</v>
      </c>
      <c r="I1486" s="3" t="s">
        <v>13</v>
      </c>
    </row>
    <row r="1487" spans="3:9" x14ac:dyDescent="0.25">
      <c r="C1487" t="s">
        <v>0</v>
      </c>
      <c r="E1487">
        <f>(C1492-C1490)</f>
        <v>71.949999999999989</v>
      </c>
      <c r="F1487">
        <f>(C1492+C1490)/2</f>
        <v>62.075000000000003</v>
      </c>
      <c r="G1487">
        <f>((C1496*C1501*E1487*(C1494^3))/(C1505^2))*C1507</f>
        <v>78092847.632140979</v>
      </c>
      <c r="H1487">
        <f>((0.825)+((0.387*(G1487^(1/6)))/((1)+((0.492/C1507)^(9/16)))^(8/27)))^2</f>
        <v>56.842084857128292</v>
      </c>
      <c r="I1487">
        <f>(H1487*C1503)/C1494</f>
        <v>6.0345018630932419</v>
      </c>
    </row>
    <row r="1488" spans="3:9" x14ac:dyDescent="0.25">
      <c r="C1488">
        <v>1</v>
      </c>
    </row>
    <row r="1489" spans="3:7" x14ac:dyDescent="0.25">
      <c r="C1489" t="s">
        <v>1</v>
      </c>
    </row>
    <row r="1490" spans="3:7" x14ac:dyDescent="0.25">
      <c r="C1490">
        <v>26.1</v>
      </c>
    </row>
    <row r="1491" spans="3:7" x14ac:dyDescent="0.25">
      <c r="C1491" t="s">
        <v>2</v>
      </c>
    </row>
    <row r="1492" spans="3:7" x14ac:dyDescent="0.25">
      <c r="C1492">
        <v>98.05</v>
      </c>
    </row>
    <row r="1493" spans="3:7" x14ac:dyDescent="0.25">
      <c r="C1493" t="s">
        <v>3</v>
      </c>
    </row>
    <row r="1494" spans="3:7" x14ac:dyDescent="0.25">
      <c r="C1494">
        <v>0.26450000000000001</v>
      </c>
    </row>
    <row r="1495" spans="3:7" x14ac:dyDescent="0.25">
      <c r="C1495" t="s">
        <v>4</v>
      </c>
    </row>
    <row r="1496" spans="3:7" ht="15.75" thickBot="1" x14ac:dyDescent="0.3">
      <c r="C1496">
        <v>9.81</v>
      </c>
    </row>
    <row r="1497" spans="3:7" x14ac:dyDescent="0.25">
      <c r="C1497" s="5" t="s">
        <v>15</v>
      </c>
    </row>
    <row r="1498" spans="3:7" ht="15.75" thickBot="1" x14ac:dyDescent="0.3">
      <c r="C1498" s="8">
        <f>(C1492+C1490)/2</f>
        <v>62.075000000000003</v>
      </c>
      <c r="G1498" t="s">
        <v>16</v>
      </c>
    </row>
    <row r="1500" spans="3:7" x14ac:dyDescent="0.25">
      <c r="C1500" s="1" t="s">
        <v>6</v>
      </c>
    </row>
    <row r="1501" spans="3:7" x14ac:dyDescent="0.25">
      <c r="C1501">
        <f>1/(273+F1487)</f>
        <v>2.9844064761620536E-3</v>
      </c>
    </row>
    <row r="1502" spans="3:7" x14ac:dyDescent="0.25">
      <c r="C1502" t="s">
        <v>7</v>
      </c>
    </row>
    <row r="1503" spans="3:7" x14ac:dyDescent="0.25">
      <c r="C1503">
        <v>2.8080000000000001E-2</v>
      </c>
    </row>
    <row r="1504" spans="3:7" x14ac:dyDescent="0.25">
      <c r="C1504" t="s">
        <v>8</v>
      </c>
    </row>
    <row r="1505" spans="3:9" x14ac:dyDescent="0.25">
      <c r="C1505">
        <v>1.8960000000000001E-5</v>
      </c>
    </row>
    <row r="1506" spans="3:9" x14ac:dyDescent="0.25">
      <c r="C1506" t="s">
        <v>9</v>
      </c>
    </row>
    <row r="1507" spans="3:9" x14ac:dyDescent="0.25">
      <c r="C1507">
        <v>0.72019999999999995</v>
      </c>
    </row>
    <row r="1509" spans="3:9" s="7" customFormat="1" x14ac:dyDescent="0.25"/>
    <row r="1511" spans="3:9" x14ac:dyDescent="0.25">
      <c r="E1511" s="2" t="s">
        <v>11</v>
      </c>
      <c r="F1511" s="3" t="s">
        <v>5</v>
      </c>
      <c r="G1511" s="3" t="s">
        <v>10</v>
      </c>
      <c r="H1511" s="3" t="s">
        <v>12</v>
      </c>
      <c r="I1511" s="3" t="s">
        <v>13</v>
      </c>
    </row>
    <row r="1512" spans="3:9" x14ac:dyDescent="0.25">
      <c r="C1512" t="s">
        <v>0</v>
      </c>
      <c r="E1512">
        <f>(C1517-C1515)</f>
        <v>116</v>
      </c>
      <c r="F1512">
        <f>(C1517+C1515)/2</f>
        <v>84.1</v>
      </c>
      <c r="G1512">
        <f>((C1521*C1526*E1512*(C1519^3))/(C1530^2))*C1532</f>
        <v>706889817.82595587</v>
      </c>
      <c r="H1512">
        <f>((0.825)+((0.387*(G1512^(1/6)))/((1)+((0.492/C1532)^(9/16)))^(8/27)))^2</f>
        <v>110.52852407201668</v>
      </c>
      <c r="I1512">
        <f>(H1512*C1528)/C1519</f>
        <v>6.3413781151090971</v>
      </c>
    </row>
    <row r="1513" spans="3:9" x14ac:dyDescent="0.25">
      <c r="C1513">
        <v>1</v>
      </c>
    </row>
    <row r="1514" spans="3:9" x14ac:dyDescent="0.25">
      <c r="C1514" t="s">
        <v>1</v>
      </c>
    </row>
    <row r="1515" spans="3:9" x14ac:dyDescent="0.25">
      <c r="C1515">
        <v>26.1</v>
      </c>
    </row>
    <row r="1516" spans="3:9" x14ac:dyDescent="0.25">
      <c r="C1516" t="s">
        <v>2</v>
      </c>
    </row>
    <row r="1517" spans="3:9" x14ac:dyDescent="0.25">
      <c r="C1517">
        <v>142.1</v>
      </c>
    </row>
    <row r="1518" spans="3:9" x14ac:dyDescent="0.25">
      <c r="C1518" t="s">
        <v>3</v>
      </c>
    </row>
    <row r="1519" spans="3:9" x14ac:dyDescent="0.25">
      <c r="C1519">
        <v>0.51470000000000005</v>
      </c>
    </row>
    <row r="1520" spans="3:9" x14ac:dyDescent="0.25">
      <c r="C1520" t="s">
        <v>4</v>
      </c>
    </row>
    <row r="1521" spans="3:9" ht="15.75" thickBot="1" x14ac:dyDescent="0.3">
      <c r="C1521">
        <v>9.81</v>
      </c>
    </row>
    <row r="1522" spans="3:9" x14ac:dyDescent="0.25">
      <c r="C1522" s="5" t="s">
        <v>15</v>
      </c>
    </row>
    <row r="1523" spans="3:9" ht="15.75" thickBot="1" x14ac:dyDescent="0.3">
      <c r="C1523" s="8">
        <f>(C1517+C1515)/2</f>
        <v>84.1</v>
      </c>
      <c r="G1523" t="s">
        <v>16</v>
      </c>
    </row>
    <row r="1525" spans="3:9" x14ac:dyDescent="0.25">
      <c r="C1525" s="1" t="s">
        <v>6</v>
      </c>
    </row>
    <row r="1526" spans="3:9" x14ac:dyDescent="0.25">
      <c r="C1526">
        <f>1/(273+F1512)</f>
        <v>2.800336040324839E-3</v>
      </c>
    </row>
    <row r="1527" spans="3:9" x14ac:dyDescent="0.25">
      <c r="C1527" t="s">
        <v>7</v>
      </c>
    </row>
    <row r="1528" spans="3:9" x14ac:dyDescent="0.25">
      <c r="C1528">
        <v>2.9530000000000001E-2</v>
      </c>
    </row>
    <row r="1529" spans="3:9" x14ac:dyDescent="0.25">
      <c r="C1529" t="s">
        <v>8</v>
      </c>
    </row>
    <row r="1530" spans="3:9" x14ac:dyDescent="0.25">
      <c r="C1530">
        <v>2.0970000000000001E-5</v>
      </c>
    </row>
    <row r="1531" spans="3:9" x14ac:dyDescent="0.25">
      <c r="C1531" t="s">
        <v>9</v>
      </c>
    </row>
    <row r="1532" spans="3:9" x14ac:dyDescent="0.25">
      <c r="C1532">
        <v>0.71540000000000004</v>
      </c>
    </row>
    <row r="1535" spans="3:9" s="7" customFormat="1" x14ac:dyDescent="0.25"/>
    <row r="1536" spans="3:9" x14ac:dyDescent="0.25">
      <c r="E1536" s="2" t="s">
        <v>11</v>
      </c>
      <c r="F1536" s="3" t="s">
        <v>5</v>
      </c>
      <c r="G1536" s="3" t="s">
        <v>10</v>
      </c>
      <c r="H1536" s="3" t="s">
        <v>12</v>
      </c>
      <c r="I1536" s="3" t="s">
        <v>13</v>
      </c>
    </row>
    <row r="1537" spans="3:9" x14ac:dyDescent="0.25">
      <c r="C1537" t="s">
        <v>0</v>
      </c>
      <c r="E1537">
        <f>(C1542-C1540)</f>
        <v>50.4</v>
      </c>
      <c r="F1537">
        <f>(C1542+C1540)/2</f>
        <v>51.599999999999994</v>
      </c>
      <c r="G1537">
        <f>((C1546*C1551*E1537*(C1544^3))/(C1555^2))*C1557</f>
        <v>705138282.34666157</v>
      </c>
      <c r="H1537">
        <f>((0.825)+((0.387*(G1537^(1/6)))/((1)+((0.492/C1557)^(9/16)))^(8/27)))^2</f>
        <v>110.60043649854774</v>
      </c>
      <c r="I1537">
        <f>(H1537*C1553)/C1544</f>
        <v>5.1131202471860728</v>
      </c>
    </row>
    <row r="1538" spans="3:9" x14ac:dyDescent="0.25">
      <c r="C1538">
        <v>1</v>
      </c>
    </row>
    <row r="1539" spans="3:9" x14ac:dyDescent="0.25">
      <c r="C1539" t="s">
        <v>1</v>
      </c>
    </row>
    <row r="1540" spans="3:9" x14ac:dyDescent="0.25">
      <c r="C1540">
        <v>26.4</v>
      </c>
    </row>
    <row r="1541" spans="3:9" x14ac:dyDescent="0.25">
      <c r="C1541" t="s">
        <v>2</v>
      </c>
    </row>
    <row r="1542" spans="3:9" x14ac:dyDescent="0.25">
      <c r="C1542">
        <v>76.8</v>
      </c>
    </row>
    <row r="1543" spans="3:9" x14ac:dyDescent="0.25">
      <c r="C1543" t="s">
        <v>3</v>
      </c>
    </row>
    <row r="1544" spans="3:9" x14ac:dyDescent="0.25">
      <c r="C1544">
        <v>0.59160000000000001</v>
      </c>
    </row>
    <row r="1545" spans="3:9" x14ac:dyDescent="0.25">
      <c r="C1545" t="s">
        <v>4</v>
      </c>
    </row>
    <row r="1546" spans="3:9" ht="15.75" thickBot="1" x14ac:dyDescent="0.3">
      <c r="C1546">
        <v>9.81</v>
      </c>
    </row>
    <row r="1547" spans="3:9" x14ac:dyDescent="0.25">
      <c r="C1547" s="5" t="s">
        <v>15</v>
      </c>
    </row>
    <row r="1548" spans="3:9" ht="15.75" thickBot="1" x14ac:dyDescent="0.3">
      <c r="C1548" s="8">
        <f>(C1542+C1540)/2</f>
        <v>51.599999999999994</v>
      </c>
      <c r="G1548" t="s">
        <v>16</v>
      </c>
    </row>
    <row r="1550" spans="3:9" x14ac:dyDescent="0.25">
      <c r="C1550" s="1" t="s">
        <v>6</v>
      </c>
    </row>
    <row r="1551" spans="3:9" x14ac:dyDescent="0.25">
      <c r="C1551">
        <f>1/(273+F1537)</f>
        <v>3.0807147258163892E-3</v>
      </c>
    </row>
    <row r="1552" spans="3:9" x14ac:dyDescent="0.25">
      <c r="C1552" t="s">
        <v>7</v>
      </c>
    </row>
    <row r="1553" spans="3:9" x14ac:dyDescent="0.25">
      <c r="C1553">
        <v>2.7349999999999999E-2</v>
      </c>
    </row>
    <row r="1554" spans="3:9" x14ac:dyDescent="0.25">
      <c r="C1554" t="s">
        <v>8</v>
      </c>
    </row>
    <row r="1555" spans="3:9" x14ac:dyDescent="0.25">
      <c r="C1555">
        <v>1.7980000000000001E-5</v>
      </c>
    </row>
    <row r="1556" spans="3:9" x14ac:dyDescent="0.25">
      <c r="C1556" t="s">
        <v>9</v>
      </c>
    </row>
    <row r="1557" spans="3:9" x14ac:dyDescent="0.25">
      <c r="C1557">
        <v>0.7228</v>
      </c>
    </row>
    <row r="1559" spans="3:9" s="7" customFormat="1" x14ac:dyDescent="0.25"/>
    <row r="1561" spans="3:9" x14ac:dyDescent="0.25">
      <c r="E1561" s="2" t="s">
        <v>11</v>
      </c>
      <c r="F1561" s="3" t="s">
        <v>5</v>
      </c>
      <c r="G1561" s="3" t="s">
        <v>10</v>
      </c>
      <c r="H1561" s="3" t="s">
        <v>12</v>
      </c>
      <c r="I1561" s="3" t="s">
        <v>13</v>
      </c>
    </row>
    <row r="1562" spans="3:9" x14ac:dyDescent="0.25">
      <c r="C1562" t="s">
        <v>0</v>
      </c>
      <c r="E1562">
        <f>(C1567-C1565)</f>
        <v>191.5</v>
      </c>
      <c r="F1562">
        <f>(C1567+C1565)/2</f>
        <v>122.25</v>
      </c>
      <c r="G1562">
        <f>((C1571*C1576*E1562*(C1569^3))/(C1580^2))*C1582</f>
        <v>6097579014.1785641</v>
      </c>
      <c r="H1562">
        <f>((0.825)+((0.387*(G1562^(1/6)))/((1)+((0.492/C1582)^(9/16)))^(8/27)))^2</f>
        <v>215.72460463212747</v>
      </c>
      <c r="I1562">
        <f>(H1562*C1578)/C1569</f>
        <v>6.653976887728188</v>
      </c>
    </row>
    <row r="1563" spans="3:9" x14ac:dyDescent="0.25">
      <c r="C1563">
        <v>1</v>
      </c>
    </row>
    <row r="1564" spans="3:9" x14ac:dyDescent="0.25">
      <c r="C1564" t="s">
        <v>1</v>
      </c>
    </row>
    <row r="1565" spans="3:9" x14ac:dyDescent="0.25">
      <c r="C1565">
        <v>26.5</v>
      </c>
    </row>
    <row r="1566" spans="3:9" x14ac:dyDescent="0.25">
      <c r="C1566" t="s">
        <v>2</v>
      </c>
    </row>
    <row r="1567" spans="3:9" x14ac:dyDescent="0.25">
      <c r="C1567">
        <v>218</v>
      </c>
    </row>
    <row r="1568" spans="3:9" x14ac:dyDescent="0.25">
      <c r="C1568" t="s">
        <v>3</v>
      </c>
    </row>
    <row r="1569" spans="3:7" x14ac:dyDescent="0.25">
      <c r="C1569">
        <v>1.0488</v>
      </c>
    </row>
    <row r="1570" spans="3:7" x14ac:dyDescent="0.25">
      <c r="C1570" t="s">
        <v>4</v>
      </c>
    </row>
    <row r="1571" spans="3:7" ht="15.75" thickBot="1" x14ac:dyDescent="0.3">
      <c r="C1571">
        <v>9.81</v>
      </c>
    </row>
    <row r="1572" spans="3:7" x14ac:dyDescent="0.25">
      <c r="C1572" s="5" t="s">
        <v>15</v>
      </c>
    </row>
    <row r="1573" spans="3:7" ht="15.75" thickBot="1" x14ac:dyDescent="0.3">
      <c r="C1573" s="8">
        <f>(C1567+C1565)/2</f>
        <v>122.25</v>
      </c>
      <c r="G1573" t="s">
        <v>16</v>
      </c>
    </row>
    <row r="1575" spans="3:7" x14ac:dyDescent="0.25">
      <c r="C1575" s="1" t="s">
        <v>6</v>
      </c>
    </row>
    <row r="1576" spans="3:7" x14ac:dyDescent="0.25">
      <c r="C1576">
        <f>1/(273+F1562)</f>
        <v>2.5300442757748261E-3</v>
      </c>
    </row>
    <row r="1577" spans="3:7" x14ac:dyDescent="0.25">
      <c r="C1577" t="s">
        <v>7</v>
      </c>
    </row>
    <row r="1578" spans="3:7" x14ac:dyDescent="0.25">
      <c r="C1578">
        <v>3.2349999999999997E-2</v>
      </c>
    </row>
    <row r="1579" spans="3:7" x14ac:dyDescent="0.25">
      <c r="C1579" t="s">
        <v>8</v>
      </c>
    </row>
    <row r="1580" spans="3:7" x14ac:dyDescent="0.25">
      <c r="C1580">
        <v>2.5219999999999999E-5</v>
      </c>
    </row>
    <row r="1581" spans="3:7" x14ac:dyDescent="0.25">
      <c r="C1581" t="s">
        <v>9</v>
      </c>
    </row>
    <row r="1582" spans="3:7" x14ac:dyDescent="0.25">
      <c r="C1582">
        <v>0.70730000000000004</v>
      </c>
    </row>
    <row r="1585" spans="3:9" s="7" customFormat="1" x14ac:dyDescent="0.25"/>
    <row r="1586" spans="3:9" x14ac:dyDescent="0.25">
      <c r="E1586" s="2" t="s">
        <v>11</v>
      </c>
      <c r="F1586" s="3" t="s">
        <v>5</v>
      </c>
      <c r="G1586" s="3" t="s">
        <v>10</v>
      </c>
      <c r="H1586" s="3" t="s">
        <v>12</v>
      </c>
      <c r="I1586" s="3" t="s">
        <v>13</v>
      </c>
    </row>
    <row r="1587" spans="3:9" x14ac:dyDescent="0.25">
      <c r="C1587" t="s">
        <v>0</v>
      </c>
      <c r="E1587">
        <f>(C1592-C1590)</f>
        <v>64.400000000000006</v>
      </c>
      <c r="F1587">
        <f>(C1592+C1590)/2</f>
        <v>57.7</v>
      </c>
      <c r="G1587">
        <f>((C1596*C1601*E1587*(C1594^3))/(C1605^2))*C1607</f>
        <v>181410692.08998343</v>
      </c>
      <c r="H1587">
        <f>((0.825)+((0.387*(G1587^(1/6)))/((1)+((0.492/C1607)^(9/16)))^(8/27)))^2</f>
        <v>73.137585279980939</v>
      </c>
      <c r="I1587">
        <f>(H1587*C1603)/C1594</f>
        <v>5.6747814165843193</v>
      </c>
    </row>
    <row r="1588" spans="3:9" x14ac:dyDescent="0.25">
      <c r="C1588">
        <v>1</v>
      </c>
    </row>
    <row r="1589" spans="3:9" x14ac:dyDescent="0.25">
      <c r="C1589" t="s">
        <v>1</v>
      </c>
    </row>
    <row r="1590" spans="3:9" x14ac:dyDescent="0.25">
      <c r="C1590">
        <v>25.5</v>
      </c>
    </row>
    <row r="1591" spans="3:9" x14ac:dyDescent="0.25">
      <c r="C1591" t="s">
        <v>2</v>
      </c>
    </row>
    <row r="1592" spans="3:9" x14ac:dyDescent="0.25">
      <c r="C1592">
        <v>89.9</v>
      </c>
    </row>
    <row r="1593" spans="3:9" x14ac:dyDescent="0.25">
      <c r="C1593" t="s">
        <v>3</v>
      </c>
    </row>
    <row r="1594" spans="3:9" x14ac:dyDescent="0.25">
      <c r="C1594">
        <v>0.3619</v>
      </c>
    </row>
    <row r="1595" spans="3:9" x14ac:dyDescent="0.25">
      <c r="C1595" t="s">
        <v>4</v>
      </c>
    </row>
    <row r="1596" spans="3:9" ht="15.75" thickBot="1" x14ac:dyDescent="0.3">
      <c r="C1596">
        <v>9.81</v>
      </c>
    </row>
    <row r="1597" spans="3:9" x14ac:dyDescent="0.25">
      <c r="C1597" s="5" t="s">
        <v>15</v>
      </c>
    </row>
    <row r="1598" spans="3:9" ht="15.75" thickBot="1" x14ac:dyDescent="0.3">
      <c r="C1598" s="8">
        <f>(C1592+C1590)/2</f>
        <v>57.7</v>
      </c>
      <c r="G1598" t="s">
        <v>16</v>
      </c>
    </row>
    <row r="1600" spans="3:9" x14ac:dyDescent="0.25">
      <c r="C1600" s="1" t="s">
        <v>6</v>
      </c>
    </row>
    <row r="1601" spans="3:9" x14ac:dyDescent="0.25">
      <c r="C1601">
        <f>1/(273+F1587)</f>
        <v>3.0238887208950713E-3</v>
      </c>
    </row>
    <row r="1602" spans="3:9" x14ac:dyDescent="0.25">
      <c r="C1602" t="s">
        <v>7</v>
      </c>
    </row>
    <row r="1603" spans="3:9" x14ac:dyDescent="0.25">
      <c r="C1603">
        <v>2.8080000000000001E-2</v>
      </c>
    </row>
    <row r="1604" spans="3:9" x14ac:dyDescent="0.25">
      <c r="C1604" t="s">
        <v>8</v>
      </c>
    </row>
    <row r="1605" spans="3:9" x14ac:dyDescent="0.25">
      <c r="C1605">
        <v>1.8960000000000001E-5</v>
      </c>
    </row>
    <row r="1606" spans="3:9" x14ac:dyDescent="0.25">
      <c r="C1606" t="s">
        <v>9</v>
      </c>
    </row>
    <row r="1607" spans="3:9" x14ac:dyDescent="0.25">
      <c r="C1607">
        <v>0.72019999999999995</v>
      </c>
    </row>
    <row r="1609" spans="3:9" s="7" customFormat="1" x14ac:dyDescent="0.25"/>
    <row r="1611" spans="3:9" x14ac:dyDescent="0.25">
      <c r="E1611" s="2" t="s">
        <v>11</v>
      </c>
      <c r="F1611" s="3" t="s">
        <v>5</v>
      </c>
      <c r="G1611" s="3" t="s">
        <v>10</v>
      </c>
      <c r="H1611" s="3" t="s">
        <v>12</v>
      </c>
      <c r="I1611" s="3" t="s">
        <v>13</v>
      </c>
    </row>
    <row r="1612" spans="3:9" x14ac:dyDescent="0.25">
      <c r="C1612" t="s">
        <v>0</v>
      </c>
      <c r="E1612">
        <f>(C1617-C1615)</f>
        <v>50.099999999999994</v>
      </c>
      <c r="F1612">
        <f>(C1617+C1615)/2</f>
        <v>50.55</v>
      </c>
      <c r="G1612">
        <f>((C1621*C1626*E1612*(C1619^3))/(C1630^2))*C1632</f>
        <v>217362225.56858927</v>
      </c>
      <c r="H1612">
        <f>((0.825)+((0.387*(G1612^(1/6)))/((1)+((0.492/C1632)^(9/16)))^(8/27)))^2</f>
        <v>77.27419986806413</v>
      </c>
      <c r="I1612">
        <f>(H1612*C1628)/C1619</f>
        <v>5.2836234159788846</v>
      </c>
    </row>
    <row r="1613" spans="3:9" x14ac:dyDescent="0.25">
      <c r="C1613">
        <v>1</v>
      </c>
    </row>
    <row r="1614" spans="3:9" x14ac:dyDescent="0.25">
      <c r="C1614" t="s">
        <v>1</v>
      </c>
    </row>
    <row r="1615" spans="3:9" x14ac:dyDescent="0.25">
      <c r="C1615">
        <v>25.5</v>
      </c>
    </row>
    <row r="1616" spans="3:9" x14ac:dyDescent="0.25">
      <c r="C1616" t="s">
        <v>2</v>
      </c>
    </row>
    <row r="1617" spans="3:7" x14ac:dyDescent="0.25">
      <c r="C1617">
        <v>75.599999999999994</v>
      </c>
    </row>
    <row r="1618" spans="3:7" x14ac:dyDescent="0.25">
      <c r="C1618" t="s">
        <v>3</v>
      </c>
    </row>
    <row r="1619" spans="3:7" x14ac:dyDescent="0.25">
      <c r="C1619">
        <v>0.4</v>
      </c>
    </row>
    <row r="1620" spans="3:7" x14ac:dyDescent="0.25">
      <c r="C1620" t="s">
        <v>4</v>
      </c>
    </row>
    <row r="1621" spans="3:7" ht="15.75" thickBot="1" x14ac:dyDescent="0.3">
      <c r="C1621">
        <v>9.81</v>
      </c>
    </row>
    <row r="1622" spans="3:7" x14ac:dyDescent="0.25">
      <c r="C1622" s="5" t="s">
        <v>15</v>
      </c>
    </row>
    <row r="1623" spans="3:7" ht="15.75" thickBot="1" x14ac:dyDescent="0.3">
      <c r="C1623" s="8">
        <f>(C1617+C1615)/2</f>
        <v>50.55</v>
      </c>
      <c r="G1623" t="s">
        <v>16</v>
      </c>
    </row>
    <row r="1625" spans="3:7" x14ac:dyDescent="0.25">
      <c r="C1625" s="1" t="s">
        <v>6</v>
      </c>
    </row>
    <row r="1626" spans="3:7" x14ac:dyDescent="0.25">
      <c r="C1626">
        <f>1/(273+F1612)</f>
        <v>3.090712409210323E-3</v>
      </c>
    </row>
    <row r="1627" spans="3:7" x14ac:dyDescent="0.25">
      <c r="C1627" t="s">
        <v>7</v>
      </c>
    </row>
    <row r="1628" spans="3:7" x14ac:dyDescent="0.25">
      <c r="C1628">
        <v>2.7349999999999999E-2</v>
      </c>
    </row>
    <row r="1629" spans="3:7" x14ac:dyDescent="0.25">
      <c r="C1629" t="s">
        <v>8</v>
      </c>
    </row>
    <row r="1630" spans="3:7" x14ac:dyDescent="0.25">
      <c r="C1630">
        <v>1.7980000000000001E-5</v>
      </c>
    </row>
    <row r="1631" spans="3:7" x14ac:dyDescent="0.25">
      <c r="C1631" t="s">
        <v>9</v>
      </c>
    </row>
    <row r="1632" spans="3:7" x14ac:dyDescent="0.25">
      <c r="C1632">
        <v>0.7228</v>
      </c>
    </row>
    <row r="1634" spans="3:9" s="7" customFormat="1" x14ac:dyDescent="0.25"/>
    <row r="1636" spans="3:9" x14ac:dyDescent="0.25">
      <c r="E1636" s="2" t="s">
        <v>11</v>
      </c>
      <c r="F1636" s="3" t="s">
        <v>5</v>
      </c>
      <c r="G1636" s="3" t="s">
        <v>10</v>
      </c>
      <c r="H1636" s="3" t="s">
        <v>12</v>
      </c>
      <c r="I1636" s="3" t="s">
        <v>13</v>
      </c>
    </row>
    <row r="1637" spans="3:9" x14ac:dyDescent="0.25">
      <c r="C1637" t="s">
        <v>0</v>
      </c>
      <c r="E1637">
        <f>(C1642-C1640)</f>
        <v>249.7</v>
      </c>
      <c r="F1637">
        <f>(C1642+C1640)/2</f>
        <v>150.54999999999998</v>
      </c>
      <c r="G1637">
        <f>((C1646*C1651*E1637*(C1644^3))/(C1655^2))*C1657</f>
        <v>43233709.232588112</v>
      </c>
      <c r="H1637">
        <f>((0.825)+((0.387*(G1637^(1/6)))/((1)+((0.492/C1657)^(9/16)))^(8/27)))^2</f>
        <v>47.595977549047355</v>
      </c>
      <c r="I1637">
        <f>(H1637*C1653)/C1644</f>
        <v>8.0294414125242888</v>
      </c>
    </row>
    <row r="1638" spans="3:9" x14ac:dyDescent="0.25">
      <c r="C1638">
        <v>1</v>
      </c>
    </row>
    <row r="1639" spans="3:9" x14ac:dyDescent="0.25">
      <c r="C1639" t="s">
        <v>1</v>
      </c>
      <c r="G1639">
        <f>((C1646*C1651*E1637*(C1644^3))/(D1655^2))*D1657</f>
        <v>36666096.074111253</v>
      </c>
      <c r="H1639">
        <f>((0.825)+((0.387*(G1639^(1/6)))/((1)+((0.492/D1657)^(9/16)))^(8/27)))^2</f>
        <v>45.329934299605654</v>
      </c>
      <c r="I1639">
        <f>(H1639*D1653)/C1644</f>
        <v>7.9576699662957724</v>
      </c>
    </row>
    <row r="1640" spans="3:9" x14ac:dyDescent="0.25">
      <c r="C1640">
        <v>25.7</v>
      </c>
    </row>
    <row r="1641" spans="3:9" x14ac:dyDescent="0.25">
      <c r="C1641" t="s">
        <v>2</v>
      </c>
    </row>
    <row r="1642" spans="3:9" x14ac:dyDescent="0.25">
      <c r="C1642">
        <v>275.39999999999998</v>
      </c>
    </row>
    <row r="1643" spans="3:9" x14ac:dyDescent="0.25">
      <c r="C1643" t="s">
        <v>3</v>
      </c>
    </row>
    <row r="1644" spans="3:9" x14ac:dyDescent="0.25">
      <c r="C1644">
        <v>0.2</v>
      </c>
    </row>
    <row r="1645" spans="3:9" x14ac:dyDescent="0.25">
      <c r="C1645" t="s">
        <v>4</v>
      </c>
    </row>
    <row r="1646" spans="3:9" ht="15.75" thickBot="1" x14ac:dyDescent="0.3">
      <c r="C1646">
        <v>9.81</v>
      </c>
      <c r="G1646">
        <v>140</v>
      </c>
      <c r="H1646">
        <f>I1637</f>
        <v>8.0294414125242888</v>
      </c>
    </row>
    <row r="1647" spans="3:9" x14ac:dyDescent="0.25">
      <c r="C1647" s="5" t="s">
        <v>15</v>
      </c>
      <c r="G1647">
        <v>160</v>
      </c>
      <c r="H1647">
        <f>I1639</f>
        <v>7.9576699662957724</v>
      </c>
    </row>
    <row r="1648" spans="3:9" ht="15.75" thickBot="1" x14ac:dyDescent="0.3">
      <c r="C1648" s="8">
        <f>(C1642+C1640)/2</f>
        <v>150.54999999999998</v>
      </c>
      <c r="G1648" s="9">
        <f>C1648</f>
        <v>150.54999999999998</v>
      </c>
      <c r="H1648">
        <f>((H1646)+(((H1647-H1646)/(G1647-G1646))*(G1648-G1646)))</f>
        <v>7.9915819746387466</v>
      </c>
    </row>
    <row r="1650" spans="3:9" x14ac:dyDescent="0.25">
      <c r="C1650" s="1" t="s">
        <v>6</v>
      </c>
    </row>
    <row r="1651" spans="3:9" x14ac:dyDescent="0.25">
      <c r="C1651">
        <f>1/(273+F1637)</f>
        <v>2.3609963404556725E-3</v>
      </c>
    </row>
    <row r="1652" spans="3:9" x14ac:dyDescent="0.25">
      <c r="C1652" t="s">
        <v>7</v>
      </c>
    </row>
    <row r="1653" spans="3:9" x14ac:dyDescent="0.25">
      <c r="C1653">
        <v>3.3739999999999999E-2</v>
      </c>
      <c r="D1653">
        <v>3.5110000000000002E-2</v>
      </c>
    </row>
    <row r="1654" spans="3:9" x14ac:dyDescent="0.25">
      <c r="C1654" t="s">
        <v>8</v>
      </c>
    </row>
    <row r="1655" spans="3:9" x14ac:dyDescent="0.25">
      <c r="C1655">
        <v>2.745E-5</v>
      </c>
      <c r="D1655">
        <v>2.9750000000000001E-5</v>
      </c>
    </row>
    <row r="1656" spans="3:9" x14ac:dyDescent="0.25">
      <c r="C1656" t="s">
        <v>9</v>
      </c>
    </row>
    <row r="1657" spans="3:9" x14ac:dyDescent="0.25">
      <c r="C1657">
        <v>0.70409999999999995</v>
      </c>
      <c r="D1657">
        <v>0.70140000000000002</v>
      </c>
    </row>
    <row r="1659" spans="3:9" s="7" customFormat="1" x14ac:dyDescent="0.25"/>
    <row r="1661" spans="3:9" x14ac:dyDescent="0.25">
      <c r="E1661" s="2" t="s">
        <v>11</v>
      </c>
      <c r="F1661" s="3" t="s">
        <v>5</v>
      </c>
      <c r="G1661" s="3" t="s">
        <v>10</v>
      </c>
      <c r="H1661" s="3" t="s">
        <v>12</v>
      </c>
      <c r="I1661" s="3" t="s">
        <v>13</v>
      </c>
    </row>
    <row r="1662" spans="3:9" x14ac:dyDescent="0.25">
      <c r="C1662" t="s">
        <v>0</v>
      </c>
      <c r="E1662">
        <f>(C1667-C1665)</f>
        <v>249.49999999999997</v>
      </c>
      <c r="F1662">
        <f>(C1667+C1665)/2</f>
        <v>150.64999999999998</v>
      </c>
      <c r="G1662">
        <f>((C1671*C1676*E1662*(C1669^3))/(C1680^2))*C1682</f>
        <v>345511070.65046954</v>
      </c>
      <c r="H1662">
        <f>((0.825)+((0.387*(G1662^(1/6)))/((1)+((0.492/C1682)^(9/16)))^(8/27)))^2</f>
        <v>88.612575396111808</v>
      </c>
      <c r="I1662">
        <f>(H1662*C1678)/C1669</f>
        <v>7.4744707346620309</v>
      </c>
    </row>
    <row r="1663" spans="3:9" x14ac:dyDescent="0.25">
      <c r="C1663">
        <v>1</v>
      </c>
    </row>
    <row r="1664" spans="3:9" x14ac:dyDescent="0.25">
      <c r="C1664" t="s">
        <v>1</v>
      </c>
      <c r="G1664">
        <f>((C1671*C1676*E1662*(C1669^3))/(D1680^2))*D1682</f>
        <v>293024640.63365716</v>
      </c>
      <c r="H1664">
        <f>((0.825)+((0.387*(G1664^(1/6)))/((1)+((0.492/D1682)^(9/16)))^(8/27)))^2</f>
        <v>84.24260520381803</v>
      </c>
      <c r="I1664">
        <f>(H1664*D1678)/C1669</f>
        <v>7.3943946717651272</v>
      </c>
    </row>
    <row r="1665" spans="3:8" x14ac:dyDescent="0.25">
      <c r="C1665">
        <v>25.9</v>
      </c>
    </row>
    <row r="1666" spans="3:8" x14ac:dyDescent="0.25">
      <c r="C1666" t="s">
        <v>2</v>
      </c>
    </row>
    <row r="1667" spans="3:8" x14ac:dyDescent="0.25">
      <c r="C1667">
        <v>275.39999999999998</v>
      </c>
    </row>
    <row r="1668" spans="3:8" x14ac:dyDescent="0.25">
      <c r="C1668" t="s">
        <v>3</v>
      </c>
    </row>
    <row r="1669" spans="3:8" x14ac:dyDescent="0.25">
      <c r="C1669">
        <v>0.4</v>
      </c>
    </row>
    <row r="1670" spans="3:8" x14ac:dyDescent="0.25">
      <c r="C1670" t="s">
        <v>4</v>
      </c>
    </row>
    <row r="1671" spans="3:8" ht="15.75" thickBot="1" x14ac:dyDescent="0.3">
      <c r="C1671">
        <v>9.81</v>
      </c>
      <c r="G1671">
        <v>140</v>
      </c>
      <c r="H1671">
        <f>I1662</f>
        <v>7.4744707346620309</v>
      </c>
    </row>
    <row r="1672" spans="3:8" x14ac:dyDescent="0.25">
      <c r="C1672" s="5" t="s">
        <v>15</v>
      </c>
      <c r="G1672">
        <v>160</v>
      </c>
      <c r="H1672">
        <f>I1664</f>
        <v>7.3943946717651272</v>
      </c>
    </row>
    <row r="1673" spans="3:8" ht="15.75" thickBot="1" x14ac:dyDescent="0.3">
      <c r="C1673" s="8">
        <f>(C1667+C1665)/2</f>
        <v>150.64999999999998</v>
      </c>
      <c r="G1673" s="9">
        <f>C1673</f>
        <v>150.64999999999998</v>
      </c>
      <c r="H1673">
        <f>((H1671)+(((H1672-H1671)/(G1672-G1671))*(G1673-G1671)))</f>
        <v>7.43183023116943</v>
      </c>
    </row>
    <row r="1675" spans="3:8" x14ac:dyDescent="0.25">
      <c r="C1675" s="1" t="s">
        <v>6</v>
      </c>
    </row>
    <row r="1676" spans="3:8" x14ac:dyDescent="0.25">
      <c r="C1676">
        <f>1/(273+F1662)</f>
        <v>2.3604390416617493E-3</v>
      </c>
    </row>
    <row r="1677" spans="3:8" x14ac:dyDescent="0.25">
      <c r="C1677" t="s">
        <v>7</v>
      </c>
    </row>
    <row r="1678" spans="3:8" x14ac:dyDescent="0.25">
      <c r="C1678">
        <v>3.3739999999999999E-2</v>
      </c>
      <c r="D1678">
        <v>3.5110000000000002E-2</v>
      </c>
    </row>
    <row r="1679" spans="3:8" x14ac:dyDescent="0.25">
      <c r="C1679" t="s">
        <v>8</v>
      </c>
    </row>
    <row r="1680" spans="3:8" x14ac:dyDescent="0.25">
      <c r="C1680">
        <v>2.745E-5</v>
      </c>
      <c r="D1680">
        <v>2.9750000000000001E-5</v>
      </c>
    </row>
    <row r="1681" spans="3:9" x14ac:dyDescent="0.25">
      <c r="C1681" t="s">
        <v>9</v>
      </c>
    </row>
    <row r="1682" spans="3:9" x14ac:dyDescent="0.25">
      <c r="C1682">
        <v>0.70409999999999995</v>
      </c>
      <c r="D1682">
        <v>0.70140000000000002</v>
      </c>
    </row>
    <row r="1684" spans="3:9" s="7" customFormat="1" x14ac:dyDescent="0.25"/>
    <row r="1686" spans="3:9" x14ac:dyDescent="0.25">
      <c r="E1686" s="2" t="s">
        <v>11</v>
      </c>
      <c r="F1686" s="3" t="s">
        <v>5</v>
      </c>
      <c r="G1686" s="3" t="s">
        <v>10</v>
      </c>
      <c r="H1686" s="3" t="s">
        <v>12</v>
      </c>
      <c r="I1686" s="3" t="s">
        <v>13</v>
      </c>
    </row>
    <row r="1687" spans="3:9" x14ac:dyDescent="0.25">
      <c r="C1687" t="s">
        <v>0</v>
      </c>
      <c r="E1687">
        <f>(C1692-C1690)</f>
        <v>46.500000000000007</v>
      </c>
      <c r="F1687">
        <f>(C1692+C1690)/2</f>
        <v>49.150000000000006</v>
      </c>
      <c r="G1687">
        <f>((C1696*C1701*E1687*(C1694^3))/(C1705^2))*C1707</f>
        <v>25327514.967320859</v>
      </c>
      <c r="H1687">
        <f>((0.825)+((0.387*(G1687^(1/6)))/((1)+((0.492/C1707)^(9/16)))^(8/27)))^2</f>
        <v>40.857221560782008</v>
      </c>
      <c r="I1687">
        <f>(H1687*C1703)/C1694</f>
        <v>5.587225048436939</v>
      </c>
    </row>
    <row r="1688" spans="3:9" x14ac:dyDescent="0.25">
      <c r="C1688">
        <v>1</v>
      </c>
    </row>
    <row r="1689" spans="3:9" x14ac:dyDescent="0.25">
      <c r="C1689" t="s">
        <v>1</v>
      </c>
    </row>
    <row r="1690" spans="3:9" x14ac:dyDescent="0.25">
      <c r="C1690">
        <v>25.9</v>
      </c>
    </row>
    <row r="1691" spans="3:9" x14ac:dyDescent="0.25">
      <c r="C1691" t="s">
        <v>2</v>
      </c>
    </row>
    <row r="1692" spans="3:9" x14ac:dyDescent="0.25">
      <c r="C1692">
        <v>72.400000000000006</v>
      </c>
    </row>
    <row r="1693" spans="3:9" x14ac:dyDescent="0.25">
      <c r="C1693" t="s">
        <v>3</v>
      </c>
    </row>
    <row r="1694" spans="3:9" x14ac:dyDescent="0.25">
      <c r="C1694">
        <v>0.2</v>
      </c>
    </row>
    <row r="1695" spans="3:9" x14ac:dyDescent="0.25">
      <c r="C1695" t="s">
        <v>4</v>
      </c>
    </row>
    <row r="1696" spans="3:9" ht="15.75" thickBot="1" x14ac:dyDescent="0.3">
      <c r="C1696">
        <v>9.81</v>
      </c>
    </row>
    <row r="1697" spans="3:9" x14ac:dyDescent="0.25">
      <c r="C1697" s="5" t="s">
        <v>15</v>
      </c>
    </row>
    <row r="1698" spans="3:9" ht="15.75" thickBot="1" x14ac:dyDescent="0.3">
      <c r="C1698" s="8">
        <f>(C1692+C1690)/2</f>
        <v>49.150000000000006</v>
      </c>
      <c r="G1698" t="s">
        <v>16</v>
      </c>
    </row>
    <row r="1700" spans="3:9" x14ac:dyDescent="0.25">
      <c r="C1700" s="1" t="s">
        <v>6</v>
      </c>
    </row>
    <row r="1701" spans="3:9" x14ac:dyDescent="0.25">
      <c r="C1701">
        <f>1/(273+F1687)</f>
        <v>3.1041440322830982E-3</v>
      </c>
    </row>
    <row r="1702" spans="3:9" x14ac:dyDescent="0.25">
      <c r="C1702" t="s">
        <v>7</v>
      </c>
    </row>
    <row r="1703" spans="3:9" x14ac:dyDescent="0.25">
      <c r="C1703">
        <v>2.7349999999999999E-2</v>
      </c>
    </row>
    <row r="1704" spans="3:9" x14ac:dyDescent="0.25">
      <c r="C1704" t="s">
        <v>8</v>
      </c>
    </row>
    <row r="1705" spans="3:9" x14ac:dyDescent="0.25">
      <c r="C1705">
        <v>1.7980000000000001E-5</v>
      </c>
    </row>
    <row r="1706" spans="3:9" x14ac:dyDescent="0.25">
      <c r="C1706" t="s">
        <v>9</v>
      </c>
    </row>
    <row r="1707" spans="3:9" x14ac:dyDescent="0.25">
      <c r="C1707">
        <v>0.7228</v>
      </c>
    </row>
    <row r="1709" spans="3:9" s="7" customFormat="1" x14ac:dyDescent="0.25"/>
    <row r="1711" spans="3:9" x14ac:dyDescent="0.25">
      <c r="E1711" s="2" t="s">
        <v>11</v>
      </c>
      <c r="F1711" s="3" t="s">
        <v>5</v>
      </c>
      <c r="G1711" s="3" t="s">
        <v>10</v>
      </c>
      <c r="H1711" s="3" t="s">
        <v>12</v>
      </c>
      <c r="I1711" s="3" t="s">
        <v>13</v>
      </c>
    </row>
    <row r="1712" spans="3:9" x14ac:dyDescent="0.25">
      <c r="C1712" t="s">
        <v>0</v>
      </c>
      <c r="E1712">
        <f>(C1717-C1715)</f>
        <v>88.300000000000011</v>
      </c>
      <c r="F1712">
        <f>(C1717+C1715)/2</f>
        <v>70.25</v>
      </c>
      <c r="G1712">
        <f>((C1721*C1726*E1712*(C1719^3))/(C1730^2))*C1732</f>
        <v>347366796.72097504</v>
      </c>
      <c r="H1712">
        <f>((0.825)+((0.387*(G1712^(1/6)))/((1)+((0.492/C1732)^(9/16)))^(8/27)))^2</f>
        <v>88.98896099023257</v>
      </c>
      <c r="I1712">
        <f>(H1712*C1728)/C1719</f>
        <v>6.0437811554186709</v>
      </c>
    </row>
    <row r="1713" spans="3:7" x14ac:dyDescent="0.25">
      <c r="C1713">
        <v>1</v>
      </c>
    </row>
    <row r="1714" spans="3:7" x14ac:dyDescent="0.25">
      <c r="C1714" t="s">
        <v>1</v>
      </c>
    </row>
    <row r="1715" spans="3:7" x14ac:dyDescent="0.25">
      <c r="C1715">
        <v>26.1</v>
      </c>
    </row>
    <row r="1716" spans="3:7" x14ac:dyDescent="0.25">
      <c r="C1716" t="s">
        <v>2</v>
      </c>
    </row>
    <row r="1717" spans="3:7" x14ac:dyDescent="0.25">
      <c r="C1717">
        <v>114.4</v>
      </c>
    </row>
    <row r="1718" spans="3:7" x14ac:dyDescent="0.25">
      <c r="C1718" t="s">
        <v>3</v>
      </c>
    </row>
    <row r="1719" spans="3:7" x14ac:dyDescent="0.25">
      <c r="C1719">
        <v>0.42420000000000002</v>
      </c>
    </row>
    <row r="1720" spans="3:7" x14ac:dyDescent="0.25">
      <c r="C1720" t="s">
        <v>4</v>
      </c>
    </row>
    <row r="1721" spans="3:7" ht="15.75" thickBot="1" x14ac:dyDescent="0.3">
      <c r="C1721">
        <v>9.81</v>
      </c>
    </row>
    <row r="1722" spans="3:7" x14ac:dyDescent="0.25">
      <c r="C1722" s="5" t="s">
        <v>15</v>
      </c>
    </row>
    <row r="1723" spans="3:7" ht="15.75" thickBot="1" x14ac:dyDescent="0.3">
      <c r="C1723" s="8">
        <f>(C1717+C1715)/2</f>
        <v>70.25</v>
      </c>
      <c r="G1723" t="s">
        <v>16</v>
      </c>
    </row>
    <row r="1725" spans="3:7" x14ac:dyDescent="0.25">
      <c r="C1725" s="1" t="s">
        <v>6</v>
      </c>
    </row>
    <row r="1726" spans="3:7" x14ac:dyDescent="0.25">
      <c r="C1726">
        <f>1/(273+F1712)</f>
        <v>2.9133284777858705E-3</v>
      </c>
    </row>
    <row r="1727" spans="3:7" x14ac:dyDescent="0.25">
      <c r="C1727" t="s">
        <v>7</v>
      </c>
    </row>
    <row r="1728" spans="3:7" x14ac:dyDescent="0.25">
      <c r="C1728">
        <v>2.8809999999999999E-2</v>
      </c>
    </row>
    <row r="1729" spans="3:9" x14ac:dyDescent="0.25">
      <c r="C1729" t="s">
        <v>8</v>
      </c>
    </row>
    <row r="1730" spans="3:9" x14ac:dyDescent="0.25">
      <c r="C1730">
        <v>1.995E-5</v>
      </c>
    </row>
    <row r="1731" spans="3:9" x14ac:dyDescent="0.25">
      <c r="C1731" t="s">
        <v>9</v>
      </c>
    </row>
    <row r="1732" spans="3:9" x14ac:dyDescent="0.25">
      <c r="C1732">
        <v>0.7177</v>
      </c>
    </row>
    <row r="1734" spans="3:9" s="7" customFormat="1" x14ac:dyDescent="0.25"/>
    <row r="1736" spans="3:9" x14ac:dyDescent="0.25">
      <c r="E1736" s="2" t="s">
        <v>11</v>
      </c>
      <c r="F1736" s="3" t="s">
        <v>5</v>
      </c>
      <c r="G1736" s="3" t="s">
        <v>10</v>
      </c>
      <c r="H1736" s="3" t="s">
        <v>12</v>
      </c>
      <c r="I1736" s="3" t="s">
        <v>13</v>
      </c>
    </row>
    <row r="1737" spans="3:9" x14ac:dyDescent="0.25">
      <c r="C1737" t="s">
        <v>0</v>
      </c>
      <c r="E1737">
        <f>(C1742-C1740)</f>
        <v>111.7</v>
      </c>
      <c r="F1737">
        <f>(C1742+C1740)/2</f>
        <v>82.15</v>
      </c>
      <c r="G1737">
        <f>((C1746*C1751*E1737*(C1744^3))/(C1755^2))*C1757</f>
        <v>262800121.07026386</v>
      </c>
      <c r="H1737">
        <f>((0.825)+((0.387*(G1737^(1/6)))/((1)+((0.492/C1757)^(9/16)))^(8/27)))^2</f>
        <v>81.727397652517382</v>
      </c>
      <c r="I1737">
        <f>(H1737*C1753)/C1744</f>
        <v>6.4512431239744412</v>
      </c>
    </row>
    <row r="1738" spans="3:9" x14ac:dyDescent="0.25">
      <c r="C1738">
        <v>1</v>
      </c>
    </row>
    <row r="1739" spans="3:9" x14ac:dyDescent="0.25">
      <c r="C1739" t="s">
        <v>1</v>
      </c>
    </row>
    <row r="1740" spans="3:9" x14ac:dyDescent="0.25">
      <c r="C1740">
        <v>26.3</v>
      </c>
    </row>
    <row r="1741" spans="3:9" x14ac:dyDescent="0.25">
      <c r="C1741" t="s">
        <v>2</v>
      </c>
    </row>
    <row r="1742" spans="3:9" x14ac:dyDescent="0.25">
      <c r="C1742">
        <v>138</v>
      </c>
    </row>
    <row r="1743" spans="3:9" x14ac:dyDescent="0.25">
      <c r="C1743" t="s">
        <v>3</v>
      </c>
    </row>
    <row r="1744" spans="3:9" x14ac:dyDescent="0.25">
      <c r="C1744">
        <v>0.37409999999999999</v>
      </c>
    </row>
    <row r="1745" spans="3:7" x14ac:dyDescent="0.25">
      <c r="C1745" t="s">
        <v>4</v>
      </c>
    </row>
    <row r="1746" spans="3:7" ht="15.75" thickBot="1" x14ac:dyDescent="0.3">
      <c r="C1746">
        <v>9.81</v>
      </c>
    </row>
    <row r="1747" spans="3:7" x14ac:dyDescent="0.25">
      <c r="C1747" s="5" t="s">
        <v>15</v>
      </c>
    </row>
    <row r="1748" spans="3:7" ht="15.75" thickBot="1" x14ac:dyDescent="0.3">
      <c r="C1748" s="8">
        <f>(C1742+C1740)/2</f>
        <v>82.15</v>
      </c>
      <c r="G1748" t="s">
        <v>16</v>
      </c>
    </row>
    <row r="1750" spans="3:7" x14ac:dyDescent="0.25">
      <c r="C1750" s="1" t="s">
        <v>6</v>
      </c>
    </row>
    <row r="1751" spans="3:7" x14ac:dyDescent="0.25">
      <c r="C1751">
        <f>1/(273+F1737)</f>
        <v>2.8157116711248768E-3</v>
      </c>
    </row>
    <row r="1752" spans="3:7" x14ac:dyDescent="0.25">
      <c r="C1752" t="s">
        <v>7</v>
      </c>
    </row>
    <row r="1753" spans="3:7" x14ac:dyDescent="0.25">
      <c r="C1753">
        <v>2.9530000000000001E-2</v>
      </c>
    </row>
    <row r="1754" spans="3:7" x14ac:dyDescent="0.25">
      <c r="C1754" t="s">
        <v>8</v>
      </c>
    </row>
    <row r="1755" spans="3:7" x14ac:dyDescent="0.25">
      <c r="C1755">
        <v>2.0970000000000001E-5</v>
      </c>
    </row>
    <row r="1756" spans="3:7" x14ac:dyDescent="0.25">
      <c r="C1756" t="s">
        <v>9</v>
      </c>
    </row>
    <row r="1757" spans="3:7" x14ac:dyDescent="0.25">
      <c r="C1757">
        <v>0.71540000000000004</v>
      </c>
    </row>
    <row r="1759" spans="3:7" s="7" customFormat="1" x14ac:dyDescent="0.25"/>
    <row r="1761" spans="3:9" x14ac:dyDescent="0.25">
      <c r="E1761" s="2" t="s">
        <v>11</v>
      </c>
      <c r="F1761" s="3" t="s">
        <v>5</v>
      </c>
      <c r="G1761" s="3" t="s">
        <v>10</v>
      </c>
      <c r="H1761" s="3" t="s">
        <v>12</v>
      </c>
      <c r="I1761" s="3" t="s">
        <v>13</v>
      </c>
    </row>
    <row r="1762" spans="3:9" x14ac:dyDescent="0.25">
      <c r="C1762" t="s">
        <v>0</v>
      </c>
      <c r="E1762">
        <f>(C1767-C1765)</f>
        <v>84.9</v>
      </c>
      <c r="F1762">
        <f>(C1767+C1765)/2</f>
        <v>68.349999999999994</v>
      </c>
      <c r="G1762">
        <f>((C1771*C1776*E1762*(C1769^3))/(C1780^2))*C1782</f>
        <v>81416225.753506228</v>
      </c>
      <c r="H1762">
        <f>((0.825)+((0.387*(G1762^(1/6)))/((1)+((0.492/C1782)^(9/16)))^(8/27)))^2</f>
        <v>57.523407225755683</v>
      </c>
      <c r="I1762">
        <f>(H1762*C1778)/C1769</f>
        <v>6.2655930516976222</v>
      </c>
    </row>
    <row r="1763" spans="3:9" x14ac:dyDescent="0.25">
      <c r="C1763">
        <v>1</v>
      </c>
    </row>
    <row r="1764" spans="3:9" x14ac:dyDescent="0.25">
      <c r="C1764" t="s">
        <v>1</v>
      </c>
    </row>
    <row r="1765" spans="3:9" x14ac:dyDescent="0.25">
      <c r="C1765">
        <v>25.9</v>
      </c>
    </row>
    <row r="1766" spans="3:9" x14ac:dyDescent="0.25">
      <c r="C1766" t="s">
        <v>2</v>
      </c>
    </row>
    <row r="1767" spans="3:9" x14ac:dyDescent="0.25">
      <c r="C1767">
        <v>110.8</v>
      </c>
    </row>
    <row r="1768" spans="3:9" x14ac:dyDescent="0.25">
      <c r="C1768" t="s">
        <v>3</v>
      </c>
    </row>
    <row r="1769" spans="3:9" x14ac:dyDescent="0.25">
      <c r="C1769">
        <v>0.26450000000000001</v>
      </c>
    </row>
    <row r="1770" spans="3:9" x14ac:dyDescent="0.25">
      <c r="C1770" t="s">
        <v>4</v>
      </c>
    </row>
    <row r="1771" spans="3:9" ht="15.75" thickBot="1" x14ac:dyDescent="0.3">
      <c r="C1771">
        <v>9.81</v>
      </c>
    </row>
    <row r="1772" spans="3:9" x14ac:dyDescent="0.25">
      <c r="C1772" s="5" t="s">
        <v>15</v>
      </c>
    </row>
    <row r="1773" spans="3:9" ht="15.75" thickBot="1" x14ac:dyDescent="0.3">
      <c r="C1773" s="8">
        <f>(C1767+C1765)/2</f>
        <v>68.349999999999994</v>
      </c>
      <c r="G1773" t="s">
        <v>16</v>
      </c>
    </row>
    <row r="1775" spans="3:9" x14ac:dyDescent="0.25">
      <c r="C1775" s="1" t="s">
        <v>6</v>
      </c>
    </row>
    <row r="1776" spans="3:9" x14ac:dyDescent="0.25">
      <c r="C1776">
        <f>1/(273+F1762)</f>
        <v>2.9295444558371173E-3</v>
      </c>
    </row>
    <row r="1777" spans="3:9" x14ac:dyDescent="0.25">
      <c r="C1777" t="s">
        <v>7</v>
      </c>
    </row>
    <row r="1778" spans="3:9" x14ac:dyDescent="0.25">
      <c r="C1778">
        <v>2.8809999999999999E-2</v>
      </c>
    </row>
    <row r="1779" spans="3:9" x14ac:dyDescent="0.25">
      <c r="C1779" t="s">
        <v>8</v>
      </c>
    </row>
    <row r="1780" spans="3:9" x14ac:dyDescent="0.25">
      <c r="C1780">
        <v>1.995E-5</v>
      </c>
    </row>
    <row r="1781" spans="3:9" x14ac:dyDescent="0.25">
      <c r="C1781" t="s">
        <v>9</v>
      </c>
    </row>
    <row r="1782" spans="3:9" x14ac:dyDescent="0.25">
      <c r="C1782">
        <v>0.7177</v>
      </c>
    </row>
    <row r="1784" spans="3:9" s="7" customFormat="1" x14ac:dyDescent="0.25"/>
    <row r="1786" spans="3:9" x14ac:dyDescent="0.25">
      <c r="E1786" s="2" t="s">
        <v>11</v>
      </c>
      <c r="F1786" s="3" t="s">
        <v>5</v>
      </c>
      <c r="G1786" s="3" t="s">
        <v>10</v>
      </c>
      <c r="H1786" s="3" t="s">
        <v>12</v>
      </c>
      <c r="I1786" s="3" t="s">
        <v>13</v>
      </c>
    </row>
    <row r="1787" spans="3:9" x14ac:dyDescent="0.25">
      <c r="C1787" t="s">
        <v>0</v>
      </c>
      <c r="E1787">
        <f>(C1792-C1790)</f>
        <v>34</v>
      </c>
      <c r="F1787">
        <f>(C1792+C1790)/2</f>
        <v>43.5</v>
      </c>
      <c r="G1787">
        <f>((C1796*C1801*E1787*(C1794^3))/(C1805^2))*C1807</f>
        <v>329915354.46768665</v>
      </c>
      <c r="H1787">
        <f>((0.825)+((0.387*(G1787^(1/6)))/((1)+((0.492/C1807)^(9/16)))^(8/27)))^2</f>
        <v>87.733666245879633</v>
      </c>
      <c r="I1787">
        <f>(H1787*C1803)/C1794</f>
        <v>4.6709403909306317</v>
      </c>
    </row>
    <row r="1788" spans="3:9" x14ac:dyDescent="0.25">
      <c r="C1788">
        <v>1</v>
      </c>
    </row>
    <row r="1789" spans="3:9" x14ac:dyDescent="0.25">
      <c r="C1789" t="s">
        <v>1</v>
      </c>
    </row>
    <row r="1790" spans="3:9" x14ac:dyDescent="0.25">
      <c r="C1790">
        <v>26.5</v>
      </c>
    </row>
    <row r="1791" spans="3:9" x14ac:dyDescent="0.25">
      <c r="C1791" t="s">
        <v>2</v>
      </c>
    </row>
    <row r="1792" spans="3:9" x14ac:dyDescent="0.25">
      <c r="C1792">
        <v>60.5</v>
      </c>
    </row>
    <row r="1793" spans="3:7" x14ac:dyDescent="0.25">
      <c r="C1793" t="s">
        <v>3</v>
      </c>
    </row>
    <row r="1794" spans="3:7" x14ac:dyDescent="0.25">
      <c r="C1794">
        <v>0.5</v>
      </c>
    </row>
    <row r="1795" spans="3:7" x14ac:dyDescent="0.25">
      <c r="C1795" t="s">
        <v>4</v>
      </c>
    </row>
    <row r="1796" spans="3:7" ht="15.75" thickBot="1" x14ac:dyDescent="0.3">
      <c r="C1796">
        <v>9.81</v>
      </c>
    </row>
    <row r="1797" spans="3:7" x14ac:dyDescent="0.25">
      <c r="C1797" s="5" t="s">
        <v>15</v>
      </c>
    </row>
    <row r="1798" spans="3:7" ht="15.75" thickBot="1" x14ac:dyDescent="0.3">
      <c r="C1798" s="8">
        <f>(C1792+C1790)/2</f>
        <v>43.5</v>
      </c>
      <c r="G1798" t="s">
        <v>16</v>
      </c>
    </row>
    <row r="1800" spans="3:7" x14ac:dyDescent="0.25">
      <c r="C1800" s="1" t="s">
        <v>6</v>
      </c>
    </row>
    <row r="1801" spans="3:7" x14ac:dyDescent="0.25">
      <c r="C1801">
        <f>1/(273+F1787)</f>
        <v>3.1595576619273301E-3</v>
      </c>
    </row>
    <row r="1802" spans="3:7" x14ac:dyDescent="0.25">
      <c r="C1802" t="s">
        <v>7</v>
      </c>
    </row>
    <row r="1803" spans="3:7" x14ac:dyDescent="0.25">
      <c r="C1803">
        <v>2.6620000000000001E-2</v>
      </c>
    </row>
    <row r="1804" spans="3:7" x14ac:dyDescent="0.25">
      <c r="C1804" t="s">
        <v>8</v>
      </c>
    </row>
    <row r="1805" spans="3:7" x14ac:dyDescent="0.25">
      <c r="C1805">
        <v>1.702E-5</v>
      </c>
    </row>
    <row r="1806" spans="3:7" x14ac:dyDescent="0.25">
      <c r="C1806" t="s">
        <v>9</v>
      </c>
    </row>
    <row r="1807" spans="3:7" x14ac:dyDescent="0.25">
      <c r="C1807">
        <v>0.72550000000000003</v>
      </c>
    </row>
    <row r="1809" spans="3:9" s="7" customFormat="1" x14ac:dyDescent="0.25"/>
    <row r="1811" spans="3:9" x14ac:dyDescent="0.25">
      <c r="E1811" s="2" t="s">
        <v>11</v>
      </c>
      <c r="F1811" s="3" t="s">
        <v>5</v>
      </c>
      <c r="G1811" s="3" t="s">
        <v>10</v>
      </c>
      <c r="H1811" s="3" t="s">
        <v>12</v>
      </c>
      <c r="I1811" s="3" t="s">
        <v>13</v>
      </c>
    </row>
    <row r="1812" spans="3:9" x14ac:dyDescent="0.25">
      <c r="C1812" t="s">
        <v>0</v>
      </c>
      <c r="E1812">
        <f>(C1817-C1815)</f>
        <v>248.89999999999998</v>
      </c>
      <c r="F1812">
        <f>(C1817+C1815)/2</f>
        <v>150.94999999999999</v>
      </c>
      <c r="G1812">
        <f>((C1821*C1826*E1812*(C1819^3))/(C1830^2))*C1832</f>
        <v>29944706.709537391</v>
      </c>
      <c r="H1812">
        <f>((0.825)+((0.387*(G1812^(1/6)))/((1)+((0.492/C1832)^(9/16)))^(8/27)))^2</f>
        <v>42.749859180276474</v>
      </c>
      <c r="I1812">
        <f>(H1812*C1828)/C1819</f>
        <v>8.139843390194855</v>
      </c>
    </row>
    <row r="1813" spans="3:9" x14ac:dyDescent="0.25">
      <c r="C1813">
        <v>1</v>
      </c>
    </row>
    <row r="1814" spans="3:9" x14ac:dyDescent="0.25">
      <c r="C1814" t="s">
        <v>1</v>
      </c>
      <c r="G1814">
        <f>((C1821*C1826*E1812*(C1819^3))/(D1830^2))*D1832</f>
        <v>25395819.896373361</v>
      </c>
      <c r="H1814">
        <f>((0.825)+((0.387*(G1814^(1/6)))/((1)+((0.492/D1832)^(9/16)))^(8/27)))^2</f>
        <v>40.729603437241252</v>
      </c>
      <c r="I1814">
        <f>(H1814*D1828)/C1819</f>
        <v>8.0700698458326201</v>
      </c>
    </row>
    <row r="1815" spans="3:9" x14ac:dyDescent="0.25">
      <c r="C1815">
        <v>26.5</v>
      </c>
    </row>
    <row r="1816" spans="3:9" x14ac:dyDescent="0.25">
      <c r="C1816" t="s">
        <v>2</v>
      </c>
    </row>
    <row r="1817" spans="3:9" x14ac:dyDescent="0.25">
      <c r="C1817">
        <v>275.39999999999998</v>
      </c>
    </row>
    <row r="1818" spans="3:9" x14ac:dyDescent="0.25">
      <c r="C1818" t="s">
        <v>3</v>
      </c>
    </row>
    <row r="1819" spans="3:9" x14ac:dyDescent="0.25">
      <c r="C1819">
        <v>0.1772</v>
      </c>
    </row>
    <row r="1820" spans="3:9" x14ac:dyDescent="0.25">
      <c r="C1820" t="s">
        <v>4</v>
      </c>
    </row>
    <row r="1821" spans="3:9" ht="15.75" thickBot="1" x14ac:dyDescent="0.3">
      <c r="C1821">
        <v>9.81</v>
      </c>
      <c r="G1821">
        <v>140</v>
      </c>
      <c r="H1821">
        <f>I1812</f>
        <v>8.139843390194855</v>
      </c>
    </row>
    <row r="1822" spans="3:9" x14ac:dyDescent="0.25">
      <c r="C1822" s="5" t="s">
        <v>15</v>
      </c>
      <c r="G1822">
        <v>160</v>
      </c>
      <c r="H1822">
        <f>I1814</f>
        <v>8.0700698458326201</v>
      </c>
    </row>
    <row r="1823" spans="3:9" ht="15.75" thickBot="1" x14ac:dyDescent="0.3">
      <c r="C1823" s="8">
        <f>(C1817+C1815)/2</f>
        <v>150.94999999999999</v>
      </c>
      <c r="G1823" s="9">
        <f>C1823</f>
        <v>150.94999999999999</v>
      </c>
      <c r="H1823">
        <f>((H1821)+(((H1822-H1821)/(G1822-G1821))*(G1823-G1821)))</f>
        <v>8.1016423746565316</v>
      </c>
    </row>
    <row r="1825" spans="3:9" x14ac:dyDescent="0.25">
      <c r="C1825" s="1" t="s">
        <v>6</v>
      </c>
    </row>
    <row r="1826" spans="3:9" x14ac:dyDescent="0.25">
      <c r="C1826">
        <f>1/(273+F1812)</f>
        <v>2.3587687227267368E-3</v>
      </c>
    </row>
    <row r="1827" spans="3:9" x14ac:dyDescent="0.25">
      <c r="C1827" t="s">
        <v>7</v>
      </c>
    </row>
    <row r="1828" spans="3:9" x14ac:dyDescent="0.25">
      <c r="C1828">
        <v>3.3739999999999999E-2</v>
      </c>
      <c r="D1828">
        <v>3.5110000000000002E-2</v>
      </c>
    </row>
    <row r="1829" spans="3:9" x14ac:dyDescent="0.25">
      <c r="C1829" t="s">
        <v>8</v>
      </c>
    </row>
    <row r="1830" spans="3:9" x14ac:dyDescent="0.25">
      <c r="C1830">
        <v>2.745E-5</v>
      </c>
      <c r="D1830">
        <v>2.9750000000000001E-5</v>
      </c>
    </row>
    <row r="1831" spans="3:9" x14ac:dyDescent="0.25">
      <c r="C1831" t="s">
        <v>9</v>
      </c>
    </row>
    <row r="1832" spans="3:9" x14ac:dyDescent="0.25">
      <c r="C1832">
        <v>0.70409999999999995</v>
      </c>
      <c r="D1832">
        <v>0.70140000000000002</v>
      </c>
    </row>
    <row r="1834" spans="3:9" s="7" customFormat="1" x14ac:dyDescent="0.25"/>
    <row r="1836" spans="3:9" x14ac:dyDescent="0.25">
      <c r="E1836" s="2" t="s">
        <v>11</v>
      </c>
      <c r="F1836" s="3" t="s">
        <v>5</v>
      </c>
      <c r="G1836" s="3" t="s">
        <v>10</v>
      </c>
      <c r="H1836" s="3" t="s">
        <v>12</v>
      </c>
      <c r="I1836" s="3" t="s">
        <v>13</v>
      </c>
    </row>
    <row r="1837" spans="3:9" x14ac:dyDescent="0.25">
      <c r="C1837" t="s">
        <v>0</v>
      </c>
      <c r="E1837">
        <f>(C1842-C1840)</f>
        <v>248.89999999999998</v>
      </c>
      <c r="F1837">
        <f>(C1842+C1840)/2</f>
        <v>150.94999999999999</v>
      </c>
      <c r="G1837">
        <f>((C1846*C1851*E1837*(C1844^3))/(C1855^2))*C1857</f>
        <v>29944706.709537391</v>
      </c>
      <c r="H1837">
        <f>((0.825)+((0.387*(G1837^(1/6)))/((1)+((0.492/C1857)^(9/16)))^(8/27)))^2</f>
        <v>42.749859180276474</v>
      </c>
      <c r="I1837">
        <f>(H1837*C1853)/C1844</f>
        <v>8.139843390194855</v>
      </c>
    </row>
    <row r="1838" spans="3:9" x14ac:dyDescent="0.25">
      <c r="C1838">
        <v>1</v>
      </c>
    </row>
    <row r="1839" spans="3:9" x14ac:dyDescent="0.25">
      <c r="C1839" t="s">
        <v>1</v>
      </c>
      <c r="G1839">
        <f>((C1846*C1851*E1837*(C1844^3))/(D1855^2))*D1857</f>
        <v>25395819.896373361</v>
      </c>
      <c r="H1839">
        <f>((0.825)+((0.387*(G1839^(1/6)))/((1)+((0.492/D1857)^(9/16)))^(8/27)))^2</f>
        <v>40.729603437241252</v>
      </c>
      <c r="I1839">
        <f>(H1839*D1853)/C1844</f>
        <v>8.0700698458326201</v>
      </c>
    </row>
    <row r="1840" spans="3:9" x14ac:dyDescent="0.25">
      <c r="C1840">
        <v>26.5</v>
      </c>
    </row>
    <row r="1841" spans="3:8" x14ac:dyDescent="0.25">
      <c r="C1841" t="s">
        <v>2</v>
      </c>
    </row>
    <row r="1842" spans="3:8" x14ac:dyDescent="0.25">
      <c r="C1842">
        <v>275.39999999999998</v>
      </c>
    </row>
    <row r="1843" spans="3:8" x14ac:dyDescent="0.25">
      <c r="C1843" t="s">
        <v>3</v>
      </c>
    </row>
    <row r="1844" spans="3:8" x14ac:dyDescent="0.25">
      <c r="C1844">
        <v>0.1772</v>
      </c>
    </row>
    <row r="1845" spans="3:8" x14ac:dyDescent="0.25">
      <c r="C1845" t="s">
        <v>4</v>
      </c>
    </row>
    <row r="1846" spans="3:8" ht="15.75" thickBot="1" x14ac:dyDescent="0.3">
      <c r="C1846">
        <v>9.81</v>
      </c>
      <c r="G1846">
        <v>140</v>
      </c>
      <c r="H1846">
        <f>I1837</f>
        <v>8.139843390194855</v>
      </c>
    </row>
    <row r="1847" spans="3:8" x14ac:dyDescent="0.25">
      <c r="C1847" s="5" t="s">
        <v>15</v>
      </c>
      <c r="G1847">
        <v>160</v>
      </c>
      <c r="H1847">
        <f>I1839</f>
        <v>8.0700698458326201</v>
      </c>
    </row>
    <row r="1848" spans="3:8" ht="15.75" thickBot="1" x14ac:dyDescent="0.3">
      <c r="C1848" s="8">
        <f>(C1842+C1840)/2</f>
        <v>150.94999999999999</v>
      </c>
      <c r="G1848" s="9">
        <f>C1848</f>
        <v>150.94999999999999</v>
      </c>
      <c r="H1848">
        <f>((H1846)+(((H1847-H1846)/(G1847-G1846))*(G1848-G1846)))</f>
        <v>8.1016423746565316</v>
      </c>
    </row>
    <row r="1850" spans="3:8" x14ac:dyDescent="0.25">
      <c r="C1850" s="1" t="s">
        <v>6</v>
      </c>
    </row>
    <row r="1851" spans="3:8" x14ac:dyDescent="0.25">
      <c r="C1851">
        <f>1/(273+F1837)</f>
        <v>2.3587687227267368E-3</v>
      </c>
    </row>
    <row r="1852" spans="3:8" x14ac:dyDescent="0.25">
      <c r="C1852" t="s">
        <v>7</v>
      </c>
    </row>
    <row r="1853" spans="3:8" x14ac:dyDescent="0.25">
      <c r="C1853">
        <v>3.3739999999999999E-2</v>
      </c>
      <c r="D1853">
        <v>3.5110000000000002E-2</v>
      </c>
    </row>
    <row r="1854" spans="3:8" x14ac:dyDescent="0.25">
      <c r="C1854" t="s">
        <v>8</v>
      </c>
    </row>
    <row r="1855" spans="3:8" x14ac:dyDescent="0.25">
      <c r="C1855">
        <v>2.745E-5</v>
      </c>
      <c r="D1855">
        <v>2.9750000000000001E-5</v>
      </c>
    </row>
    <row r="1856" spans="3:8" x14ac:dyDescent="0.25">
      <c r="C1856" t="s">
        <v>9</v>
      </c>
    </row>
    <row r="1857" spans="3:9" x14ac:dyDescent="0.25">
      <c r="C1857">
        <v>0.70409999999999995</v>
      </c>
      <c r="D1857">
        <v>0.70140000000000002</v>
      </c>
    </row>
    <row r="1859" spans="3:9" s="7" customFormat="1" x14ac:dyDescent="0.25"/>
    <row r="1861" spans="3:9" x14ac:dyDescent="0.25">
      <c r="E1861" s="2" t="s">
        <v>11</v>
      </c>
      <c r="F1861" s="3" t="s">
        <v>5</v>
      </c>
      <c r="G1861" s="3" t="s">
        <v>10</v>
      </c>
      <c r="H1861" s="3" t="s">
        <v>12</v>
      </c>
      <c r="I1861" s="3" t="s">
        <v>13</v>
      </c>
    </row>
    <row r="1862" spans="3:9" x14ac:dyDescent="0.25">
      <c r="C1862" t="s">
        <v>0</v>
      </c>
      <c r="E1862">
        <f>(C1867-C1865)</f>
        <v>103.1</v>
      </c>
      <c r="F1862">
        <f>(C1867+C1865)/2</f>
        <v>79.05</v>
      </c>
      <c r="G1862">
        <f>((C1871*C1876*E1862*(C1869^3))/(C1880^2))*C1882</f>
        <v>418004332.87082005</v>
      </c>
      <c r="H1862">
        <f>((0.825)+((0.387*(G1862^(1/6)))/((1)+((0.492/C1882)^(9/16)))^(8/27)))^2</f>
        <v>94.1093070400633</v>
      </c>
      <c r="I1862">
        <f>(H1862*C1878)/C1869</f>
        <v>6.2143287944836079</v>
      </c>
    </row>
    <row r="1863" spans="3:9" x14ac:dyDescent="0.25">
      <c r="C1863">
        <v>1</v>
      </c>
    </row>
    <row r="1864" spans="3:9" x14ac:dyDescent="0.25">
      <c r="C1864" t="s">
        <v>1</v>
      </c>
    </row>
    <row r="1865" spans="3:9" x14ac:dyDescent="0.25">
      <c r="C1865">
        <v>27.5</v>
      </c>
    </row>
    <row r="1866" spans="3:9" x14ac:dyDescent="0.25">
      <c r="C1866" t="s">
        <v>2</v>
      </c>
    </row>
    <row r="1867" spans="3:9" x14ac:dyDescent="0.25">
      <c r="C1867">
        <v>130.6</v>
      </c>
    </row>
    <row r="1868" spans="3:9" x14ac:dyDescent="0.25">
      <c r="C1868" t="s">
        <v>3</v>
      </c>
    </row>
    <row r="1869" spans="3:9" x14ac:dyDescent="0.25">
      <c r="C1869">
        <v>0.44719999999999999</v>
      </c>
    </row>
    <row r="1870" spans="3:9" x14ac:dyDescent="0.25">
      <c r="C1870" t="s">
        <v>4</v>
      </c>
    </row>
    <row r="1871" spans="3:9" ht="15.75" thickBot="1" x14ac:dyDescent="0.3">
      <c r="C1871">
        <v>9.81</v>
      </c>
    </row>
    <row r="1872" spans="3:9" x14ac:dyDescent="0.25">
      <c r="C1872" s="5" t="s">
        <v>15</v>
      </c>
    </row>
    <row r="1873" spans="3:9" ht="15.75" thickBot="1" x14ac:dyDescent="0.3">
      <c r="C1873" s="8">
        <f>(C1867+C1865)/2</f>
        <v>79.05</v>
      </c>
      <c r="G1873" t="s">
        <v>16</v>
      </c>
    </row>
    <row r="1875" spans="3:9" x14ac:dyDescent="0.25">
      <c r="C1875" s="1" t="s">
        <v>6</v>
      </c>
    </row>
    <row r="1876" spans="3:9" x14ac:dyDescent="0.25">
      <c r="C1876">
        <f>1/(273+F1862)</f>
        <v>2.8405056099985795E-3</v>
      </c>
    </row>
    <row r="1877" spans="3:9" x14ac:dyDescent="0.25">
      <c r="C1877" t="s">
        <v>7</v>
      </c>
    </row>
    <row r="1878" spans="3:9" x14ac:dyDescent="0.25">
      <c r="C1878">
        <v>2.9530000000000001E-2</v>
      </c>
    </row>
    <row r="1879" spans="3:9" x14ac:dyDescent="0.25">
      <c r="C1879" t="s">
        <v>8</v>
      </c>
    </row>
    <row r="1880" spans="3:9" x14ac:dyDescent="0.25">
      <c r="C1880">
        <v>2.0970000000000001E-5</v>
      </c>
    </row>
    <row r="1881" spans="3:9" x14ac:dyDescent="0.25">
      <c r="C1881" t="s">
        <v>9</v>
      </c>
    </row>
    <row r="1882" spans="3:9" x14ac:dyDescent="0.25">
      <c r="C1882">
        <v>0.71540000000000004</v>
      </c>
    </row>
    <row r="1884" spans="3:9" s="7" customFormat="1" x14ac:dyDescent="0.25"/>
    <row r="1886" spans="3:9" x14ac:dyDescent="0.25">
      <c r="E1886" s="2" t="s">
        <v>11</v>
      </c>
      <c r="F1886" s="3" t="s">
        <v>5</v>
      </c>
      <c r="G1886" s="3" t="s">
        <v>10</v>
      </c>
      <c r="H1886" s="3" t="s">
        <v>12</v>
      </c>
      <c r="I1886" s="3" t="s">
        <v>13</v>
      </c>
    </row>
    <row r="1887" spans="3:9" x14ac:dyDescent="0.25">
      <c r="C1887" t="s">
        <v>0</v>
      </c>
      <c r="E1887">
        <f>(C1892-C1890)</f>
        <v>256.39999999999998</v>
      </c>
      <c r="F1887">
        <f>(C1892+C1890)/2</f>
        <v>155.80000000000001</v>
      </c>
      <c r="G1887">
        <f>((C1896*C1901*E1887*(C1894^3))/(C1905^2))*C1907</f>
        <v>51968414.910496235</v>
      </c>
      <c r="H1887">
        <f>((0.825)+((0.387*(G1887^(1/6)))/((1)+((0.492/C1907)^(9/16)))^(8/27)))^2</f>
        <v>50.216354652215763</v>
      </c>
      <c r="I1887">
        <f>(H1887*C1903)/C1894</f>
        <v>7.8850456701220741</v>
      </c>
    </row>
    <row r="1888" spans="3:9" x14ac:dyDescent="0.25">
      <c r="C1888">
        <v>1</v>
      </c>
    </row>
    <row r="1889" spans="3:7" x14ac:dyDescent="0.25">
      <c r="C1889" t="s">
        <v>1</v>
      </c>
    </row>
    <row r="1890" spans="3:7" x14ac:dyDescent="0.25">
      <c r="C1890">
        <v>27.6</v>
      </c>
    </row>
    <row r="1891" spans="3:7" x14ac:dyDescent="0.25">
      <c r="C1891" t="s">
        <v>2</v>
      </c>
    </row>
    <row r="1892" spans="3:7" x14ac:dyDescent="0.25">
      <c r="C1892">
        <v>284</v>
      </c>
    </row>
    <row r="1893" spans="3:7" x14ac:dyDescent="0.25">
      <c r="C1893" t="s">
        <v>3</v>
      </c>
    </row>
    <row r="1894" spans="3:7" x14ac:dyDescent="0.25">
      <c r="C1894">
        <v>0.22359999999999999</v>
      </c>
    </row>
    <row r="1895" spans="3:7" x14ac:dyDescent="0.25">
      <c r="C1895" t="s">
        <v>4</v>
      </c>
    </row>
    <row r="1896" spans="3:7" ht="15.75" thickBot="1" x14ac:dyDescent="0.3">
      <c r="C1896">
        <v>9.81</v>
      </c>
    </row>
    <row r="1897" spans="3:7" x14ac:dyDescent="0.25">
      <c r="C1897" s="5" t="s">
        <v>15</v>
      </c>
    </row>
    <row r="1898" spans="3:7" ht="15.75" thickBot="1" x14ac:dyDescent="0.3">
      <c r="C1898" s="8">
        <f>(C1892+C1890)/2</f>
        <v>155.80000000000001</v>
      </c>
      <c r="G1898" t="s">
        <v>16</v>
      </c>
    </row>
    <row r="1900" spans="3:7" x14ac:dyDescent="0.25">
      <c r="C1900" s="1" t="s">
        <v>6</v>
      </c>
    </row>
    <row r="1901" spans="3:7" x14ac:dyDescent="0.25">
      <c r="C1901">
        <f>1/(273+F1887)</f>
        <v>2.3320895522388058E-3</v>
      </c>
    </row>
    <row r="1902" spans="3:7" x14ac:dyDescent="0.25">
      <c r="C1902" t="s">
        <v>7</v>
      </c>
    </row>
    <row r="1903" spans="3:7" x14ac:dyDescent="0.25">
      <c r="C1903">
        <v>3.5110000000000002E-2</v>
      </c>
    </row>
    <row r="1904" spans="3:7" x14ac:dyDescent="0.25">
      <c r="C1904" t="s">
        <v>8</v>
      </c>
    </row>
    <row r="1905" spans="3:9" x14ac:dyDescent="0.25">
      <c r="C1905">
        <v>2.9750000000000001E-5</v>
      </c>
    </row>
    <row r="1906" spans="3:9" x14ac:dyDescent="0.25">
      <c r="C1906" t="s">
        <v>9</v>
      </c>
    </row>
    <row r="1907" spans="3:9" x14ac:dyDescent="0.25">
      <c r="C1907">
        <v>0.70140000000000002</v>
      </c>
    </row>
    <row r="1911" spans="3:9" x14ac:dyDescent="0.25">
      <c r="E1911" s="2" t="s">
        <v>11</v>
      </c>
      <c r="F1911" s="3" t="s">
        <v>5</v>
      </c>
      <c r="G1911" s="3" t="s">
        <v>10</v>
      </c>
      <c r="H1911" s="3" t="s">
        <v>12</v>
      </c>
      <c r="I1911" s="3" t="s">
        <v>13</v>
      </c>
    </row>
    <row r="1912" spans="3:9" x14ac:dyDescent="0.25">
      <c r="C1912" t="s">
        <v>0</v>
      </c>
      <c r="E1912">
        <f>(C1917-C1915)</f>
        <v>255.9</v>
      </c>
      <c r="F1912">
        <f>(C1917+C1915)/2</f>
        <v>156.05000000000001</v>
      </c>
      <c r="G1912">
        <f>((C1921*C1926*E1912*(C1919^3))/(C1930^2))*C1932</f>
        <v>51836850.403410569</v>
      </c>
      <c r="H1912">
        <f>((0.825)+((0.387*(G1912^(1/6)))/((1)+((0.492/C1932)^(9/16)))^(8/27)))^2</f>
        <v>50.178879266334079</v>
      </c>
      <c r="I1912">
        <f>(H1912*C1928)/C1919</f>
        <v>7.8791612300580933</v>
      </c>
    </row>
    <row r="1913" spans="3:9" x14ac:dyDescent="0.25">
      <c r="C1913">
        <v>1</v>
      </c>
    </row>
    <row r="1914" spans="3:9" x14ac:dyDescent="0.25">
      <c r="C1914" t="s">
        <v>1</v>
      </c>
    </row>
    <row r="1915" spans="3:9" x14ac:dyDescent="0.25">
      <c r="C1915">
        <v>28.1</v>
      </c>
    </row>
    <row r="1916" spans="3:9" x14ac:dyDescent="0.25">
      <c r="C1916" t="s">
        <v>2</v>
      </c>
    </row>
    <row r="1917" spans="3:9" x14ac:dyDescent="0.25">
      <c r="C1917">
        <v>284</v>
      </c>
    </row>
    <row r="1918" spans="3:9" x14ac:dyDescent="0.25">
      <c r="C1918" t="s">
        <v>3</v>
      </c>
    </row>
    <row r="1919" spans="3:9" x14ac:dyDescent="0.25">
      <c r="C1919">
        <v>0.22359999999999999</v>
      </c>
    </row>
    <row r="1920" spans="3:9" x14ac:dyDescent="0.25">
      <c r="C1920" t="s">
        <v>4</v>
      </c>
    </row>
    <row r="1921" spans="3:9" ht="15.75" thickBot="1" x14ac:dyDescent="0.3">
      <c r="C1921">
        <v>9.81</v>
      </c>
    </row>
    <row r="1922" spans="3:9" x14ac:dyDescent="0.25">
      <c r="C1922" s="5" t="s">
        <v>15</v>
      </c>
    </row>
    <row r="1923" spans="3:9" ht="15.75" thickBot="1" x14ac:dyDescent="0.3">
      <c r="C1923" s="8">
        <f>(C1917+C1915)/2</f>
        <v>156.05000000000001</v>
      </c>
      <c r="G1923" t="s">
        <v>16</v>
      </c>
    </row>
    <row r="1925" spans="3:9" x14ac:dyDescent="0.25">
      <c r="C1925" s="1" t="s">
        <v>6</v>
      </c>
    </row>
    <row r="1926" spans="3:9" x14ac:dyDescent="0.25">
      <c r="C1926">
        <f>1/(273+F1912)</f>
        <v>2.3307306840694556E-3</v>
      </c>
    </row>
    <row r="1927" spans="3:9" x14ac:dyDescent="0.25">
      <c r="C1927" t="s">
        <v>7</v>
      </c>
    </row>
    <row r="1928" spans="3:9" x14ac:dyDescent="0.25">
      <c r="C1928">
        <v>3.5110000000000002E-2</v>
      </c>
    </row>
    <row r="1929" spans="3:9" x14ac:dyDescent="0.25">
      <c r="C1929" t="s">
        <v>8</v>
      </c>
    </row>
    <row r="1930" spans="3:9" x14ac:dyDescent="0.25">
      <c r="C1930">
        <v>2.9750000000000001E-5</v>
      </c>
    </row>
    <row r="1931" spans="3:9" x14ac:dyDescent="0.25">
      <c r="C1931" t="s">
        <v>9</v>
      </c>
    </row>
    <row r="1932" spans="3:9" x14ac:dyDescent="0.25">
      <c r="C1932">
        <v>0.70140000000000002</v>
      </c>
    </row>
    <row r="1934" spans="3:9" s="7" customFormat="1" x14ac:dyDescent="0.25"/>
    <row r="1935" spans="3:9" ht="14.25" customHeight="1" x14ac:dyDescent="0.25"/>
    <row r="1936" spans="3:9" x14ac:dyDescent="0.25">
      <c r="E1936" s="2" t="s">
        <v>11</v>
      </c>
      <c r="F1936" s="3" t="s">
        <v>5</v>
      </c>
      <c r="G1936" s="3" t="s">
        <v>10</v>
      </c>
      <c r="H1936" s="3" t="s">
        <v>12</v>
      </c>
      <c r="I1936" s="3" t="s">
        <v>13</v>
      </c>
    </row>
    <row r="1937" spans="3:9" x14ac:dyDescent="0.25">
      <c r="C1937" t="s">
        <v>0</v>
      </c>
      <c r="E1937">
        <f>(C1942-C1940)</f>
        <v>255.9</v>
      </c>
      <c r="F1937">
        <f>(C1942+C1940)/2</f>
        <v>156.05000000000001</v>
      </c>
      <c r="G1937">
        <f>((C1946*C1951*E1937*(C1944^3))/(C1955^2))*C1957</f>
        <v>403120038.70414776</v>
      </c>
      <c r="H1937">
        <f>((0.825)+((0.387*(G1937^(1/6)))/((1)+((0.492/C1957)^(9/16)))^(8/27)))^2</f>
        <v>92.823277117188255</v>
      </c>
      <c r="I1937">
        <f>(H1937*C1953)/C1944</f>
        <v>7.3567161615902483</v>
      </c>
    </row>
    <row r="1938" spans="3:9" x14ac:dyDescent="0.25">
      <c r="C1938">
        <v>1</v>
      </c>
    </row>
    <row r="1939" spans="3:9" x14ac:dyDescent="0.25">
      <c r="C1939" t="s">
        <v>1</v>
      </c>
    </row>
    <row r="1940" spans="3:9" x14ac:dyDescent="0.25">
      <c r="C1940">
        <v>28.1</v>
      </c>
    </row>
    <row r="1941" spans="3:9" x14ac:dyDescent="0.25">
      <c r="C1941" t="s">
        <v>2</v>
      </c>
    </row>
    <row r="1942" spans="3:9" x14ac:dyDescent="0.25">
      <c r="C1942">
        <v>284</v>
      </c>
    </row>
    <row r="1943" spans="3:9" x14ac:dyDescent="0.25">
      <c r="C1943" t="s">
        <v>3</v>
      </c>
    </row>
    <row r="1944" spans="3:9" x14ac:dyDescent="0.25">
      <c r="C1944">
        <v>0.443</v>
      </c>
    </row>
    <row r="1945" spans="3:9" x14ac:dyDescent="0.25">
      <c r="C1945" t="s">
        <v>4</v>
      </c>
    </row>
    <row r="1946" spans="3:9" ht="15.75" thickBot="1" x14ac:dyDescent="0.3">
      <c r="C1946">
        <v>9.81</v>
      </c>
    </row>
    <row r="1947" spans="3:9" x14ac:dyDescent="0.25">
      <c r="C1947" s="5" t="s">
        <v>15</v>
      </c>
    </row>
    <row r="1948" spans="3:9" ht="15.75" thickBot="1" x14ac:dyDescent="0.3">
      <c r="C1948" s="8">
        <f>(C1942+C1940)/2</f>
        <v>156.05000000000001</v>
      </c>
      <c r="G1948" t="s">
        <v>16</v>
      </c>
    </row>
    <row r="1950" spans="3:9" x14ac:dyDescent="0.25">
      <c r="C1950" s="1" t="s">
        <v>6</v>
      </c>
    </row>
    <row r="1951" spans="3:9" x14ac:dyDescent="0.25">
      <c r="C1951">
        <f>1/(273+F1937)</f>
        <v>2.3307306840694556E-3</v>
      </c>
    </row>
    <row r="1952" spans="3:9" x14ac:dyDescent="0.25">
      <c r="C1952" t="s">
        <v>7</v>
      </c>
    </row>
    <row r="1953" spans="3:9" x14ac:dyDescent="0.25">
      <c r="C1953">
        <v>3.5110000000000002E-2</v>
      </c>
    </row>
    <row r="1954" spans="3:9" x14ac:dyDescent="0.25">
      <c r="C1954" t="s">
        <v>8</v>
      </c>
    </row>
    <row r="1955" spans="3:9" x14ac:dyDescent="0.25">
      <c r="C1955">
        <v>2.9750000000000001E-5</v>
      </c>
    </row>
    <row r="1956" spans="3:9" x14ac:dyDescent="0.25">
      <c r="C1956" t="s">
        <v>9</v>
      </c>
    </row>
    <row r="1957" spans="3:9" x14ac:dyDescent="0.25">
      <c r="C1957">
        <v>0.70140000000000002</v>
      </c>
    </row>
    <row r="1959" spans="3:9" s="7" customFormat="1" x14ac:dyDescent="0.25"/>
    <row r="1961" spans="3:9" x14ac:dyDescent="0.25">
      <c r="E1961" s="2" t="s">
        <v>11</v>
      </c>
      <c r="F1961" s="3" t="s">
        <v>5</v>
      </c>
      <c r="G1961" s="3" t="s">
        <v>10</v>
      </c>
      <c r="H1961" s="3" t="s">
        <v>12</v>
      </c>
      <c r="I1961" s="3" t="s">
        <v>13</v>
      </c>
    </row>
    <row r="1962" spans="3:9" x14ac:dyDescent="0.25">
      <c r="C1962" t="s">
        <v>0</v>
      </c>
      <c r="E1962">
        <f>(C1967-C1965)</f>
        <v>255.9</v>
      </c>
      <c r="F1962">
        <f>(C1967+C1965)/2</f>
        <v>156.05000000000001</v>
      </c>
      <c r="G1962">
        <f>((C1971*C1976*E1962*(C1969^3))/(C1980^2))*C1982</f>
        <v>9119529574.5762348</v>
      </c>
      <c r="H1962">
        <f>((0.825)+((0.387*(G1962^(1/6)))/((1)+((0.492/C1982)^(9/16)))^(8/27)))^2</f>
        <v>244.6150894499776</v>
      </c>
      <c r="I1962">
        <f>(H1962*C1978)/C1969</f>
        <v>6.8548453911634732</v>
      </c>
    </row>
    <row r="1963" spans="3:9" x14ac:dyDescent="0.25">
      <c r="C1963">
        <v>1</v>
      </c>
    </row>
    <row r="1964" spans="3:9" x14ac:dyDescent="0.25">
      <c r="C1964" t="s">
        <v>1</v>
      </c>
    </row>
    <row r="1965" spans="3:9" x14ac:dyDescent="0.25">
      <c r="C1965">
        <v>28.1</v>
      </c>
    </row>
    <row r="1966" spans="3:9" x14ac:dyDescent="0.25">
      <c r="C1966" t="s">
        <v>2</v>
      </c>
    </row>
    <row r="1967" spans="3:9" x14ac:dyDescent="0.25">
      <c r="C1967">
        <v>284</v>
      </c>
    </row>
    <row r="1968" spans="3:9" x14ac:dyDescent="0.25">
      <c r="C1968" t="s">
        <v>3</v>
      </c>
    </row>
    <row r="1969" spans="3:7" x14ac:dyDescent="0.25">
      <c r="C1969">
        <v>1.2528999999999999</v>
      </c>
    </row>
    <row r="1970" spans="3:7" x14ac:dyDescent="0.25">
      <c r="C1970" t="s">
        <v>4</v>
      </c>
    </row>
    <row r="1971" spans="3:7" ht="15.75" thickBot="1" x14ac:dyDescent="0.3">
      <c r="C1971">
        <v>9.81</v>
      </c>
    </row>
    <row r="1972" spans="3:7" x14ac:dyDescent="0.25">
      <c r="C1972" s="5" t="s">
        <v>15</v>
      </c>
    </row>
    <row r="1973" spans="3:7" ht="15.75" thickBot="1" x14ac:dyDescent="0.3">
      <c r="C1973" s="8">
        <f>(C1967+C1965)/2</f>
        <v>156.05000000000001</v>
      </c>
      <c r="G1973" t="s">
        <v>16</v>
      </c>
    </row>
    <row r="1975" spans="3:7" x14ac:dyDescent="0.25">
      <c r="C1975" s="1" t="s">
        <v>6</v>
      </c>
    </row>
    <row r="1976" spans="3:7" x14ac:dyDescent="0.25">
      <c r="C1976">
        <f>1/(273+F1962)</f>
        <v>2.3307306840694556E-3</v>
      </c>
    </row>
    <row r="1977" spans="3:7" x14ac:dyDescent="0.25">
      <c r="C1977" t="s">
        <v>7</v>
      </c>
    </row>
    <row r="1978" spans="3:7" x14ac:dyDescent="0.25">
      <c r="C1978">
        <v>3.5110000000000002E-2</v>
      </c>
    </row>
    <row r="1979" spans="3:7" x14ac:dyDescent="0.25">
      <c r="C1979" t="s">
        <v>8</v>
      </c>
    </row>
    <row r="1980" spans="3:7" x14ac:dyDescent="0.25">
      <c r="C1980">
        <v>2.9750000000000001E-5</v>
      </c>
    </row>
    <row r="1981" spans="3:7" x14ac:dyDescent="0.25">
      <c r="C1981" t="s">
        <v>9</v>
      </c>
    </row>
    <row r="1982" spans="3:7" x14ac:dyDescent="0.25">
      <c r="C1982">
        <v>0.70140000000000002</v>
      </c>
    </row>
    <row r="1985" spans="3:9" s="7" customFormat="1" x14ac:dyDescent="0.25"/>
    <row r="1986" spans="3:9" x14ac:dyDescent="0.25">
      <c r="E1986" s="2" t="s">
        <v>11</v>
      </c>
      <c r="F1986" s="3" t="s">
        <v>5</v>
      </c>
      <c r="G1986" s="3" t="s">
        <v>10</v>
      </c>
      <c r="H1986" s="3" t="s">
        <v>12</v>
      </c>
      <c r="I1986" s="3" t="s">
        <v>13</v>
      </c>
    </row>
    <row r="1987" spans="3:9" x14ac:dyDescent="0.25">
      <c r="C1987" t="s">
        <v>0</v>
      </c>
      <c r="E1987">
        <f>(C1992-C1990)</f>
        <v>77</v>
      </c>
      <c r="F1987">
        <f>(C1992+C1990)/2</f>
        <v>66.599999999999994</v>
      </c>
      <c r="G1987">
        <f>((C1996*C2001*E1987*(C1994^3))/(C2005^2))*C2007</f>
        <v>7998487189.4819269</v>
      </c>
      <c r="H1987">
        <f>((0.825)+((0.387*(G1987^(1/6)))/((1)+((0.492/C2007)^(9/16)))^(8/27)))^2</f>
        <v>235.9199734842739</v>
      </c>
      <c r="I1987">
        <f>(H1987*C2003)/C1994</f>
        <v>5.4248977860020196</v>
      </c>
    </row>
    <row r="1988" spans="3:9" x14ac:dyDescent="0.25">
      <c r="C1988">
        <v>1</v>
      </c>
    </row>
    <row r="1989" spans="3:9" x14ac:dyDescent="0.25">
      <c r="C1989" t="s">
        <v>1</v>
      </c>
    </row>
    <row r="1990" spans="3:9" x14ac:dyDescent="0.25">
      <c r="C1990">
        <v>28.1</v>
      </c>
    </row>
    <row r="1991" spans="3:9" x14ac:dyDescent="0.25">
      <c r="C1991" t="s">
        <v>2</v>
      </c>
    </row>
    <row r="1992" spans="3:9" x14ac:dyDescent="0.25">
      <c r="C1992">
        <v>105.1</v>
      </c>
    </row>
    <row r="1993" spans="3:9" x14ac:dyDescent="0.25">
      <c r="C1993" t="s">
        <v>3</v>
      </c>
    </row>
    <row r="1994" spans="3:9" x14ac:dyDescent="0.25">
      <c r="C1994">
        <v>1.2528999999999999</v>
      </c>
    </row>
    <row r="1995" spans="3:9" x14ac:dyDescent="0.25">
      <c r="C1995" t="s">
        <v>4</v>
      </c>
    </row>
    <row r="1996" spans="3:9" ht="15.75" thickBot="1" x14ac:dyDescent="0.3">
      <c r="C1996">
        <v>9.81</v>
      </c>
    </row>
    <row r="1997" spans="3:9" x14ac:dyDescent="0.25">
      <c r="C1997" s="5" t="s">
        <v>15</v>
      </c>
    </row>
    <row r="1998" spans="3:9" ht="15.75" thickBot="1" x14ac:dyDescent="0.3">
      <c r="C1998" s="8">
        <f>(C1992+C1990)/2</f>
        <v>66.599999999999994</v>
      </c>
      <c r="G1998" t="s">
        <v>16</v>
      </c>
    </row>
    <row r="2000" spans="3:9" x14ac:dyDescent="0.25">
      <c r="C2000" s="1" t="s">
        <v>6</v>
      </c>
    </row>
    <row r="2001" spans="3:9" x14ac:dyDescent="0.25">
      <c r="C2001">
        <f>1/(273+F1987)</f>
        <v>2.9446407538280327E-3</v>
      </c>
    </row>
    <row r="2002" spans="3:9" x14ac:dyDescent="0.25">
      <c r="C2002" t="s">
        <v>7</v>
      </c>
    </row>
    <row r="2003" spans="3:9" x14ac:dyDescent="0.25">
      <c r="C2003">
        <v>2.8809999999999999E-2</v>
      </c>
    </row>
    <row r="2004" spans="3:9" x14ac:dyDescent="0.25">
      <c r="C2004" t="s">
        <v>8</v>
      </c>
    </row>
    <row r="2005" spans="3:9" x14ac:dyDescent="0.25">
      <c r="C2005">
        <v>1.995E-5</v>
      </c>
    </row>
    <row r="2006" spans="3:9" x14ac:dyDescent="0.25">
      <c r="C2006" t="s">
        <v>9</v>
      </c>
    </row>
    <row r="2007" spans="3:9" x14ac:dyDescent="0.25">
      <c r="C2007">
        <v>0.72770000000000001</v>
      </c>
    </row>
    <row r="2010" spans="3:9" s="7" customFormat="1" x14ac:dyDescent="0.25"/>
    <row r="2011" spans="3:9" x14ac:dyDescent="0.25">
      <c r="E2011" s="2" t="s">
        <v>11</v>
      </c>
      <c r="F2011" s="3" t="s">
        <v>5</v>
      </c>
      <c r="G2011" s="3" t="s">
        <v>10</v>
      </c>
      <c r="H2011" s="3" t="s">
        <v>12</v>
      </c>
      <c r="I2011" s="3" t="s">
        <v>13</v>
      </c>
    </row>
    <row r="2012" spans="3:9" x14ac:dyDescent="0.25">
      <c r="C2012" t="s">
        <v>0</v>
      </c>
      <c r="E2012">
        <f>(C2017-C2015)</f>
        <v>86.699999999999989</v>
      </c>
      <c r="F2012">
        <f>(C2017+C2015)/2</f>
        <v>71.45</v>
      </c>
      <c r="G2012">
        <f>((C2021*C2026*E2012*(C2019^3))/(C2030^2))*C2032</f>
        <v>4114072406.530334</v>
      </c>
      <c r="H2012">
        <f>((0.825)+((0.387*(G2012^(1/6)))/((1)+((0.492/C2032)^(9/16)))^(8/27)))^2</f>
        <v>191.41196845891494</v>
      </c>
      <c r="I2012">
        <f>(H2012*C2028)/C2019</f>
        <v>5.6880647873144294</v>
      </c>
    </row>
    <row r="2013" spans="3:9" x14ac:dyDescent="0.25">
      <c r="C2013">
        <v>1</v>
      </c>
    </row>
    <row r="2014" spans="3:9" x14ac:dyDescent="0.25">
      <c r="C2014" t="s">
        <v>1</v>
      </c>
    </row>
    <row r="2015" spans="3:9" x14ac:dyDescent="0.25">
      <c r="C2015">
        <v>28.1</v>
      </c>
    </row>
    <row r="2016" spans="3:9" x14ac:dyDescent="0.25">
      <c r="C2016" t="s">
        <v>2</v>
      </c>
    </row>
    <row r="2017" spans="3:7" x14ac:dyDescent="0.25">
      <c r="C2017">
        <v>114.8</v>
      </c>
    </row>
    <row r="2018" spans="3:7" x14ac:dyDescent="0.25">
      <c r="C2018" t="s">
        <v>3</v>
      </c>
    </row>
    <row r="2019" spans="3:7" x14ac:dyDescent="0.25">
      <c r="C2019">
        <v>0.96950000000000003</v>
      </c>
    </row>
    <row r="2020" spans="3:7" x14ac:dyDescent="0.25">
      <c r="C2020" t="s">
        <v>4</v>
      </c>
    </row>
    <row r="2021" spans="3:7" ht="15.75" thickBot="1" x14ac:dyDescent="0.3">
      <c r="C2021">
        <v>9.81</v>
      </c>
    </row>
    <row r="2022" spans="3:7" x14ac:dyDescent="0.25">
      <c r="C2022" s="5" t="s">
        <v>15</v>
      </c>
    </row>
    <row r="2023" spans="3:7" ht="15.75" thickBot="1" x14ac:dyDescent="0.3">
      <c r="C2023" s="8">
        <f>(C2017+C2015)/2</f>
        <v>71.45</v>
      </c>
      <c r="G2023" t="s">
        <v>16</v>
      </c>
    </row>
    <row r="2025" spans="3:7" x14ac:dyDescent="0.25">
      <c r="C2025" s="1" t="s">
        <v>6</v>
      </c>
    </row>
    <row r="2026" spans="3:7" x14ac:dyDescent="0.25">
      <c r="C2026">
        <f>1/(273+F2012)</f>
        <v>2.9031789809841778E-3</v>
      </c>
    </row>
    <row r="2027" spans="3:7" x14ac:dyDescent="0.25">
      <c r="C2027" t="s">
        <v>7</v>
      </c>
    </row>
    <row r="2028" spans="3:7" x14ac:dyDescent="0.25">
      <c r="C2028">
        <v>2.8809999999999999E-2</v>
      </c>
    </row>
    <row r="2029" spans="3:7" x14ac:dyDescent="0.25">
      <c r="C2029" t="s">
        <v>8</v>
      </c>
    </row>
    <row r="2030" spans="3:7" x14ac:dyDescent="0.25">
      <c r="C2030">
        <v>1.995E-5</v>
      </c>
    </row>
    <row r="2031" spans="3:7" x14ac:dyDescent="0.25">
      <c r="C2031" t="s">
        <v>9</v>
      </c>
    </row>
    <row r="2032" spans="3:7" x14ac:dyDescent="0.25">
      <c r="C2032">
        <v>0.72770000000000001</v>
      </c>
    </row>
    <row r="2034" spans="3:9" s="7" customFormat="1" x14ac:dyDescent="0.25"/>
    <row r="2036" spans="3:9" x14ac:dyDescent="0.25">
      <c r="E2036" s="2" t="s">
        <v>11</v>
      </c>
      <c r="F2036" s="3" t="s">
        <v>5</v>
      </c>
      <c r="G2036" s="3" t="s">
        <v>10</v>
      </c>
      <c r="H2036" s="3" t="s">
        <v>12</v>
      </c>
      <c r="I2036" s="3" t="s">
        <v>13</v>
      </c>
    </row>
    <row r="2037" spans="3:9" x14ac:dyDescent="0.25">
      <c r="C2037" t="s">
        <v>0</v>
      </c>
      <c r="E2037">
        <f>(C2042-C2040)</f>
        <v>270.29999999999995</v>
      </c>
      <c r="F2037">
        <f>(C2042+C2040)/2</f>
        <v>163.25</v>
      </c>
      <c r="G2037">
        <f>((C2046*C2051*E2037*(C2044^3))/(C2055^2))*C2057</f>
        <v>4389498194.965188</v>
      </c>
      <c r="H2037">
        <f>((0.825)+((0.387*(G2037^(1/6)))/((1)+((0.492/C2057)^(9/16)))^(8/27)))^2</f>
        <v>194.33390984235984</v>
      </c>
      <c r="I2037">
        <f>(H2037*C2053)/C2044</f>
        <v>7.0377138468955689</v>
      </c>
    </row>
    <row r="2038" spans="3:9" x14ac:dyDescent="0.25">
      <c r="C2038">
        <v>1</v>
      </c>
    </row>
    <row r="2039" spans="3:9" x14ac:dyDescent="0.25">
      <c r="C2039" t="s">
        <v>1</v>
      </c>
    </row>
    <row r="2040" spans="3:9" x14ac:dyDescent="0.25">
      <c r="C2040">
        <v>28.1</v>
      </c>
    </row>
    <row r="2041" spans="3:9" x14ac:dyDescent="0.25">
      <c r="C2041" t="s">
        <v>2</v>
      </c>
    </row>
    <row r="2042" spans="3:9" x14ac:dyDescent="0.25">
      <c r="C2042">
        <v>298.39999999999998</v>
      </c>
    </row>
    <row r="2043" spans="3:9" x14ac:dyDescent="0.25">
      <c r="C2043" t="s">
        <v>3</v>
      </c>
    </row>
    <row r="2044" spans="3:9" x14ac:dyDescent="0.25">
      <c r="C2044">
        <v>0.96950000000000003</v>
      </c>
    </row>
    <row r="2045" spans="3:9" x14ac:dyDescent="0.25">
      <c r="C2045" t="s">
        <v>4</v>
      </c>
    </row>
    <row r="2046" spans="3:9" ht="15.75" thickBot="1" x14ac:dyDescent="0.3">
      <c r="C2046">
        <v>9.81</v>
      </c>
    </row>
    <row r="2047" spans="3:9" x14ac:dyDescent="0.25">
      <c r="C2047" s="5" t="s">
        <v>15</v>
      </c>
    </row>
    <row r="2048" spans="3:9" ht="15.75" thickBot="1" x14ac:dyDescent="0.3">
      <c r="C2048" s="8">
        <f>(C2042+C2040)/2</f>
        <v>163.25</v>
      </c>
      <c r="G2048" t="s">
        <v>16</v>
      </c>
    </row>
    <row r="2050" spans="3:9" x14ac:dyDescent="0.25">
      <c r="C2050" s="1" t="s">
        <v>6</v>
      </c>
    </row>
    <row r="2051" spans="3:9" x14ac:dyDescent="0.25">
      <c r="C2051">
        <f>1/(273+F2037)</f>
        <v>2.2922636103151861E-3</v>
      </c>
    </row>
    <row r="2052" spans="3:9" x14ac:dyDescent="0.25">
      <c r="C2052" t="s">
        <v>7</v>
      </c>
    </row>
    <row r="2053" spans="3:9" x14ac:dyDescent="0.25">
      <c r="C2053">
        <v>3.5110000000000002E-2</v>
      </c>
    </row>
    <row r="2054" spans="3:9" x14ac:dyDescent="0.25">
      <c r="C2054" t="s">
        <v>8</v>
      </c>
    </row>
    <row r="2055" spans="3:9" x14ac:dyDescent="0.25">
      <c r="C2055">
        <v>2.9750000000000001E-5</v>
      </c>
    </row>
    <row r="2056" spans="3:9" x14ac:dyDescent="0.25">
      <c r="C2056" t="s">
        <v>9</v>
      </c>
    </row>
    <row r="2057" spans="3:9" x14ac:dyDescent="0.25">
      <c r="C2057">
        <v>0.70140000000000002</v>
      </c>
    </row>
    <row r="2059" spans="3:9" s="7" customFormat="1" x14ac:dyDescent="0.25"/>
    <row r="2061" spans="3:9" x14ac:dyDescent="0.25">
      <c r="E2061" s="2" t="s">
        <v>11</v>
      </c>
      <c r="F2061" s="3" t="s">
        <v>5</v>
      </c>
      <c r="G2061" s="3" t="s">
        <v>10</v>
      </c>
      <c r="H2061" s="3" t="s">
        <v>12</v>
      </c>
      <c r="I2061" s="3" t="s">
        <v>13</v>
      </c>
    </row>
    <row r="2062" spans="3:9" x14ac:dyDescent="0.25">
      <c r="C2062" t="s">
        <v>0</v>
      </c>
      <c r="E2062">
        <f>(C2067-C2065)</f>
        <v>256.3</v>
      </c>
      <c r="F2062">
        <f>(C2067+C2065)/2</f>
        <v>155.85</v>
      </c>
      <c r="G2062">
        <f>((C2071*C2076*E2062*(C2069^3))/(C2080^2))*C2082</f>
        <v>15056120763.434507</v>
      </c>
      <c r="H2062">
        <f>((0.825)+((0.387*(G2062^(1/6)))/((1)+((0.492/C2082)^(9/16)))^(8/27)))^2</f>
        <v>286.67033259477438</v>
      </c>
      <c r="I2062">
        <f>(H2062*C2078)/C2069</f>
        <v>6.8015916863106689</v>
      </c>
    </row>
    <row r="2063" spans="3:9" x14ac:dyDescent="0.25">
      <c r="C2063">
        <v>1</v>
      </c>
    </row>
    <row r="2064" spans="3:9" x14ac:dyDescent="0.25">
      <c r="C2064" t="s">
        <v>1</v>
      </c>
    </row>
    <row r="2065" spans="3:7" x14ac:dyDescent="0.25">
      <c r="C2065">
        <v>27.7</v>
      </c>
    </row>
    <row r="2066" spans="3:7" x14ac:dyDescent="0.25">
      <c r="C2066" t="s">
        <v>2</v>
      </c>
    </row>
    <row r="2067" spans="3:7" x14ac:dyDescent="0.25">
      <c r="C2067">
        <v>284</v>
      </c>
    </row>
    <row r="2068" spans="3:7" x14ac:dyDescent="0.25">
      <c r="C2068" t="s">
        <v>3</v>
      </c>
    </row>
    <row r="2069" spans="3:7" x14ac:dyDescent="0.25">
      <c r="C2069">
        <v>1.4798</v>
      </c>
    </row>
    <row r="2070" spans="3:7" x14ac:dyDescent="0.25">
      <c r="C2070" t="s">
        <v>4</v>
      </c>
    </row>
    <row r="2071" spans="3:7" ht="15.75" thickBot="1" x14ac:dyDescent="0.3">
      <c r="C2071">
        <v>9.81</v>
      </c>
    </row>
    <row r="2072" spans="3:7" x14ac:dyDescent="0.25">
      <c r="C2072" s="5" t="s">
        <v>15</v>
      </c>
    </row>
    <row r="2073" spans="3:7" ht="15.75" thickBot="1" x14ac:dyDescent="0.3">
      <c r="C2073" s="8">
        <f>(C2067+C2065)/2</f>
        <v>155.85</v>
      </c>
      <c r="G2073" t="s">
        <v>16</v>
      </c>
    </row>
    <row r="2075" spans="3:7" x14ac:dyDescent="0.25">
      <c r="C2075" s="1" t="s">
        <v>6</v>
      </c>
    </row>
    <row r="2076" spans="3:7" x14ac:dyDescent="0.25">
      <c r="C2076">
        <f>1/(273+F2062)</f>
        <v>2.3318176518596244E-3</v>
      </c>
    </row>
    <row r="2077" spans="3:7" x14ac:dyDescent="0.25">
      <c r="C2077" t="s">
        <v>7</v>
      </c>
    </row>
    <row r="2078" spans="3:7" x14ac:dyDescent="0.25">
      <c r="C2078">
        <v>3.5110000000000002E-2</v>
      </c>
    </row>
    <row r="2079" spans="3:7" x14ac:dyDescent="0.25">
      <c r="C2079" t="s">
        <v>8</v>
      </c>
    </row>
    <row r="2080" spans="3:7" x14ac:dyDescent="0.25">
      <c r="C2080">
        <v>2.9750000000000001E-5</v>
      </c>
    </row>
    <row r="2081" spans="3:9" x14ac:dyDescent="0.25">
      <c r="C2081" t="s">
        <v>9</v>
      </c>
    </row>
    <row r="2082" spans="3:9" x14ac:dyDescent="0.25">
      <c r="C2082">
        <v>0.70140000000000002</v>
      </c>
    </row>
    <row r="2084" spans="3:9" s="7" customFormat="1" x14ac:dyDescent="0.25"/>
    <row r="2086" spans="3:9" x14ac:dyDescent="0.25">
      <c r="E2086" s="2" t="s">
        <v>11</v>
      </c>
      <c r="F2086" s="3" t="s">
        <v>5</v>
      </c>
      <c r="G2086" s="3" t="s">
        <v>10</v>
      </c>
      <c r="H2086" s="3" t="s">
        <v>12</v>
      </c>
      <c r="I2086" s="3" t="s">
        <v>13</v>
      </c>
    </row>
    <row r="2087" spans="3:9" x14ac:dyDescent="0.25">
      <c r="C2087" t="s">
        <v>0</v>
      </c>
      <c r="E2087">
        <f>(C2092-C2090)</f>
        <v>55.900000000000006</v>
      </c>
      <c r="F2087">
        <f>(C2092+C2090)/2</f>
        <v>55.45</v>
      </c>
      <c r="G2087">
        <f>((C2096*C2101*E2087*(C2094^3))/(C2105^2))*C2107</f>
        <v>571181158859.42969</v>
      </c>
      <c r="H2087">
        <f>((0.825)+((0.387*(G2087^(1/6)))/((1)+((0.492/C2107)^(9/16)))^(8/27)))^2</f>
        <v>924.60542595518768</v>
      </c>
      <c r="I2087">
        <f>(H2087*C2103)/C2094</f>
        <v>4.6797743940629193</v>
      </c>
    </row>
    <row r="2088" spans="3:9" x14ac:dyDescent="0.25">
      <c r="C2088">
        <v>1</v>
      </c>
    </row>
    <row r="2089" spans="3:9" x14ac:dyDescent="0.25">
      <c r="C2089" t="s">
        <v>1</v>
      </c>
    </row>
    <row r="2090" spans="3:9" x14ac:dyDescent="0.25">
      <c r="C2090">
        <v>27.5</v>
      </c>
    </row>
    <row r="2091" spans="3:9" x14ac:dyDescent="0.25">
      <c r="C2091" t="s">
        <v>2</v>
      </c>
    </row>
    <row r="2092" spans="3:9" x14ac:dyDescent="0.25">
      <c r="C2092">
        <v>83.4</v>
      </c>
    </row>
    <row r="2093" spans="3:9" x14ac:dyDescent="0.25">
      <c r="C2093" t="s">
        <v>3</v>
      </c>
    </row>
    <row r="2094" spans="3:9" x14ac:dyDescent="0.25">
      <c r="C2094">
        <v>5.5479000000000003</v>
      </c>
    </row>
    <row r="2095" spans="3:9" x14ac:dyDescent="0.25">
      <c r="C2095" t="s">
        <v>4</v>
      </c>
    </row>
    <row r="2096" spans="3:9" ht="15.75" thickBot="1" x14ac:dyDescent="0.3">
      <c r="C2096">
        <v>9.81</v>
      </c>
    </row>
    <row r="2097" spans="3:9" x14ac:dyDescent="0.25">
      <c r="C2097" s="5" t="s">
        <v>15</v>
      </c>
    </row>
    <row r="2098" spans="3:9" ht="15.75" thickBot="1" x14ac:dyDescent="0.3">
      <c r="C2098" s="8">
        <f>(C2092+C2090)/2</f>
        <v>55.45</v>
      </c>
      <c r="G2098" t="s">
        <v>16</v>
      </c>
    </row>
    <row r="2100" spans="3:9" x14ac:dyDescent="0.25">
      <c r="C2100" s="1" t="s">
        <v>6</v>
      </c>
    </row>
    <row r="2101" spans="3:9" x14ac:dyDescent="0.25">
      <c r="C2101">
        <f>1/(273+F2087)</f>
        <v>3.0446034404018876E-3</v>
      </c>
    </row>
    <row r="2102" spans="3:9" x14ac:dyDescent="0.25">
      <c r="C2102" t="s">
        <v>7</v>
      </c>
    </row>
    <row r="2103" spans="3:9" x14ac:dyDescent="0.25">
      <c r="C2103">
        <v>2.8080000000000001E-2</v>
      </c>
    </row>
    <row r="2104" spans="3:9" x14ac:dyDescent="0.25">
      <c r="C2104" t="s">
        <v>8</v>
      </c>
    </row>
    <row r="2105" spans="3:9" x14ac:dyDescent="0.25">
      <c r="C2105">
        <v>1.8960000000000001E-5</v>
      </c>
    </row>
    <row r="2106" spans="3:9" x14ac:dyDescent="0.25">
      <c r="C2106" t="s">
        <v>9</v>
      </c>
    </row>
    <row r="2107" spans="3:9" x14ac:dyDescent="0.25">
      <c r="C2107">
        <v>0.72019999999999995</v>
      </c>
    </row>
    <row r="2109" spans="3:9" s="7" customFormat="1" x14ac:dyDescent="0.25"/>
    <row r="2111" spans="3:9" x14ac:dyDescent="0.25">
      <c r="E2111" s="2" t="s">
        <v>11</v>
      </c>
      <c r="F2111" s="3" t="s">
        <v>5</v>
      </c>
      <c r="G2111" s="3" t="s">
        <v>10</v>
      </c>
      <c r="H2111" s="3" t="s">
        <v>12</v>
      </c>
      <c r="I2111" s="3" t="s">
        <v>13</v>
      </c>
    </row>
    <row r="2112" spans="3:9" x14ac:dyDescent="0.25">
      <c r="C2112" t="s">
        <v>0</v>
      </c>
      <c r="E2112">
        <f>(C2117-C2115)</f>
        <v>202.8</v>
      </c>
      <c r="F2112">
        <f>(C2117+C2115)/2</f>
        <v>129.1</v>
      </c>
      <c r="G2112">
        <f>((C2121*C2126*E2112*(C2119^3))/(C2130^2))*C2132</f>
        <v>319390816.36683261</v>
      </c>
      <c r="H2112">
        <f>((0.825)+((0.387*(G2112^(1/6)))/((1)+((0.492/C2132)^(9/16)))^(8/27)))^2</f>
        <v>86.574043821366658</v>
      </c>
      <c r="I2112">
        <f>(H2112*C2128)/C2119</f>
        <v>7.2331361508812275</v>
      </c>
    </row>
    <row r="2113" spans="3:9" x14ac:dyDescent="0.25">
      <c r="C2113">
        <v>1</v>
      </c>
    </row>
    <row r="2114" spans="3:9" x14ac:dyDescent="0.25">
      <c r="C2114" t="s">
        <v>1</v>
      </c>
      <c r="G2114">
        <f>((C2121*C2126*E2112*(C2119^3))/(D2130^2))*D2132</f>
        <v>268385208.92397693</v>
      </c>
      <c r="H2114">
        <f>((0.825)+((0.387*(G2114^(1/6)))/((1)+((0.492/D2132)^(9/16)))^(8/27)))^2</f>
        <v>82.071932473800288</v>
      </c>
      <c r="I2114">
        <f>(H2114*D2128)/C2119</f>
        <v>7.1516193224845601</v>
      </c>
    </row>
    <row r="2115" spans="3:9" x14ac:dyDescent="0.25">
      <c r="C2115">
        <v>27.7</v>
      </c>
    </row>
    <row r="2116" spans="3:9" x14ac:dyDescent="0.25">
      <c r="C2116" t="s">
        <v>2</v>
      </c>
    </row>
    <row r="2117" spans="3:9" x14ac:dyDescent="0.25">
      <c r="C2117">
        <v>230.5</v>
      </c>
    </row>
    <row r="2118" spans="3:9" x14ac:dyDescent="0.25">
      <c r="C2118" t="s">
        <v>3</v>
      </c>
    </row>
    <row r="2119" spans="3:9" x14ac:dyDescent="0.25">
      <c r="C2119">
        <v>0.38719999999999999</v>
      </c>
    </row>
    <row r="2120" spans="3:9" x14ac:dyDescent="0.25">
      <c r="C2120" t="s">
        <v>4</v>
      </c>
    </row>
    <row r="2121" spans="3:9" ht="15.75" thickBot="1" x14ac:dyDescent="0.3">
      <c r="C2121">
        <v>9.81</v>
      </c>
      <c r="G2121">
        <v>120</v>
      </c>
      <c r="H2121">
        <f>I2112</f>
        <v>7.2331361508812275</v>
      </c>
    </row>
    <row r="2122" spans="3:9" x14ac:dyDescent="0.25">
      <c r="C2122" s="5" t="s">
        <v>15</v>
      </c>
      <c r="G2122">
        <v>140</v>
      </c>
      <c r="H2122">
        <f>I2114</f>
        <v>7.1516193224845601</v>
      </c>
    </row>
    <row r="2123" spans="3:9" ht="15.75" thickBot="1" x14ac:dyDescent="0.3">
      <c r="C2123" s="8">
        <f>(C2117+C2115)/2</f>
        <v>129.1</v>
      </c>
      <c r="G2123" s="9">
        <f>C2123</f>
        <v>129.1</v>
      </c>
      <c r="H2123">
        <f>((H2121)+(((H2122-H2121)/(G2122-G2121))*(G2123-G2121)))</f>
        <v>7.1960459939607437</v>
      </c>
    </row>
    <row r="2125" spans="3:9" x14ac:dyDescent="0.25">
      <c r="C2125" s="1" t="s">
        <v>6</v>
      </c>
    </row>
    <row r="2126" spans="3:9" x14ac:dyDescent="0.25">
      <c r="C2126">
        <f>1/(273+F2112)</f>
        <v>2.486943546381497E-3</v>
      </c>
    </row>
    <row r="2127" spans="3:9" x14ac:dyDescent="0.25">
      <c r="C2127" t="s">
        <v>7</v>
      </c>
    </row>
    <row r="2128" spans="3:9" x14ac:dyDescent="0.25">
      <c r="C2128">
        <v>3.2349999999999997E-2</v>
      </c>
      <c r="D2128">
        <v>3.3739999999999999E-2</v>
      </c>
    </row>
    <row r="2129" spans="3:9" x14ac:dyDescent="0.25">
      <c r="C2129" t="s">
        <v>8</v>
      </c>
    </row>
    <row r="2130" spans="3:9" x14ac:dyDescent="0.25">
      <c r="C2130">
        <v>2.5219999999999999E-5</v>
      </c>
      <c r="D2130">
        <v>2.745E-5</v>
      </c>
    </row>
    <row r="2131" spans="3:9" x14ac:dyDescent="0.25">
      <c r="C2131" t="s">
        <v>9</v>
      </c>
    </row>
    <row r="2132" spans="3:9" x14ac:dyDescent="0.25">
      <c r="C2132">
        <v>0.70730000000000004</v>
      </c>
      <c r="D2132">
        <v>0.70409999999999995</v>
      </c>
    </row>
    <row r="2134" spans="3:9" s="7" customFormat="1" x14ac:dyDescent="0.25"/>
    <row r="2136" spans="3:9" x14ac:dyDescent="0.25">
      <c r="E2136" s="2" t="s">
        <v>11</v>
      </c>
      <c r="F2136" s="3" t="s">
        <v>5</v>
      </c>
      <c r="G2136" s="3" t="s">
        <v>10</v>
      </c>
      <c r="H2136" s="3" t="s">
        <v>12</v>
      </c>
      <c r="I2136" s="3" t="s">
        <v>13</v>
      </c>
    </row>
    <row r="2137" spans="3:9" x14ac:dyDescent="0.25">
      <c r="C2137" t="s">
        <v>0</v>
      </c>
      <c r="E2137">
        <f>(C2142-C2140)</f>
        <v>202.8</v>
      </c>
      <c r="F2137">
        <f>(C2142+C2140)/2</f>
        <v>129.1</v>
      </c>
      <c r="G2137">
        <f>((C2146*C2151*E2137*(C2144^3))/(C2155^2))*C2157</f>
        <v>228691502.90799209</v>
      </c>
      <c r="H2137">
        <f>((0.825)+((0.387*(G2137^(1/6)))/((1)+((0.492/C2157)^(9/16)))^(8/27)))^2</f>
        <v>78.239916562956381</v>
      </c>
      <c r="I2137">
        <f>(H2137*C2153)/C2144</f>
        <v>7.3067589515347535</v>
      </c>
    </row>
    <row r="2138" spans="3:9" x14ac:dyDescent="0.25">
      <c r="C2138">
        <v>1</v>
      </c>
    </row>
    <row r="2139" spans="3:9" x14ac:dyDescent="0.25">
      <c r="C2139" t="s">
        <v>1</v>
      </c>
      <c r="G2139">
        <f>((C2146*C2151*E2137*(C2144^3))/(D2155^2))*D2157</f>
        <v>192170261.76671726</v>
      </c>
      <c r="H2139">
        <f>((0.825)+((0.387*(G2139^(1/6)))/((1)+((0.492/D2157)^(9/16)))^(8/27)))^2</f>
        <v>74.191482040494719</v>
      </c>
      <c r="I2139">
        <f>(H2139*D2153)/C2144</f>
        <v>7.2263874250759006</v>
      </c>
    </row>
    <row r="2140" spans="3:9" x14ac:dyDescent="0.25">
      <c r="C2140">
        <v>27.7</v>
      </c>
    </row>
    <row r="2141" spans="3:9" x14ac:dyDescent="0.25">
      <c r="C2141" t="s">
        <v>2</v>
      </c>
    </row>
    <row r="2142" spans="3:9" x14ac:dyDescent="0.25">
      <c r="C2142">
        <v>230.5</v>
      </c>
    </row>
    <row r="2143" spans="3:9" x14ac:dyDescent="0.25">
      <c r="C2143" t="s">
        <v>3</v>
      </c>
    </row>
    <row r="2144" spans="3:9" x14ac:dyDescent="0.25">
      <c r="C2144">
        <v>0.34639999999999999</v>
      </c>
    </row>
    <row r="2145" spans="3:8" x14ac:dyDescent="0.25">
      <c r="C2145" t="s">
        <v>4</v>
      </c>
    </row>
    <row r="2146" spans="3:8" ht="15.75" thickBot="1" x14ac:dyDescent="0.3">
      <c r="C2146">
        <v>9.81</v>
      </c>
      <c r="G2146">
        <v>120</v>
      </c>
      <c r="H2146">
        <f>I2137</f>
        <v>7.3067589515347535</v>
      </c>
    </row>
    <row r="2147" spans="3:8" x14ac:dyDescent="0.25">
      <c r="C2147" s="5" t="s">
        <v>15</v>
      </c>
      <c r="G2147">
        <v>140</v>
      </c>
      <c r="H2147">
        <f>I2139</f>
        <v>7.2263874250759006</v>
      </c>
    </row>
    <row r="2148" spans="3:8" ht="15.75" thickBot="1" x14ac:dyDescent="0.3">
      <c r="C2148" s="8">
        <f>(C2142+C2140)/2</f>
        <v>129.1</v>
      </c>
      <c r="G2148" s="9">
        <f>C2148</f>
        <v>129.1</v>
      </c>
      <c r="H2148">
        <f>((H2146)+(((H2147-H2146)/(G2147-G2146))*(G2148-G2146)))</f>
        <v>7.2701899069959754</v>
      </c>
    </row>
    <row r="2150" spans="3:8" x14ac:dyDescent="0.25">
      <c r="C2150" s="1" t="s">
        <v>6</v>
      </c>
    </row>
    <row r="2151" spans="3:8" x14ac:dyDescent="0.25">
      <c r="C2151">
        <f>1/(273+F2137)</f>
        <v>2.486943546381497E-3</v>
      </c>
    </row>
    <row r="2152" spans="3:8" x14ac:dyDescent="0.25">
      <c r="C2152" t="s">
        <v>7</v>
      </c>
    </row>
    <row r="2153" spans="3:8" x14ac:dyDescent="0.25">
      <c r="C2153">
        <v>3.2349999999999997E-2</v>
      </c>
      <c r="D2153">
        <v>3.3739999999999999E-2</v>
      </c>
    </row>
    <row r="2154" spans="3:8" x14ac:dyDescent="0.25">
      <c r="C2154" t="s">
        <v>8</v>
      </c>
    </row>
    <row r="2155" spans="3:8" x14ac:dyDescent="0.25">
      <c r="C2155">
        <v>2.5219999999999999E-5</v>
      </c>
      <c r="D2155">
        <v>2.745E-5</v>
      </c>
    </row>
    <row r="2156" spans="3:8" x14ac:dyDescent="0.25">
      <c r="C2156" t="s">
        <v>9</v>
      </c>
    </row>
    <row r="2157" spans="3:8" x14ac:dyDescent="0.25">
      <c r="C2157">
        <v>0.70730000000000004</v>
      </c>
      <c r="D2157">
        <v>0.70409999999999995</v>
      </c>
    </row>
    <row r="2159" spans="3:8" s="7" customFormat="1" x14ac:dyDescent="0.25"/>
    <row r="2161" spans="3:9" x14ac:dyDescent="0.25">
      <c r="E2161" s="2" t="s">
        <v>11</v>
      </c>
      <c r="F2161" s="3" t="s">
        <v>5</v>
      </c>
      <c r="G2161" s="3" t="s">
        <v>10</v>
      </c>
      <c r="H2161" s="3" t="s">
        <v>12</v>
      </c>
      <c r="I2161" s="3" t="s">
        <v>13</v>
      </c>
    </row>
    <row r="2162" spans="3:9" x14ac:dyDescent="0.25">
      <c r="C2162" t="s">
        <v>0</v>
      </c>
      <c r="E2162">
        <f>(C2167-C2165)</f>
        <v>118.39999999999999</v>
      </c>
      <c r="F2162">
        <f>(C2167+C2165)/2</f>
        <v>86.899999999999991</v>
      </c>
      <c r="G2162">
        <f>((C2171*C2176*E2162*(C2169^3))/(C2180^2))*C2182</f>
        <v>222600389.3775427</v>
      </c>
      <c r="H2162">
        <f>((0.825)+((0.387*(G2162^(1/6)))/((1)+((0.492/C2182)^(9/16)))^(8/27)))^2</f>
        <v>77.69167755783711</v>
      </c>
      <c r="I2162">
        <f>(H2162*C2178)/C2169</f>
        <v>6.5170494572787643</v>
      </c>
    </row>
    <row r="2163" spans="3:9" x14ac:dyDescent="0.25">
      <c r="C2163">
        <v>1</v>
      </c>
    </row>
    <row r="2164" spans="3:9" x14ac:dyDescent="0.25">
      <c r="C2164" t="s">
        <v>1</v>
      </c>
    </row>
    <row r="2165" spans="3:9" x14ac:dyDescent="0.25">
      <c r="C2165">
        <v>27.7</v>
      </c>
    </row>
    <row r="2166" spans="3:9" x14ac:dyDescent="0.25">
      <c r="C2166" t="s">
        <v>2</v>
      </c>
    </row>
    <row r="2167" spans="3:9" x14ac:dyDescent="0.25">
      <c r="C2167">
        <v>146.1</v>
      </c>
    </row>
    <row r="2168" spans="3:9" x14ac:dyDescent="0.25">
      <c r="C2168" t="s">
        <v>3</v>
      </c>
    </row>
    <row r="2169" spans="3:9" x14ac:dyDescent="0.25">
      <c r="C2169">
        <v>0.36049999999999999</v>
      </c>
    </row>
    <row r="2170" spans="3:9" x14ac:dyDescent="0.25">
      <c r="C2170" t="s">
        <v>4</v>
      </c>
    </row>
    <row r="2171" spans="3:9" ht="15.75" thickBot="1" x14ac:dyDescent="0.3">
      <c r="C2171">
        <v>9.81</v>
      </c>
    </row>
    <row r="2172" spans="3:9" x14ac:dyDescent="0.25">
      <c r="C2172" s="5" t="s">
        <v>15</v>
      </c>
    </row>
    <row r="2173" spans="3:9" ht="15.75" thickBot="1" x14ac:dyDescent="0.3">
      <c r="C2173" s="8">
        <f>(C2167+C2165)/2</f>
        <v>86.899999999999991</v>
      </c>
      <c r="G2173" t="s">
        <v>16</v>
      </c>
    </row>
    <row r="2175" spans="3:9" x14ac:dyDescent="0.25">
      <c r="C2175" s="1" t="s">
        <v>6</v>
      </c>
    </row>
    <row r="2176" spans="3:9" x14ac:dyDescent="0.25">
      <c r="C2176">
        <f>1/(273+F2162)</f>
        <v>2.7785495971103086E-3</v>
      </c>
    </row>
    <row r="2177" spans="3:9" x14ac:dyDescent="0.25">
      <c r="C2177" t="s">
        <v>7</v>
      </c>
    </row>
    <row r="2178" spans="3:9" x14ac:dyDescent="0.25">
      <c r="C2178">
        <v>3.024E-2</v>
      </c>
    </row>
    <row r="2179" spans="3:9" x14ac:dyDescent="0.25">
      <c r="C2179" t="s">
        <v>8</v>
      </c>
    </row>
    <row r="2180" spans="3:9" x14ac:dyDescent="0.25">
      <c r="C2180">
        <v>2.2010000000000001E-5</v>
      </c>
    </row>
    <row r="2181" spans="3:9" x14ac:dyDescent="0.25">
      <c r="C2181" t="s">
        <v>9</v>
      </c>
    </row>
    <row r="2182" spans="3:9" x14ac:dyDescent="0.25">
      <c r="C2182">
        <v>0.71319999999999995</v>
      </c>
    </row>
    <row r="2185" spans="3:9" s="7" customFormat="1" x14ac:dyDescent="0.25"/>
    <row r="2186" spans="3:9" x14ac:dyDescent="0.25">
      <c r="E2186" s="2" t="s">
        <v>11</v>
      </c>
      <c r="F2186" s="3" t="s">
        <v>5</v>
      </c>
      <c r="G2186" s="3" t="s">
        <v>10</v>
      </c>
      <c r="H2186" s="3" t="s">
        <v>12</v>
      </c>
      <c r="I2186" s="3" t="s">
        <v>13</v>
      </c>
    </row>
    <row r="2187" spans="3:9" x14ac:dyDescent="0.25">
      <c r="C2187" t="s">
        <v>0</v>
      </c>
      <c r="E2187">
        <f>(C2192-C2190)</f>
        <v>202.8</v>
      </c>
      <c r="F2187">
        <f>(C2192+C2190)/2</f>
        <v>129.1</v>
      </c>
      <c r="G2187">
        <f>((C2196*C2201*E2187*(C2194^3))/(C2205^2))*C2207</f>
        <v>12734999647.298454</v>
      </c>
      <c r="H2187">
        <f>((0.825)+((0.387*(G2187^(1/6)))/((1)+((0.492/C2207)^(9/16)))^(8/27)))^2</f>
        <v>272.18212291716725</v>
      </c>
      <c r="I2187">
        <f>(H2187*C2203)/C2194</f>
        <v>6.6564043516558513</v>
      </c>
    </row>
    <row r="2188" spans="3:9" x14ac:dyDescent="0.25">
      <c r="C2188">
        <v>1</v>
      </c>
    </row>
    <row r="2189" spans="3:9" x14ac:dyDescent="0.25">
      <c r="C2189" t="s">
        <v>1</v>
      </c>
      <c r="G2189">
        <f>((C2196*C2201*E2187*(C2194^3))/(D2205^2))*D2207</f>
        <v>10701264300.165089</v>
      </c>
      <c r="H2189">
        <f>((0.825)+((0.387*(G2189^(1/6)))/((1)+((0.492/D2207)^(9/16)))^(8/27)))^2</f>
        <v>257.43573786395501</v>
      </c>
      <c r="I2189">
        <f>(H2189*D2203)/C2194</f>
        <v>6.5662849981326286</v>
      </c>
    </row>
    <row r="2190" spans="3:9" x14ac:dyDescent="0.25">
      <c r="C2190">
        <v>27.7</v>
      </c>
    </row>
    <row r="2191" spans="3:9" x14ac:dyDescent="0.25">
      <c r="C2191" t="s">
        <v>2</v>
      </c>
    </row>
    <row r="2192" spans="3:9" x14ac:dyDescent="0.25">
      <c r="C2192">
        <v>230.5</v>
      </c>
    </row>
    <row r="2193" spans="3:8" x14ac:dyDescent="0.25">
      <c r="C2193" t="s">
        <v>3</v>
      </c>
    </row>
    <row r="2194" spans="3:8" x14ac:dyDescent="0.25">
      <c r="C2194">
        <v>1.3228</v>
      </c>
    </row>
    <row r="2195" spans="3:8" x14ac:dyDescent="0.25">
      <c r="C2195" t="s">
        <v>4</v>
      </c>
    </row>
    <row r="2196" spans="3:8" ht="15.75" thickBot="1" x14ac:dyDescent="0.3">
      <c r="C2196">
        <v>9.81</v>
      </c>
      <c r="G2196">
        <v>120</v>
      </c>
      <c r="H2196">
        <f>I2187</f>
        <v>6.6564043516558513</v>
      </c>
    </row>
    <row r="2197" spans="3:8" x14ac:dyDescent="0.25">
      <c r="C2197" s="5" t="s">
        <v>15</v>
      </c>
      <c r="G2197">
        <v>140</v>
      </c>
      <c r="H2197">
        <f>I2189</f>
        <v>6.5662849981326286</v>
      </c>
    </row>
    <row r="2198" spans="3:8" ht="15.75" thickBot="1" x14ac:dyDescent="0.3">
      <c r="C2198" s="8">
        <f>(C2192+C2190)/2</f>
        <v>129.1</v>
      </c>
      <c r="G2198" s="9">
        <f>C2198</f>
        <v>129.1</v>
      </c>
      <c r="H2198">
        <f>((H2196)+(((H2197-H2196)/(G2197-G2196))*(G2198-G2196)))</f>
        <v>6.6154000458027848</v>
      </c>
    </row>
    <row r="2200" spans="3:8" x14ac:dyDescent="0.25">
      <c r="C2200" s="1" t="s">
        <v>6</v>
      </c>
    </row>
    <row r="2201" spans="3:8" x14ac:dyDescent="0.25">
      <c r="C2201">
        <f>1/(273+F2187)</f>
        <v>2.486943546381497E-3</v>
      </c>
    </row>
    <row r="2202" spans="3:8" x14ac:dyDescent="0.25">
      <c r="C2202" t="s">
        <v>7</v>
      </c>
    </row>
    <row r="2203" spans="3:8" x14ac:dyDescent="0.25">
      <c r="C2203">
        <v>3.2349999999999997E-2</v>
      </c>
      <c r="D2203">
        <v>3.3739999999999999E-2</v>
      </c>
    </row>
    <row r="2204" spans="3:8" x14ac:dyDescent="0.25">
      <c r="C2204" t="s">
        <v>8</v>
      </c>
    </row>
    <row r="2205" spans="3:8" x14ac:dyDescent="0.25">
      <c r="C2205">
        <v>2.5219999999999999E-5</v>
      </c>
      <c r="D2205">
        <v>2.745E-5</v>
      </c>
    </row>
    <row r="2206" spans="3:8" x14ac:dyDescent="0.25">
      <c r="C2206" t="s">
        <v>9</v>
      </c>
    </row>
    <row r="2207" spans="3:8" x14ac:dyDescent="0.25">
      <c r="C2207">
        <v>0.70730000000000004</v>
      </c>
      <c r="D2207">
        <v>0.70409999999999995</v>
      </c>
    </row>
    <row r="2209" spans="3:9" s="7" customFormat="1" x14ac:dyDescent="0.25"/>
    <row r="2210" spans="3:9" x14ac:dyDescent="0.25">
      <c r="E2210" s="2" t="s">
        <v>11</v>
      </c>
      <c r="F2210" s="3" t="s">
        <v>5</v>
      </c>
      <c r="G2210" s="3" t="s">
        <v>10</v>
      </c>
      <c r="H2210" s="3" t="s">
        <v>12</v>
      </c>
      <c r="I2210" s="3" t="s">
        <v>13</v>
      </c>
    </row>
    <row r="2211" spans="3:9" x14ac:dyDescent="0.25">
      <c r="C2211" t="s">
        <v>0</v>
      </c>
      <c r="E2211">
        <f>(C2216-C2214)</f>
        <v>202.4</v>
      </c>
      <c r="F2211">
        <f>(C2216+C2214)/2</f>
        <v>129.30000000000001</v>
      </c>
      <c r="G2211">
        <f>((C2220*C2225*E2211*(C2218^3))/(C2229^2))*C2231</f>
        <v>27385248276.787926</v>
      </c>
      <c r="H2211">
        <f>((0.825)+((0.387*(G2211^(1/6)))/((1)+((0.492/C2231)^(9/16)))^(8/27)))^2</f>
        <v>347.11998028484749</v>
      </c>
      <c r="I2211">
        <f>(H2211*C2227)/C2218</f>
        <v>6.571472005041441</v>
      </c>
    </row>
    <row r="2212" spans="3:9" x14ac:dyDescent="0.25">
      <c r="C2212">
        <v>1</v>
      </c>
    </row>
    <row r="2213" spans="3:9" x14ac:dyDescent="0.25">
      <c r="C2213" t="s">
        <v>1</v>
      </c>
      <c r="G2213">
        <f>((C2220*C2225*E2211*(C2218^3))/(D2229^2))*D2231</f>
        <v>23011918951.856106</v>
      </c>
      <c r="H2213">
        <f>((0.825)+((0.387*(G2213^(1/6)))/((1)+((0.492/D2231)^(9/16)))^(8/27)))^2</f>
        <v>328.20182641435281</v>
      </c>
      <c r="I2213">
        <f>(H2213*D2227)/C2218</f>
        <v>6.4802958937384494</v>
      </c>
    </row>
    <row r="2214" spans="3:9" x14ac:dyDescent="0.25">
      <c r="C2214">
        <v>28.1</v>
      </c>
    </row>
    <row r="2215" spans="3:9" x14ac:dyDescent="0.25">
      <c r="C2215" t="s">
        <v>2</v>
      </c>
    </row>
    <row r="2216" spans="3:9" x14ac:dyDescent="0.25">
      <c r="C2216">
        <v>230.5</v>
      </c>
    </row>
    <row r="2217" spans="3:9" x14ac:dyDescent="0.25">
      <c r="C2217" t="s">
        <v>3</v>
      </c>
    </row>
    <row r="2218" spans="3:9" x14ac:dyDescent="0.25">
      <c r="C2218">
        <v>1.7088000000000001</v>
      </c>
    </row>
    <row r="2219" spans="3:9" x14ac:dyDescent="0.25">
      <c r="C2219" t="s">
        <v>4</v>
      </c>
    </row>
    <row r="2220" spans="3:9" ht="15.75" thickBot="1" x14ac:dyDescent="0.3">
      <c r="C2220">
        <v>9.81</v>
      </c>
      <c r="G2220">
        <v>120</v>
      </c>
      <c r="H2220">
        <f>I2211</f>
        <v>6.571472005041441</v>
      </c>
    </row>
    <row r="2221" spans="3:9" x14ac:dyDescent="0.25">
      <c r="C2221" s="5" t="s">
        <v>15</v>
      </c>
      <c r="G2221">
        <v>140</v>
      </c>
      <c r="H2221">
        <f>I2213</f>
        <v>6.4802958937384494</v>
      </c>
    </row>
    <row r="2222" spans="3:9" ht="15.75" thickBot="1" x14ac:dyDescent="0.3">
      <c r="C2222" s="8">
        <f>(C2216+C2214)/2</f>
        <v>129.30000000000001</v>
      </c>
      <c r="G2222" s="9">
        <f>C2222</f>
        <v>129.30000000000001</v>
      </c>
      <c r="H2222">
        <f>((H2220)+(((H2221-H2220)/(G2221-G2220))*(G2222-G2220)))</f>
        <v>6.5290751132855496</v>
      </c>
    </row>
    <row r="2224" spans="3:9" x14ac:dyDescent="0.25">
      <c r="C2224" s="1" t="s">
        <v>6</v>
      </c>
    </row>
    <row r="2225" spans="3:9" x14ac:dyDescent="0.25">
      <c r="C2225">
        <f>1/(273+F2211)</f>
        <v>2.4857071836937609E-3</v>
      </c>
    </row>
    <row r="2226" spans="3:9" x14ac:dyDescent="0.25">
      <c r="C2226" t="s">
        <v>7</v>
      </c>
    </row>
    <row r="2227" spans="3:9" x14ac:dyDescent="0.25">
      <c r="C2227">
        <v>3.2349999999999997E-2</v>
      </c>
      <c r="D2227">
        <v>3.3739999999999999E-2</v>
      </c>
    </row>
    <row r="2228" spans="3:9" x14ac:dyDescent="0.25">
      <c r="C2228" t="s">
        <v>8</v>
      </c>
    </row>
    <row r="2229" spans="3:9" x14ac:dyDescent="0.25">
      <c r="C2229">
        <v>2.5219999999999999E-5</v>
      </c>
      <c r="D2229">
        <v>2.745E-5</v>
      </c>
    </row>
    <row r="2230" spans="3:9" x14ac:dyDescent="0.25">
      <c r="C2230" t="s">
        <v>9</v>
      </c>
    </row>
    <row r="2231" spans="3:9" x14ac:dyDescent="0.25">
      <c r="C2231">
        <v>0.70730000000000004</v>
      </c>
      <c r="D2231">
        <v>0.70409999999999995</v>
      </c>
    </row>
    <row r="2233" spans="3:9" s="7" customFormat="1" x14ac:dyDescent="0.25"/>
    <row r="2235" spans="3:9" x14ac:dyDescent="0.25">
      <c r="E2235" s="2" t="s">
        <v>11</v>
      </c>
      <c r="F2235" s="3" t="s">
        <v>5</v>
      </c>
      <c r="G2235" s="3" t="s">
        <v>10</v>
      </c>
      <c r="H2235" s="3" t="s">
        <v>12</v>
      </c>
      <c r="I2235" s="3" t="s">
        <v>13</v>
      </c>
    </row>
    <row r="2236" spans="3:9" x14ac:dyDescent="0.25">
      <c r="C2236" t="s">
        <v>0</v>
      </c>
      <c r="E2236">
        <f>(C2241-C2239)</f>
        <v>75.199999999999989</v>
      </c>
      <c r="F2236">
        <f>(C2241+C2239)/2</f>
        <v>65.7</v>
      </c>
      <c r="G2236">
        <f>((C2245*C2250*E2236*(C2243^3))/(C2254^2))*C2256</f>
        <v>21434378234.49197</v>
      </c>
      <c r="H2236">
        <f>((0.825)+((0.387*(G2236^(1/6)))/((1)+((0.492/C2256)^(9/16)))^(8/27)))^2</f>
        <v>321.74807668739402</v>
      </c>
      <c r="I2236">
        <f>(H2236*C2252)/C2243</f>
        <v>5.265001754722153</v>
      </c>
    </row>
    <row r="2237" spans="3:9" x14ac:dyDescent="0.25">
      <c r="C2237">
        <v>1</v>
      </c>
    </row>
    <row r="2238" spans="3:9" x14ac:dyDescent="0.25">
      <c r="C2238" t="s">
        <v>1</v>
      </c>
    </row>
    <row r="2239" spans="3:9" x14ac:dyDescent="0.25">
      <c r="C2239">
        <v>28.1</v>
      </c>
    </row>
    <row r="2240" spans="3:9" x14ac:dyDescent="0.25">
      <c r="C2240" t="s">
        <v>2</v>
      </c>
    </row>
    <row r="2241" spans="3:7" x14ac:dyDescent="0.25">
      <c r="C2241">
        <v>103.3</v>
      </c>
    </row>
    <row r="2242" spans="3:7" x14ac:dyDescent="0.25">
      <c r="C2242" t="s">
        <v>3</v>
      </c>
    </row>
    <row r="2243" spans="3:7" x14ac:dyDescent="0.25">
      <c r="C2243">
        <v>1.7605999999999999</v>
      </c>
    </row>
    <row r="2244" spans="3:7" x14ac:dyDescent="0.25">
      <c r="C2244" t="s">
        <v>4</v>
      </c>
    </row>
    <row r="2245" spans="3:7" ht="15.75" thickBot="1" x14ac:dyDescent="0.3">
      <c r="C2245">
        <v>9.81</v>
      </c>
    </row>
    <row r="2246" spans="3:7" x14ac:dyDescent="0.25">
      <c r="C2246" s="5" t="s">
        <v>15</v>
      </c>
    </row>
    <row r="2247" spans="3:7" ht="15.75" thickBot="1" x14ac:dyDescent="0.3">
      <c r="C2247" s="8">
        <f>(C2241+C2239)/2</f>
        <v>65.7</v>
      </c>
      <c r="G2247" t="s">
        <v>16</v>
      </c>
    </row>
    <row r="2249" spans="3:7" x14ac:dyDescent="0.25">
      <c r="C2249" s="1" t="s">
        <v>6</v>
      </c>
    </row>
    <row r="2250" spans="3:7" x14ac:dyDescent="0.25">
      <c r="C2250">
        <f>1/(273+F2236)</f>
        <v>2.9524653085326248E-3</v>
      </c>
    </row>
    <row r="2251" spans="3:7" x14ac:dyDescent="0.25">
      <c r="C2251" t="s">
        <v>7</v>
      </c>
    </row>
    <row r="2252" spans="3:7" x14ac:dyDescent="0.25">
      <c r="C2252">
        <v>2.8809999999999999E-2</v>
      </c>
    </row>
    <row r="2253" spans="3:7" x14ac:dyDescent="0.25">
      <c r="C2253" t="s">
        <v>8</v>
      </c>
    </row>
    <row r="2254" spans="3:7" x14ac:dyDescent="0.25">
      <c r="C2254">
        <v>1.995E-5</v>
      </c>
    </row>
    <row r="2255" spans="3:7" x14ac:dyDescent="0.25">
      <c r="C2255" t="s">
        <v>9</v>
      </c>
    </row>
    <row r="2256" spans="3:7" x14ac:dyDescent="0.25">
      <c r="C2256">
        <v>0.7177</v>
      </c>
    </row>
    <row r="2257" spans="3:9" s="7" customFormat="1" x14ac:dyDescent="0.25"/>
    <row r="2259" spans="3:9" x14ac:dyDescent="0.25">
      <c r="E2259" s="2" t="s">
        <v>11</v>
      </c>
      <c r="F2259" s="3" t="s">
        <v>5</v>
      </c>
      <c r="G2259" s="3" t="s">
        <v>10</v>
      </c>
      <c r="H2259" s="3" t="s">
        <v>12</v>
      </c>
      <c r="I2259" s="3" t="s">
        <v>13</v>
      </c>
    </row>
    <row r="2260" spans="3:9" x14ac:dyDescent="0.25">
      <c r="C2260" t="s">
        <v>0</v>
      </c>
      <c r="E2260">
        <f>(C2265-C2263)</f>
        <v>64.900000000000006</v>
      </c>
      <c r="F2260">
        <f>(C2265+C2263)/2</f>
        <v>60.75</v>
      </c>
      <c r="G2260">
        <f>((C2269*C2274*E2260*(C2267^3))/(C2278^2))*C2280</f>
        <v>139351756.24261028</v>
      </c>
      <c r="H2260">
        <f>((0.825)+((0.387*(G2260^(1/6)))/((1)+((0.492/C2280)^(9/16)))^(8/27)))^2</f>
        <v>67.563890668923889</v>
      </c>
      <c r="I2260">
        <f>(H2260*C2276)/C2267</f>
        <v>5.7213330819764261</v>
      </c>
    </row>
    <row r="2261" spans="3:9" x14ac:dyDescent="0.25">
      <c r="C2261">
        <v>1</v>
      </c>
    </row>
    <row r="2262" spans="3:9" x14ac:dyDescent="0.25">
      <c r="C2262" t="s">
        <v>1</v>
      </c>
    </row>
    <row r="2263" spans="3:9" x14ac:dyDescent="0.25">
      <c r="C2263">
        <v>28.3</v>
      </c>
    </row>
    <row r="2264" spans="3:9" x14ac:dyDescent="0.25">
      <c r="C2264" t="s">
        <v>2</v>
      </c>
    </row>
    <row r="2265" spans="3:9" x14ac:dyDescent="0.25">
      <c r="C2265">
        <v>93.2</v>
      </c>
    </row>
    <row r="2266" spans="3:9" x14ac:dyDescent="0.25">
      <c r="C2266" t="s">
        <v>3</v>
      </c>
    </row>
    <row r="2267" spans="3:9" x14ac:dyDescent="0.25">
      <c r="C2267">
        <v>0.33160000000000001</v>
      </c>
    </row>
    <row r="2268" spans="3:9" x14ac:dyDescent="0.25">
      <c r="C2268" t="s">
        <v>4</v>
      </c>
    </row>
    <row r="2269" spans="3:9" ht="15.75" thickBot="1" x14ac:dyDescent="0.3">
      <c r="C2269">
        <v>9.81</v>
      </c>
    </row>
    <row r="2270" spans="3:9" x14ac:dyDescent="0.25">
      <c r="C2270" s="5" t="s">
        <v>15</v>
      </c>
    </row>
    <row r="2271" spans="3:9" ht="15.75" thickBot="1" x14ac:dyDescent="0.3">
      <c r="C2271" s="8">
        <f>(C2265+C2263)/2</f>
        <v>60.75</v>
      </c>
      <c r="G2271" t="s">
        <v>16</v>
      </c>
    </row>
    <row r="2273" spans="3:9" x14ac:dyDescent="0.25">
      <c r="C2273" s="1" t="s">
        <v>6</v>
      </c>
    </row>
    <row r="2274" spans="3:9" x14ac:dyDescent="0.25">
      <c r="C2274">
        <f>1/(273+F2260)</f>
        <v>2.9962546816479402E-3</v>
      </c>
    </row>
    <row r="2275" spans="3:9" x14ac:dyDescent="0.25">
      <c r="C2275" t="s">
        <v>7</v>
      </c>
    </row>
    <row r="2276" spans="3:9" x14ac:dyDescent="0.25">
      <c r="C2276">
        <v>2.8080000000000001E-2</v>
      </c>
    </row>
    <row r="2277" spans="3:9" x14ac:dyDescent="0.25">
      <c r="C2277" t="s">
        <v>8</v>
      </c>
    </row>
    <row r="2278" spans="3:9" x14ac:dyDescent="0.25">
      <c r="C2278">
        <v>1.8960000000000001E-5</v>
      </c>
    </row>
    <row r="2279" spans="3:9" x14ac:dyDescent="0.25">
      <c r="C2279" t="s">
        <v>9</v>
      </c>
    </row>
    <row r="2280" spans="3:9" x14ac:dyDescent="0.25">
      <c r="C2280">
        <v>0.72019999999999995</v>
      </c>
    </row>
    <row r="2282" spans="3:9" s="7" customFormat="1" x14ac:dyDescent="0.25"/>
    <row r="2284" spans="3:9" x14ac:dyDescent="0.25">
      <c r="E2284" s="2" t="s">
        <v>11</v>
      </c>
      <c r="F2284" s="3" t="s">
        <v>5</v>
      </c>
      <c r="G2284" s="3" t="s">
        <v>10</v>
      </c>
      <c r="H2284" s="3" t="s">
        <v>12</v>
      </c>
      <c r="I2284" s="3" t="s">
        <v>13</v>
      </c>
    </row>
    <row r="2285" spans="3:9" x14ac:dyDescent="0.25">
      <c r="C2285" t="s">
        <v>0</v>
      </c>
      <c r="E2285">
        <f>(C2290-C2288)</f>
        <v>72.899999999999991</v>
      </c>
      <c r="F2285">
        <f>(C2290+C2288)/2</f>
        <v>64.649999999999991</v>
      </c>
      <c r="G2285">
        <f>((C2294*C2299*E2285*(C2292^3))/(C2303^2))*C2305</f>
        <v>23626068388.753052</v>
      </c>
      <c r="H2285">
        <f>((0.825)+((0.387*(G2285^(1/6)))/((1)+((0.492/C2305)^(9/16)))^(8/27)))^2</f>
        <v>332.03282771888848</v>
      </c>
      <c r="I2285">
        <f>(H2285*C2301)/C2292</f>
        <v>5.2603711365077803</v>
      </c>
    </row>
    <row r="2286" spans="3:9" x14ac:dyDescent="0.25">
      <c r="C2286">
        <v>1</v>
      </c>
    </row>
    <row r="2287" spans="3:9" x14ac:dyDescent="0.25">
      <c r="C2287" t="s">
        <v>1</v>
      </c>
    </row>
    <row r="2288" spans="3:9" x14ac:dyDescent="0.25">
      <c r="C2288">
        <v>28.2</v>
      </c>
    </row>
    <row r="2289" spans="3:7" x14ac:dyDescent="0.25">
      <c r="C2289" t="s">
        <v>2</v>
      </c>
    </row>
    <row r="2290" spans="3:7" x14ac:dyDescent="0.25">
      <c r="C2290">
        <v>101.1</v>
      </c>
    </row>
    <row r="2291" spans="3:7" x14ac:dyDescent="0.25">
      <c r="C2291" t="s">
        <v>3</v>
      </c>
    </row>
    <row r="2292" spans="3:7" x14ac:dyDescent="0.25">
      <c r="C2292">
        <v>1.7724</v>
      </c>
    </row>
    <row r="2293" spans="3:7" x14ac:dyDescent="0.25">
      <c r="C2293" t="s">
        <v>4</v>
      </c>
    </row>
    <row r="2294" spans="3:7" ht="15.75" thickBot="1" x14ac:dyDescent="0.3">
      <c r="C2294">
        <v>9.81</v>
      </c>
    </row>
    <row r="2295" spans="3:7" x14ac:dyDescent="0.25">
      <c r="C2295" s="5" t="s">
        <v>15</v>
      </c>
    </row>
    <row r="2296" spans="3:7" ht="15.75" thickBot="1" x14ac:dyDescent="0.3">
      <c r="C2296" s="8">
        <f>(C2290+C2288)/2</f>
        <v>64.649999999999991</v>
      </c>
      <c r="G2296" t="s">
        <v>16</v>
      </c>
    </row>
    <row r="2298" spans="3:7" x14ac:dyDescent="0.25">
      <c r="C2298" s="1" t="s">
        <v>6</v>
      </c>
    </row>
    <row r="2299" spans="3:7" x14ac:dyDescent="0.25">
      <c r="C2299">
        <f>1/(273+F2285)</f>
        <v>2.9616466755516069E-3</v>
      </c>
    </row>
    <row r="2300" spans="3:7" x14ac:dyDescent="0.25">
      <c r="C2300" t="s">
        <v>7</v>
      </c>
    </row>
    <row r="2301" spans="3:7" x14ac:dyDescent="0.25">
      <c r="C2301">
        <v>2.8080000000000001E-2</v>
      </c>
    </row>
    <row r="2302" spans="3:7" x14ac:dyDescent="0.25">
      <c r="C2302" t="s">
        <v>8</v>
      </c>
    </row>
    <row r="2303" spans="3:7" x14ac:dyDescent="0.25">
      <c r="C2303">
        <v>1.8960000000000001E-5</v>
      </c>
    </row>
    <row r="2304" spans="3:7" x14ac:dyDescent="0.25">
      <c r="C2304" t="s">
        <v>9</v>
      </c>
    </row>
    <row r="2305" spans="3:9" x14ac:dyDescent="0.25">
      <c r="C2305">
        <v>0.72019999999999995</v>
      </c>
    </row>
    <row r="2308" spans="3:9" s="7" customFormat="1" x14ac:dyDescent="0.25"/>
    <row r="2309" spans="3:9" x14ac:dyDescent="0.25">
      <c r="E2309" s="2" t="s">
        <v>11</v>
      </c>
      <c r="F2309" s="3" t="s">
        <v>5</v>
      </c>
      <c r="G2309" s="3" t="s">
        <v>10</v>
      </c>
      <c r="H2309" s="3" t="s">
        <v>12</v>
      </c>
      <c r="I2309" s="3" t="s">
        <v>13</v>
      </c>
    </row>
    <row r="2310" spans="3:9" x14ac:dyDescent="0.25">
      <c r="C2310" t="s">
        <v>0</v>
      </c>
      <c r="E2310">
        <f>(C2315-C2313)</f>
        <v>202.2</v>
      </c>
      <c r="F2310">
        <f>(C2315+C2313)/2</f>
        <v>129.4</v>
      </c>
      <c r="G2310">
        <f>((C2319*C2324*E2310*(C2317^3))/(C2328^2))*C2330</f>
        <v>15619196845.861656</v>
      </c>
      <c r="H2310">
        <f>((0.825)+((0.387*(G2310^(1/6)))/((1)+((0.492/C2330)^(9/16)))^(8/27)))^2</f>
        <v>290.37461427793193</v>
      </c>
      <c r="I2310">
        <f>(H2310*C2326)/C2317</f>
        <v>6.6259566705869348</v>
      </c>
    </row>
    <row r="2311" spans="3:9" x14ac:dyDescent="0.25">
      <c r="C2311">
        <v>1</v>
      </c>
    </row>
    <row r="2312" spans="3:9" x14ac:dyDescent="0.25">
      <c r="C2312" t="s">
        <v>1</v>
      </c>
      <c r="G2312">
        <f>((C2319*C2324*E2310*(C2317^3))/(D2328^2))*D2330</f>
        <v>13124865193.013798</v>
      </c>
      <c r="H2312">
        <f>((0.825)+((0.387*(G2312^(1/6)))/((1)+((0.492/D2330)^(9/16)))^(8/27)))^2</f>
        <v>274.61659642949564</v>
      </c>
      <c r="I2312">
        <f>(H2312*D2326)/C2317</f>
        <v>6.5356309258172978</v>
      </c>
    </row>
    <row r="2313" spans="3:9" x14ac:dyDescent="0.25">
      <c r="C2313">
        <v>28.3</v>
      </c>
    </row>
    <row r="2314" spans="3:9" x14ac:dyDescent="0.25">
      <c r="C2314" t="s">
        <v>2</v>
      </c>
    </row>
    <row r="2315" spans="3:9" x14ac:dyDescent="0.25">
      <c r="C2315">
        <v>230.5</v>
      </c>
    </row>
    <row r="2316" spans="3:9" x14ac:dyDescent="0.25">
      <c r="C2316" t="s">
        <v>3</v>
      </c>
    </row>
    <row r="2317" spans="3:9" x14ac:dyDescent="0.25">
      <c r="C2317">
        <v>1.4177</v>
      </c>
    </row>
    <row r="2318" spans="3:9" x14ac:dyDescent="0.25">
      <c r="C2318" t="s">
        <v>4</v>
      </c>
    </row>
    <row r="2319" spans="3:9" ht="15.75" thickBot="1" x14ac:dyDescent="0.3">
      <c r="C2319">
        <v>9.81</v>
      </c>
      <c r="G2319">
        <v>120</v>
      </c>
      <c r="H2319">
        <f>I2310</f>
        <v>6.6259566705869348</v>
      </c>
    </row>
    <row r="2320" spans="3:9" x14ac:dyDescent="0.25">
      <c r="C2320" s="5" t="s">
        <v>15</v>
      </c>
      <c r="G2320">
        <v>140</v>
      </c>
      <c r="H2320">
        <f>I2312</f>
        <v>6.5356309258172978</v>
      </c>
    </row>
    <row r="2321" spans="3:9" ht="15.75" thickBot="1" x14ac:dyDescent="0.3">
      <c r="C2321" s="8">
        <f>(C2315+C2313)/2</f>
        <v>129.4</v>
      </c>
      <c r="G2321" s="9">
        <f>C2321</f>
        <v>129.4</v>
      </c>
      <c r="H2321">
        <f>((H2319)+(((H2320-H2319)/(G2320-G2319))*(G2321-G2319)))</f>
        <v>6.5835035705452052</v>
      </c>
    </row>
    <row r="2323" spans="3:9" x14ac:dyDescent="0.25">
      <c r="C2323" s="1" t="s">
        <v>6</v>
      </c>
    </row>
    <row r="2324" spans="3:9" x14ac:dyDescent="0.25">
      <c r="C2324">
        <f>1/(273+F2310)</f>
        <v>2.485089463220676E-3</v>
      </c>
    </row>
    <row r="2325" spans="3:9" x14ac:dyDescent="0.25">
      <c r="C2325" t="s">
        <v>7</v>
      </c>
    </row>
    <row r="2326" spans="3:9" x14ac:dyDescent="0.25">
      <c r="C2326">
        <v>3.2349999999999997E-2</v>
      </c>
      <c r="D2326">
        <v>3.3739999999999999E-2</v>
      </c>
    </row>
    <row r="2327" spans="3:9" x14ac:dyDescent="0.25">
      <c r="C2327" t="s">
        <v>8</v>
      </c>
    </row>
    <row r="2328" spans="3:9" x14ac:dyDescent="0.25">
      <c r="C2328">
        <v>2.5219999999999999E-5</v>
      </c>
      <c r="D2328">
        <v>2.745E-5</v>
      </c>
    </row>
    <row r="2329" spans="3:9" x14ac:dyDescent="0.25">
      <c r="C2329" t="s">
        <v>9</v>
      </c>
    </row>
    <row r="2330" spans="3:9" x14ac:dyDescent="0.25">
      <c r="C2330">
        <v>0.70730000000000004</v>
      </c>
      <c r="D2330">
        <v>0.70409999999999995</v>
      </c>
    </row>
    <row r="2332" spans="3:9" s="7" customFormat="1" x14ac:dyDescent="0.25"/>
    <row r="2334" spans="3:9" x14ac:dyDescent="0.25">
      <c r="E2334" s="2" t="s">
        <v>11</v>
      </c>
      <c r="F2334" s="3" t="s">
        <v>5</v>
      </c>
      <c r="G2334" s="3" t="s">
        <v>10</v>
      </c>
      <c r="H2334" s="3" t="s">
        <v>12</v>
      </c>
      <c r="I2334" s="3" t="s">
        <v>13</v>
      </c>
    </row>
    <row r="2335" spans="3:9" x14ac:dyDescent="0.25">
      <c r="C2335" t="s">
        <v>0</v>
      </c>
      <c r="E2335">
        <f>(C2340-C2338)</f>
        <v>202.2</v>
      </c>
      <c r="F2335">
        <f>(C2340+C2338)/2</f>
        <v>129.4</v>
      </c>
      <c r="G2335">
        <f>((C2344*C2349*E2335*(C2342^3))/(C2353^2))*C2355</f>
        <v>15619196845.861656</v>
      </c>
      <c r="H2335">
        <f>((0.825)+((0.387*(G2335^(1/6)))/((1)+((0.492/C2355)^(9/16)))^(8/27)))^2</f>
        <v>290.37461427793193</v>
      </c>
      <c r="I2335">
        <f>(H2335*C2351)/C2342</f>
        <v>6.6259566705869348</v>
      </c>
    </row>
    <row r="2336" spans="3:9" x14ac:dyDescent="0.25">
      <c r="C2336">
        <v>1</v>
      </c>
    </row>
    <row r="2337" spans="3:9" x14ac:dyDescent="0.25">
      <c r="C2337" t="s">
        <v>1</v>
      </c>
      <c r="G2337">
        <f>((C2344*C2349*E2335*(C2342^3))/(D2353^2))*D2355</f>
        <v>13124865193.013798</v>
      </c>
      <c r="H2337">
        <f>((0.825)+((0.387*(G2337^(1/6)))/((1)+((0.492/D2355)^(9/16)))^(8/27)))^2</f>
        <v>274.61659642949564</v>
      </c>
      <c r="I2337">
        <f>(H2337*D2351)/C2342</f>
        <v>6.5356309258172978</v>
      </c>
    </row>
    <row r="2338" spans="3:9" x14ac:dyDescent="0.25">
      <c r="C2338">
        <v>28.3</v>
      </c>
    </row>
    <row r="2339" spans="3:9" x14ac:dyDescent="0.25">
      <c r="C2339" t="s">
        <v>2</v>
      </c>
    </row>
    <row r="2340" spans="3:9" x14ac:dyDescent="0.25">
      <c r="C2340">
        <v>230.5</v>
      </c>
    </row>
    <row r="2341" spans="3:9" x14ac:dyDescent="0.25">
      <c r="C2341" t="s">
        <v>3</v>
      </c>
    </row>
    <row r="2342" spans="3:9" x14ac:dyDescent="0.25">
      <c r="C2342">
        <v>1.4177</v>
      </c>
    </row>
    <row r="2343" spans="3:9" x14ac:dyDescent="0.25">
      <c r="C2343" t="s">
        <v>4</v>
      </c>
    </row>
    <row r="2344" spans="3:9" ht="15.75" thickBot="1" x14ac:dyDescent="0.3">
      <c r="C2344">
        <v>9.81</v>
      </c>
      <c r="G2344">
        <v>120</v>
      </c>
      <c r="H2344">
        <f>I2335</f>
        <v>6.6259566705869348</v>
      </c>
    </row>
    <row r="2345" spans="3:9" x14ac:dyDescent="0.25">
      <c r="C2345" s="5" t="s">
        <v>15</v>
      </c>
      <c r="G2345">
        <v>140</v>
      </c>
      <c r="H2345">
        <f>I2337</f>
        <v>6.5356309258172978</v>
      </c>
    </row>
    <row r="2346" spans="3:9" ht="15.75" thickBot="1" x14ac:dyDescent="0.3">
      <c r="C2346" s="8">
        <f>(C2340+C2338)/2</f>
        <v>129.4</v>
      </c>
      <c r="G2346" s="9">
        <f>C2346</f>
        <v>129.4</v>
      </c>
      <c r="H2346">
        <f>((H2344)+(((H2345-H2344)/(G2345-G2344))*(G2346-G2344)))</f>
        <v>6.5835035705452052</v>
      </c>
    </row>
    <row r="2348" spans="3:9" x14ac:dyDescent="0.25">
      <c r="C2348" s="1" t="s">
        <v>6</v>
      </c>
    </row>
    <row r="2349" spans="3:9" x14ac:dyDescent="0.25">
      <c r="C2349">
        <f>1/(273+F2335)</f>
        <v>2.485089463220676E-3</v>
      </c>
    </row>
    <row r="2350" spans="3:9" x14ac:dyDescent="0.25">
      <c r="C2350" t="s">
        <v>7</v>
      </c>
    </row>
    <row r="2351" spans="3:9" x14ac:dyDescent="0.25">
      <c r="C2351">
        <v>3.2349999999999997E-2</v>
      </c>
      <c r="D2351">
        <v>3.3739999999999999E-2</v>
      </c>
    </row>
    <row r="2352" spans="3:9" x14ac:dyDescent="0.25">
      <c r="C2352" t="s">
        <v>8</v>
      </c>
    </row>
    <row r="2353" spans="3:9" x14ac:dyDescent="0.25">
      <c r="C2353">
        <v>2.5219999999999999E-5</v>
      </c>
      <c r="D2353">
        <v>2.745E-5</v>
      </c>
    </row>
    <row r="2354" spans="3:9" x14ac:dyDescent="0.25">
      <c r="C2354" t="s">
        <v>9</v>
      </c>
    </row>
    <row r="2355" spans="3:9" x14ac:dyDescent="0.25">
      <c r="C2355">
        <v>0.70730000000000004</v>
      </c>
      <c r="D2355">
        <v>0.70409999999999995</v>
      </c>
    </row>
    <row r="2357" spans="3:9" s="7" customFormat="1" x14ac:dyDescent="0.25"/>
    <row r="2359" spans="3:9" x14ac:dyDescent="0.25">
      <c r="E2359" s="2" t="s">
        <v>11</v>
      </c>
      <c r="F2359" s="3" t="s">
        <v>5</v>
      </c>
      <c r="G2359" s="3" t="s">
        <v>10</v>
      </c>
      <c r="H2359" s="3" t="s">
        <v>12</v>
      </c>
      <c r="I2359" s="3" t="s">
        <v>13</v>
      </c>
    </row>
    <row r="2360" spans="3:9" x14ac:dyDescent="0.25">
      <c r="C2360" t="s">
        <v>0</v>
      </c>
      <c r="E2360">
        <f>(C2365-C2363)</f>
        <v>202.4</v>
      </c>
      <c r="F2360">
        <f>(C2365+C2363)/2</f>
        <v>129.30000000000001</v>
      </c>
      <c r="G2360">
        <f>((C2369*C2374*E2360*(C2367^3))/(C2378^2))*C2380</f>
        <v>1767931174.599781</v>
      </c>
      <c r="H2360">
        <f>((0.825)+((0.387*(G2360^(1/6)))/((1)+((0.492/C2380)^(9/16)))^(8/27)))^2</f>
        <v>146.48022019329281</v>
      </c>
      <c r="I2360">
        <f>(H2360*C2376)/C2367</f>
        <v>6.9126697640452539</v>
      </c>
    </row>
    <row r="2361" spans="3:9" x14ac:dyDescent="0.25">
      <c r="C2361">
        <v>1</v>
      </c>
    </row>
    <row r="2362" spans="3:9" x14ac:dyDescent="0.25">
      <c r="C2362" t="s">
        <v>1</v>
      </c>
      <c r="G2362">
        <f>((C2369*C2374*E2360*(C2367^3))/(D2378^2))*D2380</f>
        <v>1485598687.7005513</v>
      </c>
      <c r="H2362">
        <f>((0.825)+((0.387*(G2362^(1/6)))/((1)+((0.492/D2380)^(9/16)))^(8/27)))^2</f>
        <v>138.69378669150581</v>
      </c>
      <c r="I2362">
        <f>(H2362*D2376)/C2367</f>
        <v>6.8264454602062816</v>
      </c>
    </row>
    <row r="2363" spans="3:9" x14ac:dyDescent="0.25">
      <c r="C2363">
        <v>28.1</v>
      </c>
    </row>
    <row r="2364" spans="3:9" x14ac:dyDescent="0.25">
      <c r="C2364" t="s">
        <v>2</v>
      </c>
    </row>
    <row r="2365" spans="3:9" x14ac:dyDescent="0.25">
      <c r="C2365">
        <v>230.5</v>
      </c>
    </row>
    <row r="2366" spans="3:9" x14ac:dyDescent="0.25">
      <c r="C2366" t="s">
        <v>3</v>
      </c>
    </row>
    <row r="2367" spans="3:9" x14ac:dyDescent="0.25">
      <c r="C2367">
        <v>0.6855</v>
      </c>
    </row>
    <row r="2368" spans="3:9" x14ac:dyDescent="0.25">
      <c r="C2368" t="s">
        <v>4</v>
      </c>
    </row>
    <row r="2369" spans="3:9" ht="15.75" thickBot="1" x14ac:dyDescent="0.3">
      <c r="C2369">
        <v>9.81</v>
      </c>
      <c r="G2369">
        <v>120</v>
      </c>
      <c r="H2369">
        <f>I2360</f>
        <v>6.9126697640452539</v>
      </c>
    </row>
    <row r="2370" spans="3:9" x14ac:dyDescent="0.25">
      <c r="C2370" s="5" t="s">
        <v>15</v>
      </c>
      <c r="G2370">
        <v>140</v>
      </c>
      <c r="H2370">
        <f>I2362</f>
        <v>6.8264454602062816</v>
      </c>
    </row>
    <row r="2371" spans="3:9" ht="15.75" thickBot="1" x14ac:dyDescent="0.3">
      <c r="C2371" s="8">
        <f>(C2365+C2363)/2</f>
        <v>129.30000000000001</v>
      </c>
      <c r="G2371" s="9">
        <f>C2371</f>
        <v>129.30000000000001</v>
      </c>
      <c r="H2371">
        <f>((H2369)+(((H2370-H2369)/(G2370-G2369))*(G2371-G2369)))</f>
        <v>6.8725754627601319</v>
      </c>
    </row>
    <row r="2373" spans="3:9" x14ac:dyDescent="0.25">
      <c r="C2373" s="1" t="s">
        <v>6</v>
      </c>
    </row>
    <row r="2374" spans="3:9" x14ac:dyDescent="0.25">
      <c r="C2374">
        <f>1/(273+F2360)</f>
        <v>2.4857071836937609E-3</v>
      </c>
    </row>
    <row r="2375" spans="3:9" x14ac:dyDescent="0.25">
      <c r="C2375" t="s">
        <v>7</v>
      </c>
    </row>
    <row r="2376" spans="3:9" x14ac:dyDescent="0.25">
      <c r="C2376">
        <v>3.2349999999999997E-2</v>
      </c>
      <c r="D2376">
        <v>3.3739999999999999E-2</v>
      </c>
    </row>
    <row r="2377" spans="3:9" x14ac:dyDescent="0.25">
      <c r="C2377" t="s">
        <v>8</v>
      </c>
    </row>
    <row r="2378" spans="3:9" x14ac:dyDescent="0.25">
      <c r="C2378">
        <v>2.5219999999999999E-5</v>
      </c>
      <c r="D2378">
        <v>2.745E-5</v>
      </c>
    </row>
    <row r="2379" spans="3:9" x14ac:dyDescent="0.25">
      <c r="C2379" t="s">
        <v>9</v>
      </c>
    </row>
    <row r="2380" spans="3:9" x14ac:dyDescent="0.25">
      <c r="C2380">
        <v>0.70730000000000004</v>
      </c>
      <c r="D2380">
        <v>0.70409999999999995</v>
      </c>
    </row>
    <row r="2382" spans="3:9" s="7" customFormat="1" x14ac:dyDescent="0.25"/>
    <row r="2384" spans="3:9" x14ac:dyDescent="0.25">
      <c r="E2384" s="2" t="s">
        <v>11</v>
      </c>
      <c r="F2384" s="3" t="s">
        <v>5</v>
      </c>
      <c r="G2384" s="3" t="s">
        <v>10</v>
      </c>
      <c r="H2384" s="3" t="s">
        <v>12</v>
      </c>
      <c r="I2384" s="3" t="s">
        <v>13</v>
      </c>
    </row>
    <row r="2385" spans="3:9" x14ac:dyDescent="0.25">
      <c r="C2385" t="s">
        <v>0</v>
      </c>
      <c r="E2385">
        <f>(C2390-C2388)</f>
        <v>117.50000000000001</v>
      </c>
      <c r="F2385">
        <f>(C2390+C2388)/2</f>
        <v>87.050000000000011</v>
      </c>
      <c r="G2385">
        <f>((C2394*C2399*E2385*(C2392^3))/(C2403^2))*C2405</f>
        <v>16437756852.415302</v>
      </c>
      <c r="H2385">
        <f>((0.825)+((0.387*(G2385^(1/6)))/((1)+((0.492/C2405)^(9/16)))^(8/27)))^2</f>
        <v>295.46784260462812</v>
      </c>
      <c r="I2385">
        <f>(H2385*C2401)/C2392</f>
        <v>5.8918216685551954</v>
      </c>
    </row>
    <row r="2386" spans="3:9" x14ac:dyDescent="0.25">
      <c r="C2386">
        <v>1</v>
      </c>
    </row>
    <row r="2387" spans="3:9" x14ac:dyDescent="0.25">
      <c r="C2387" t="s">
        <v>1</v>
      </c>
    </row>
    <row r="2388" spans="3:9" x14ac:dyDescent="0.25">
      <c r="C2388">
        <v>28.3</v>
      </c>
    </row>
    <row r="2389" spans="3:9" x14ac:dyDescent="0.25">
      <c r="C2389" t="s">
        <v>2</v>
      </c>
    </row>
    <row r="2390" spans="3:9" x14ac:dyDescent="0.25">
      <c r="C2390">
        <v>145.80000000000001</v>
      </c>
    </row>
    <row r="2391" spans="3:9" x14ac:dyDescent="0.25">
      <c r="C2391" t="s">
        <v>3</v>
      </c>
    </row>
    <row r="2392" spans="3:9" x14ac:dyDescent="0.25">
      <c r="C2392">
        <v>1.5165</v>
      </c>
    </row>
    <row r="2393" spans="3:9" x14ac:dyDescent="0.25">
      <c r="C2393" t="s">
        <v>4</v>
      </c>
    </row>
    <row r="2394" spans="3:9" ht="15.75" thickBot="1" x14ac:dyDescent="0.3">
      <c r="C2394">
        <v>9.81</v>
      </c>
    </row>
    <row r="2395" spans="3:9" x14ac:dyDescent="0.25">
      <c r="C2395" s="5" t="s">
        <v>15</v>
      </c>
    </row>
    <row r="2396" spans="3:9" ht="15.75" thickBot="1" x14ac:dyDescent="0.3">
      <c r="C2396" s="8">
        <f>(C2390+C2388)/2</f>
        <v>87.050000000000011</v>
      </c>
      <c r="G2396" t="s">
        <v>16</v>
      </c>
    </row>
    <row r="2398" spans="3:9" x14ac:dyDescent="0.25">
      <c r="C2398" s="1" t="s">
        <v>6</v>
      </c>
    </row>
    <row r="2399" spans="3:9" x14ac:dyDescent="0.25">
      <c r="C2399">
        <f>1/(273+F2385)</f>
        <v>2.7773920288848772E-3</v>
      </c>
    </row>
    <row r="2400" spans="3:9" x14ac:dyDescent="0.25">
      <c r="C2400" t="s">
        <v>7</v>
      </c>
    </row>
    <row r="2401" spans="3:9" x14ac:dyDescent="0.25">
      <c r="C2401">
        <v>3.024E-2</v>
      </c>
    </row>
    <row r="2402" spans="3:9" x14ac:dyDescent="0.25">
      <c r="C2402" t="s">
        <v>8</v>
      </c>
    </row>
    <row r="2403" spans="3:9" x14ac:dyDescent="0.25">
      <c r="C2403">
        <v>2.2010000000000001E-5</v>
      </c>
    </row>
    <row r="2404" spans="3:9" x14ac:dyDescent="0.25">
      <c r="C2404" t="s">
        <v>9</v>
      </c>
    </row>
    <row r="2405" spans="3:9" x14ac:dyDescent="0.25">
      <c r="C2405">
        <v>0.71319999999999995</v>
      </c>
    </row>
    <row r="2407" spans="3:9" s="7" customFormat="1" x14ac:dyDescent="0.25"/>
    <row r="2409" spans="3:9" x14ac:dyDescent="0.25">
      <c r="E2409" s="2" t="s">
        <v>11</v>
      </c>
      <c r="F2409" s="3" t="s">
        <v>5</v>
      </c>
      <c r="G2409" s="3" t="s">
        <v>10</v>
      </c>
      <c r="H2409" s="3" t="s">
        <v>12</v>
      </c>
      <c r="I2409" s="3" t="s">
        <v>13</v>
      </c>
    </row>
    <row r="2410" spans="3:9" x14ac:dyDescent="0.25">
      <c r="C2410" t="s">
        <v>0</v>
      </c>
      <c r="E2410">
        <f>(C2415-C2413)</f>
        <v>202.3</v>
      </c>
      <c r="F2410">
        <f>(C2415+C2413)/2</f>
        <v>129.35</v>
      </c>
      <c r="G2410">
        <f>((C2419*C2424*E2410*(C2417^3))/(C2428^2))*C2430</f>
        <v>43055658377.314575</v>
      </c>
      <c r="H2410">
        <f>((0.825)+((0.387*(G2410^(1/6)))/((1)+((0.492/C2430)^(9/16)))^(8/27)))^2</f>
        <v>401.03817767808141</v>
      </c>
      <c r="I2410">
        <f>(H2410*C2426)/C2417</f>
        <v>6.5279184099254959</v>
      </c>
    </row>
    <row r="2411" spans="3:9" x14ac:dyDescent="0.25">
      <c r="C2411">
        <v>1</v>
      </c>
    </row>
    <row r="2412" spans="3:9" x14ac:dyDescent="0.25">
      <c r="C2412" t="s">
        <v>1</v>
      </c>
      <c r="G2412">
        <f>((C2419*C2424*E2410*(C2417^3))/(D2428^2))*D2430</f>
        <v>36179818820.097244</v>
      </c>
      <c r="H2412">
        <f>((0.825)+((0.387*(G2412^(1/6)))/((1)+((0.492/D2430)^(9/16)))^(8/27)))^2</f>
        <v>379.1119241861756</v>
      </c>
      <c r="I2412">
        <f>(H2412*D2426)/C2417</f>
        <v>6.4361660068640258</v>
      </c>
    </row>
    <row r="2413" spans="3:9" x14ac:dyDescent="0.25">
      <c r="C2413">
        <v>28.2</v>
      </c>
    </row>
    <row r="2414" spans="3:9" x14ac:dyDescent="0.25">
      <c r="C2414" t="s">
        <v>2</v>
      </c>
    </row>
    <row r="2415" spans="3:9" x14ac:dyDescent="0.25">
      <c r="C2415">
        <v>230.5</v>
      </c>
    </row>
    <row r="2416" spans="3:9" x14ac:dyDescent="0.25">
      <c r="C2416" t="s">
        <v>3</v>
      </c>
    </row>
    <row r="2417" spans="3:8" x14ac:dyDescent="0.25">
      <c r="C2417">
        <v>1.9874000000000001</v>
      </c>
    </row>
    <row r="2418" spans="3:8" x14ac:dyDescent="0.25">
      <c r="C2418" t="s">
        <v>4</v>
      </c>
    </row>
    <row r="2419" spans="3:8" ht="15.75" thickBot="1" x14ac:dyDescent="0.3">
      <c r="C2419">
        <v>9.81</v>
      </c>
      <c r="G2419">
        <v>120</v>
      </c>
      <c r="H2419">
        <f>I2410</f>
        <v>6.5279184099254959</v>
      </c>
    </row>
    <row r="2420" spans="3:8" x14ac:dyDescent="0.25">
      <c r="C2420" s="5" t="s">
        <v>15</v>
      </c>
      <c r="G2420">
        <v>140</v>
      </c>
      <c r="H2420">
        <f>I2412</f>
        <v>6.4361660068640258</v>
      </c>
    </row>
    <row r="2421" spans="3:8" ht="15.75" thickBot="1" x14ac:dyDescent="0.3">
      <c r="C2421" s="8">
        <f>(C2415+C2413)/2</f>
        <v>129.35</v>
      </c>
      <c r="G2421" s="9">
        <f>C2421</f>
        <v>129.35</v>
      </c>
      <c r="H2421">
        <f>((H2419)+(((H2420-H2419)/(G2420-G2419))*(G2421-G2419)))</f>
        <v>6.485024161494259</v>
      </c>
    </row>
    <row r="2423" spans="3:8" x14ac:dyDescent="0.25">
      <c r="C2423" s="1" t="s">
        <v>6</v>
      </c>
    </row>
    <row r="2424" spans="3:8" x14ac:dyDescent="0.25">
      <c r="C2424">
        <f>1/(273+F2410)</f>
        <v>2.4853982850751833E-3</v>
      </c>
    </row>
    <row r="2425" spans="3:8" x14ac:dyDescent="0.25">
      <c r="C2425" t="s">
        <v>7</v>
      </c>
    </row>
    <row r="2426" spans="3:8" x14ac:dyDescent="0.25">
      <c r="C2426">
        <v>3.2349999999999997E-2</v>
      </c>
      <c r="D2426">
        <v>3.3739999999999999E-2</v>
      </c>
    </row>
    <row r="2427" spans="3:8" x14ac:dyDescent="0.25">
      <c r="C2427" t="s">
        <v>8</v>
      </c>
    </row>
    <row r="2428" spans="3:8" x14ac:dyDescent="0.25">
      <c r="C2428">
        <v>2.5219999999999999E-5</v>
      </c>
      <c r="D2428">
        <v>2.745E-5</v>
      </c>
    </row>
    <row r="2429" spans="3:8" x14ac:dyDescent="0.25">
      <c r="C2429" t="s">
        <v>9</v>
      </c>
    </row>
    <row r="2430" spans="3:8" x14ac:dyDescent="0.25">
      <c r="C2430">
        <v>0.70730000000000004</v>
      </c>
      <c r="D2430">
        <v>0.70409999999999995</v>
      </c>
    </row>
    <row r="2432" spans="3:8" s="7" customFormat="1" x14ac:dyDescent="0.25"/>
    <row r="2433" spans="3:9" x14ac:dyDescent="0.25">
      <c r="E2433" s="2" t="s">
        <v>11</v>
      </c>
      <c r="F2433" s="3" t="s">
        <v>5</v>
      </c>
      <c r="G2433" s="3" t="s">
        <v>10</v>
      </c>
      <c r="H2433" s="3" t="s">
        <v>12</v>
      </c>
      <c r="I2433" s="3" t="s">
        <v>13</v>
      </c>
    </row>
    <row r="2434" spans="3:9" x14ac:dyDescent="0.25">
      <c r="C2434" t="s">
        <v>0</v>
      </c>
      <c r="E2434">
        <f>(C2439-C2437)</f>
        <v>202.2</v>
      </c>
      <c r="F2434">
        <f>(C2439+C2437)/2</f>
        <v>129.4</v>
      </c>
      <c r="G2434">
        <f>((C2443*C2448*E2434*(C2441^3))/(C2452^2))*C2454</f>
        <v>527315982.65459323</v>
      </c>
      <c r="H2434">
        <f>((0.825)+((0.387*(G2434^(1/6)))/((1)+((0.492/C2454)^(9/16)))^(8/27)))^2</f>
        <v>100.87287011544549</v>
      </c>
      <c r="I2434">
        <f>(H2434*C2450)/C2441</f>
        <v>7.1218623924807103</v>
      </c>
    </row>
    <row r="2435" spans="3:9" x14ac:dyDescent="0.25">
      <c r="C2435">
        <v>1</v>
      </c>
    </row>
    <row r="2436" spans="3:9" x14ac:dyDescent="0.25">
      <c r="C2436" t="s">
        <v>1</v>
      </c>
      <c r="G2436">
        <f>((C2443*C2448*E2434*(C2441^3))/(D2452^2))*D2454</f>
        <v>443105446.12265778</v>
      </c>
      <c r="H2436">
        <f>((0.825)+((0.387*(G2436^(1/6)))/((1)+((0.492/D2454)^(9/16)))^(8/27)))^2</f>
        <v>95.590127184221799</v>
      </c>
      <c r="I2436">
        <f>(H2436*D2450)/C2441</f>
        <v>7.0388714342986551</v>
      </c>
    </row>
    <row r="2437" spans="3:9" x14ac:dyDescent="0.25">
      <c r="C2437">
        <v>28.3</v>
      </c>
    </row>
    <row r="2438" spans="3:9" x14ac:dyDescent="0.25">
      <c r="C2438" t="s">
        <v>2</v>
      </c>
    </row>
    <row r="2439" spans="3:9" x14ac:dyDescent="0.25">
      <c r="C2439">
        <v>230.5</v>
      </c>
    </row>
    <row r="2440" spans="3:9" x14ac:dyDescent="0.25">
      <c r="C2440" t="s">
        <v>3</v>
      </c>
    </row>
    <row r="2441" spans="3:9" x14ac:dyDescent="0.25">
      <c r="C2441">
        <v>0.4582</v>
      </c>
    </row>
    <row r="2442" spans="3:9" x14ac:dyDescent="0.25">
      <c r="C2442" t="s">
        <v>4</v>
      </c>
    </row>
    <row r="2443" spans="3:9" ht="15.75" thickBot="1" x14ac:dyDescent="0.3">
      <c r="C2443">
        <v>9.81</v>
      </c>
      <c r="G2443">
        <v>120</v>
      </c>
      <c r="H2443">
        <f>I2434</f>
        <v>7.1218623924807103</v>
      </c>
    </row>
    <row r="2444" spans="3:9" x14ac:dyDescent="0.25">
      <c r="C2444" s="5" t="s">
        <v>15</v>
      </c>
      <c r="G2444">
        <v>140</v>
      </c>
      <c r="H2444">
        <f>I2436</f>
        <v>7.0388714342986551</v>
      </c>
    </row>
    <row r="2445" spans="3:9" ht="15.75" thickBot="1" x14ac:dyDescent="0.3">
      <c r="C2445" s="8">
        <f>(C2439+C2437)/2</f>
        <v>129.4</v>
      </c>
      <c r="G2445" s="9">
        <f>C2445</f>
        <v>129.4</v>
      </c>
      <c r="H2445">
        <f>((H2443)+(((H2444-H2443)/(G2444-G2443))*(G2445-G2443)))</f>
        <v>7.0828566421351447</v>
      </c>
    </row>
    <row r="2447" spans="3:9" x14ac:dyDescent="0.25">
      <c r="C2447" s="1" t="s">
        <v>6</v>
      </c>
    </row>
    <row r="2448" spans="3:9" x14ac:dyDescent="0.25">
      <c r="C2448">
        <f>1/(273+F2434)</f>
        <v>2.485089463220676E-3</v>
      </c>
    </row>
    <row r="2449" spans="3:9" x14ac:dyDescent="0.25">
      <c r="C2449" t="s">
        <v>7</v>
      </c>
    </row>
    <row r="2450" spans="3:9" x14ac:dyDescent="0.25">
      <c r="C2450">
        <v>3.2349999999999997E-2</v>
      </c>
      <c r="D2450">
        <v>3.3739999999999999E-2</v>
      </c>
    </row>
    <row r="2451" spans="3:9" x14ac:dyDescent="0.25">
      <c r="C2451" t="s">
        <v>8</v>
      </c>
    </row>
    <row r="2452" spans="3:9" x14ac:dyDescent="0.25">
      <c r="C2452">
        <v>2.5219999999999999E-5</v>
      </c>
      <c r="D2452">
        <v>2.745E-5</v>
      </c>
    </row>
    <row r="2453" spans="3:9" x14ac:dyDescent="0.25">
      <c r="C2453" t="s">
        <v>9</v>
      </c>
    </row>
    <row r="2454" spans="3:9" x14ac:dyDescent="0.25">
      <c r="C2454">
        <v>0.70730000000000004</v>
      </c>
      <c r="D2454">
        <v>0.70409999999999995</v>
      </c>
    </row>
    <row r="2456" spans="3:9" s="7" customFormat="1" x14ac:dyDescent="0.25"/>
    <row r="2458" spans="3:9" x14ac:dyDescent="0.25">
      <c r="E2458" s="2" t="s">
        <v>11</v>
      </c>
      <c r="F2458" s="3" t="s">
        <v>5</v>
      </c>
      <c r="G2458" s="3" t="s">
        <v>10</v>
      </c>
      <c r="H2458" s="3" t="s">
        <v>12</v>
      </c>
      <c r="I2458" s="3" t="s">
        <v>13</v>
      </c>
    </row>
    <row r="2459" spans="3:9" x14ac:dyDescent="0.25">
      <c r="C2459" t="s">
        <v>0</v>
      </c>
      <c r="E2459">
        <f>(C2464-C2462)</f>
        <v>202.2</v>
      </c>
      <c r="F2459">
        <f>(C2464+C2462)/2</f>
        <v>129.4</v>
      </c>
      <c r="G2459">
        <f>((C2468*C2473*E2459*(C2466^3))/(C2477^2))*C2479</f>
        <v>318208463.17797232</v>
      </c>
      <c r="H2459">
        <f>((0.825)+((0.387*(G2459^(1/6)))/((1)+((0.492/C2479)^(9/16)))^(8/27)))^2</f>
        <v>86.476563463691832</v>
      </c>
      <c r="I2459">
        <f>(H2459*C2475)/C2466</f>
        <v>7.2249918079814837</v>
      </c>
    </row>
    <row r="2460" spans="3:9" x14ac:dyDescent="0.25">
      <c r="C2460">
        <v>1</v>
      </c>
    </row>
    <row r="2461" spans="3:9" x14ac:dyDescent="0.25">
      <c r="C2461" t="s">
        <v>1</v>
      </c>
      <c r="G2461">
        <f>((C2468*C2473*E2459*(C2466^3))/(D2477^2))*D2479</f>
        <v>267391673.44533086</v>
      </c>
      <c r="H2461">
        <f>((0.825)+((0.387*(G2461^(1/6)))/((1)+((0.492/D2479)^(9/16)))^(8/27)))^2</f>
        <v>81.979764631193447</v>
      </c>
      <c r="I2461">
        <f>(H2461*D2475)/C2466</f>
        <v>7.1435879614061646</v>
      </c>
    </row>
    <row r="2462" spans="3:9" x14ac:dyDescent="0.25">
      <c r="C2462">
        <v>28.3</v>
      </c>
    </row>
    <row r="2463" spans="3:9" x14ac:dyDescent="0.25">
      <c r="C2463" t="s">
        <v>2</v>
      </c>
    </row>
    <row r="2464" spans="3:9" x14ac:dyDescent="0.25">
      <c r="C2464">
        <v>230.5</v>
      </c>
    </row>
    <row r="2465" spans="3:8" x14ac:dyDescent="0.25">
      <c r="C2465" t="s">
        <v>3</v>
      </c>
    </row>
    <row r="2466" spans="3:8" x14ac:dyDescent="0.25">
      <c r="C2466">
        <v>0.38719999999999999</v>
      </c>
    </row>
    <row r="2467" spans="3:8" x14ac:dyDescent="0.25">
      <c r="C2467" t="s">
        <v>4</v>
      </c>
    </row>
    <row r="2468" spans="3:8" ht="15.75" thickBot="1" x14ac:dyDescent="0.3">
      <c r="C2468">
        <v>9.81</v>
      </c>
      <c r="G2468">
        <v>120</v>
      </c>
      <c r="H2468">
        <f>I2459</f>
        <v>7.2249918079814837</v>
      </c>
    </row>
    <row r="2469" spans="3:8" x14ac:dyDescent="0.25">
      <c r="C2469" s="5" t="s">
        <v>15</v>
      </c>
      <c r="G2469">
        <v>140</v>
      </c>
      <c r="H2469">
        <f>I2461</f>
        <v>7.1435879614061646</v>
      </c>
    </row>
    <row r="2470" spans="3:8" ht="15.75" thickBot="1" x14ac:dyDescent="0.3">
      <c r="C2470" s="8">
        <f>(C2464+C2462)/2</f>
        <v>129.4</v>
      </c>
      <c r="G2470" s="9">
        <f>C2470</f>
        <v>129.4</v>
      </c>
      <c r="H2470">
        <f>((H2468)+(((H2469-H2468)/(G2469-G2468))*(G2470-G2468)))</f>
        <v>7.1867320000910837</v>
      </c>
    </row>
    <row r="2472" spans="3:8" x14ac:dyDescent="0.25">
      <c r="C2472" s="1" t="s">
        <v>6</v>
      </c>
    </row>
    <row r="2473" spans="3:8" x14ac:dyDescent="0.25">
      <c r="C2473">
        <f>1/(273+F2459)</f>
        <v>2.485089463220676E-3</v>
      </c>
    </row>
    <row r="2474" spans="3:8" x14ac:dyDescent="0.25">
      <c r="C2474" t="s">
        <v>7</v>
      </c>
    </row>
    <row r="2475" spans="3:8" x14ac:dyDescent="0.25">
      <c r="C2475">
        <v>3.2349999999999997E-2</v>
      </c>
      <c r="D2475">
        <v>3.3739999999999999E-2</v>
      </c>
    </row>
    <row r="2476" spans="3:8" x14ac:dyDescent="0.25">
      <c r="C2476" t="s">
        <v>8</v>
      </c>
    </row>
    <row r="2477" spans="3:8" x14ac:dyDescent="0.25">
      <c r="C2477">
        <v>2.5219999999999999E-5</v>
      </c>
      <c r="D2477">
        <v>2.745E-5</v>
      </c>
    </row>
    <row r="2478" spans="3:8" x14ac:dyDescent="0.25">
      <c r="C2478" t="s">
        <v>9</v>
      </c>
    </row>
    <row r="2479" spans="3:8" x14ac:dyDescent="0.25">
      <c r="C2479">
        <v>0.70730000000000004</v>
      </c>
      <c r="D2479">
        <v>0.70409999999999995</v>
      </c>
    </row>
    <row r="2481" spans="3:9" s="7" customFormat="1" x14ac:dyDescent="0.25"/>
    <row r="2483" spans="3:9" x14ac:dyDescent="0.25">
      <c r="E2483" s="2" t="s">
        <v>11</v>
      </c>
      <c r="F2483" s="3" t="s">
        <v>5</v>
      </c>
      <c r="G2483" s="3" t="s">
        <v>10</v>
      </c>
      <c r="H2483" s="3" t="s">
        <v>12</v>
      </c>
      <c r="I2483" s="3" t="s">
        <v>13</v>
      </c>
    </row>
    <row r="2484" spans="3:9" x14ac:dyDescent="0.25">
      <c r="C2484" t="s">
        <v>0</v>
      </c>
      <c r="E2484">
        <f>(C2489-C2487)</f>
        <v>202.6</v>
      </c>
      <c r="F2484">
        <f>(C2489+C2487)/2</f>
        <v>129.19999999999999</v>
      </c>
      <c r="G2484">
        <f>((C2493*C2498*E2484*(C2491^3))/(C2502^2))*C2504</f>
        <v>506307972894.96295</v>
      </c>
      <c r="H2484">
        <f>((0.825)+((0.387*(G2484^(1/6)))/((1)+((0.492/C2504)^(9/16)))^(8/27)))^2</f>
        <v>886.83366571638498</v>
      </c>
      <c r="I2484">
        <f>(H2484*C2500)/C2491</f>
        <v>6.3519171690929124</v>
      </c>
    </row>
    <row r="2485" spans="3:9" x14ac:dyDescent="0.25">
      <c r="C2485">
        <v>1</v>
      </c>
    </row>
    <row r="2486" spans="3:9" x14ac:dyDescent="0.25">
      <c r="C2486" t="s">
        <v>1</v>
      </c>
      <c r="G2486">
        <f>((C2493*C2498*E2484*(C2491^3))/(D2502^2))*D2504</f>
        <v>425452342778.76074</v>
      </c>
      <c r="H2486">
        <f>((0.825)+((0.387*(G2486^(1/6)))/((1)+((0.492/D2504)^(9/16)))^(8/27)))^2</f>
        <v>837.67453810711402</v>
      </c>
      <c r="I2486">
        <f>(H2486*D2500)/C2491</f>
        <v>6.2576138944635398</v>
      </c>
    </row>
    <row r="2487" spans="3:9" x14ac:dyDescent="0.25">
      <c r="C2487">
        <v>27.9</v>
      </c>
    </row>
    <row r="2488" spans="3:9" x14ac:dyDescent="0.25">
      <c r="C2488" t="s">
        <v>2</v>
      </c>
    </row>
    <row r="2489" spans="3:9" x14ac:dyDescent="0.25">
      <c r="C2489">
        <v>230.5</v>
      </c>
    </row>
    <row r="2490" spans="3:9" x14ac:dyDescent="0.25">
      <c r="C2490" t="s">
        <v>3</v>
      </c>
    </row>
    <row r="2491" spans="3:9" x14ac:dyDescent="0.25">
      <c r="C2491">
        <v>4.5166000000000004</v>
      </c>
    </row>
    <row r="2492" spans="3:9" x14ac:dyDescent="0.25">
      <c r="C2492" t="s">
        <v>4</v>
      </c>
    </row>
    <row r="2493" spans="3:9" ht="15.75" thickBot="1" x14ac:dyDescent="0.3">
      <c r="C2493">
        <v>9.81</v>
      </c>
      <c r="G2493">
        <v>120</v>
      </c>
      <c r="H2493">
        <f>I2484</f>
        <v>6.3519171690929124</v>
      </c>
    </row>
    <row r="2494" spans="3:9" x14ac:dyDescent="0.25">
      <c r="C2494" s="5" t="s">
        <v>15</v>
      </c>
      <c r="G2494">
        <v>140</v>
      </c>
      <c r="H2494">
        <f>I2486</f>
        <v>6.2576138944635398</v>
      </c>
    </row>
    <row r="2495" spans="3:9" ht="15.75" thickBot="1" x14ac:dyDescent="0.3">
      <c r="C2495" s="8">
        <f>(C2489+C2487)/2</f>
        <v>129.19999999999999</v>
      </c>
      <c r="G2495" s="9">
        <f>C2495</f>
        <v>129.19999999999999</v>
      </c>
      <c r="H2495">
        <f>((H2493)+(((H2494-H2493)/(G2494-G2493))*(G2495-G2493)))</f>
        <v>6.3085376627634009</v>
      </c>
    </row>
    <row r="2497" spans="3:9" x14ac:dyDescent="0.25">
      <c r="C2497" s="1" t="s">
        <v>6</v>
      </c>
    </row>
    <row r="2498" spans="3:9" x14ac:dyDescent="0.25">
      <c r="C2498">
        <f>1/(273+F2484)</f>
        <v>2.4863252113376429E-3</v>
      </c>
    </row>
    <row r="2499" spans="3:9" x14ac:dyDescent="0.25">
      <c r="C2499" t="s">
        <v>7</v>
      </c>
    </row>
    <row r="2500" spans="3:9" x14ac:dyDescent="0.25">
      <c r="C2500">
        <v>3.2349999999999997E-2</v>
      </c>
      <c r="D2500">
        <v>3.3739999999999999E-2</v>
      </c>
    </row>
    <row r="2501" spans="3:9" x14ac:dyDescent="0.25">
      <c r="C2501" t="s">
        <v>8</v>
      </c>
    </row>
    <row r="2502" spans="3:9" x14ac:dyDescent="0.25">
      <c r="C2502">
        <v>2.5219999999999999E-5</v>
      </c>
      <c r="D2502">
        <v>2.745E-5</v>
      </c>
    </row>
    <row r="2503" spans="3:9" x14ac:dyDescent="0.25">
      <c r="C2503" t="s">
        <v>9</v>
      </c>
    </row>
    <row r="2504" spans="3:9" x14ac:dyDescent="0.25">
      <c r="C2504">
        <v>0.70730000000000004</v>
      </c>
      <c r="D2504">
        <v>0.70409999999999995</v>
      </c>
    </row>
    <row r="2506" spans="3:9" s="7" customFormat="1" x14ac:dyDescent="0.25"/>
    <row r="2508" spans="3:9" x14ac:dyDescent="0.25">
      <c r="E2508" s="2"/>
      <c r="F2508" s="3"/>
      <c r="G2508" s="3"/>
      <c r="H2508" s="3"/>
      <c r="I2508" s="3"/>
    </row>
    <row r="2518" spans="3:3" ht="15.75" thickBot="1" x14ac:dyDescent="0.3"/>
    <row r="2519" spans="3:3" x14ac:dyDescent="0.25">
      <c r="C2519" s="5"/>
    </row>
    <row r="2520" spans="3:3" ht="15.75" thickBot="1" x14ac:dyDescent="0.3">
      <c r="C2520" s="8"/>
    </row>
    <row r="2522" spans="3:3" x14ac:dyDescent="0.25">
      <c r="C2522" s="1"/>
    </row>
    <row r="2533" spans="3:9" x14ac:dyDescent="0.25">
      <c r="E2533" s="2"/>
      <c r="F2533" s="3"/>
      <c r="G2533" s="3"/>
      <c r="H2533" s="3"/>
      <c r="I2533" s="3"/>
    </row>
    <row r="2543" spans="3:9" ht="15.75" thickBot="1" x14ac:dyDescent="0.3"/>
    <row r="2544" spans="3:9" x14ac:dyDescent="0.25">
      <c r="C2544" s="5"/>
    </row>
    <row r="2545" spans="3:3" ht="15.75" thickBot="1" x14ac:dyDescent="0.3">
      <c r="C2545" s="8"/>
    </row>
    <row r="2547" spans="3:3" x14ac:dyDescent="0.25">
      <c r="C2547" s="1"/>
    </row>
  </sheetData>
  <pageMargins left="0.7" right="0.7" top="0.75" bottom="0.75" header="0.3" footer="0.3"/>
  <pageSetup orientation="portrait" horizontalDpi="4294967292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893FA8-D127-4B2F-9819-A2844BFE94F7}">
  <dimension ref="A3:N2831"/>
  <sheetViews>
    <sheetView zoomScaleNormal="100" workbookViewId="0">
      <selection activeCell="G546" sqref="G546"/>
    </sheetView>
  </sheetViews>
  <sheetFormatPr baseColWidth="10" defaultRowHeight="15" x14ac:dyDescent="0.25"/>
  <cols>
    <col min="3" max="3" width="18.28515625" customWidth="1"/>
    <col min="6" max="6" width="20" bestFit="1" customWidth="1"/>
    <col min="7" max="7" width="23" customWidth="1"/>
  </cols>
  <sheetData>
    <row r="3" spans="3:9" x14ac:dyDescent="0.25">
      <c r="E3" s="2" t="s">
        <v>11</v>
      </c>
      <c r="F3" s="3" t="s">
        <v>5</v>
      </c>
      <c r="G3" s="3" t="s">
        <v>10</v>
      </c>
      <c r="H3" s="3" t="s">
        <v>12</v>
      </c>
      <c r="I3" s="3" t="s">
        <v>13</v>
      </c>
    </row>
    <row r="4" spans="3:9" x14ac:dyDescent="0.25">
      <c r="C4" t="s">
        <v>0</v>
      </c>
      <c r="E4">
        <f>(C9-C7)</f>
        <v>51.8</v>
      </c>
      <c r="F4">
        <f>(C9+C7)/2</f>
        <v>45.9</v>
      </c>
      <c r="G4">
        <f>((C13*C18*E4*(C11^3))/(C22^2))*C24</f>
        <v>28501846.969941769</v>
      </c>
      <c r="H4">
        <f>((0.825)+((0.387*(G4^(1/6)))/((1)+((0.492/C24)^(9/16)))^(8/27)))^2</f>
        <v>42.283886052209397</v>
      </c>
      <c r="I4">
        <f>(H4*C20)/C11</f>
        <v>5.7823214176396354</v>
      </c>
    </row>
    <row r="5" spans="3:9" x14ac:dyDescent="0.25">
      <c r="C5">
        <v>1</v>
      </c>
    </row>
    <row r="6" spans="3:9" x14ac:dyDescent="0.25">
      <c r="C6" t="s">
        <v>1</v>
      </c>
    </row>
    <row r="7" spans="3:9" x14ac:dyDescent="0.25">
      <c r="C7">
        <v>20</v>
      </c>
    </row>
    <row r="8" spans="3:9" x14ac:dyDescent="0.25">
      <c r="C8" t="s">
        <v>2</v>
      </c>
    </row>
    <row r="9" spans="3:9" x14ac:dyDescent="0.25">
      <c r="C9">
        <v>71.8</v>
      </c>
    </row>
    <row r="10" spans="3:9" x14ac:dyDescent="0.25">
      <c r="C10" t="s">
        <v>3</v>
      </c>
    </row>
    <row r="11" spans="3:9" x14ac:dyDescent="0.25">
      <c r="C11">
        <v>0.2</v>
      </c>
    </row>
    <row r="12" spans="3:9" x14ac:dyDescent="0.25">
      <c r="C12" t="s">
        <v>4</v>
      </c>
    </row>
    <row r="13" spans="3:9" ht="15.75" thickBot="1" x14ac:dyDescent="0.3">
      <c r="C13">
        <v>9.81</v>
      </c>
    </row>
    <row r="14" spans="3:9" ht="15" customHeight="1" x14ac:dyDescent="0.25">
      <c r="C14" s="5" t="s">
        <v>15</v>
      </c>
    </row>
    <row r="15" spans="3:9" ht="15.75" thickBot="1" x14ac:dyDescent="0.3">
      <c r="C15" s="6">
        <f>F4</f>
        <v>45.9</v>
      </c>
      <c r="G15" t="s">
        <v>16</v>
      </c>
    </row>
    <row r="17" spans="1:14" x14ac:dyDescent="0.25">
      <c r="C17" s="1" t="s">
        <v>6</v>
      </c>
    </row>
    <row r="18" spans="1:14" x14ac:dyDescent="0.25">
      <c r="C18">
        <f>1/(273+F4)</f>
        <v>3.1357792411414237E-3</v>
      </c>
    </row>
    <row r="19" spans="1:14" x14ac:dyDescent="0.25">
      <c r="C19" t="s">
        <v>7</v>
      </c>
    </row>
    <row r="20" spans="1:14" x14ac:dyDescent="0.25">
      <c r="C20">
        <v>2.7349999999999999E-2</v>
      </c>
    </row>
    <row r="21" spans="1:14" x14ac:dyDescent="0.25">
      <c r="C21" t="s">
        <v>8</v>
      </c>
    </row>
    <row r="22" spans="1:14" x14ac:dyDescent="0.25">
      <c r="C22">
        <v>1.7980000000000001E-5</v>
      </c>
    </row>
    <row r="23" spans="1:14" x14ac:dyDescent="0.25">
      <c r="C23" t="s">
        <v>9</v>
      </c>
    </row>
    <row r="24" spans="1:14" x14ac:dyDescent="0.25">
      <c r="C24">
        <v>0.7228</v>
      </c>
    </row>
    <row r="25" spans="1:14" x14ac:dyDescent="0.25">
      <c r="A25" s="7"/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</row>
    <row r="28" spans="1:14" x14ac:dyDescent="0.25">
      <c r="E28" s="2" t="s">
        <v>11</v>
      </c>
      <c r="F28" s="3" t="s">
        <v>5</v>
      </c>
      <c r="G28" s="3" t="s">
        <v>10</v>
      </c>
      <c r="H28" s="3" t="s">
        <v>12</v>
      </c>
      <c r="I28" s="3" t="s">
        <v>13</v>
      </c>
    </row>
    <row r="29" spans="1:14" x14ac:dyDescent="0.25">
      <c r="C29" t="s">
        <v>0</v>
      </c>
      <c r="E29">
        <f>(C34-C32)</f>
        <v>72.7</v>
      </c>
      <c r="F29">
        <f>(C34+C32)/2</f>
        <v>56.35</v>
      </c>
      <c r="G29">
        <f>((C38*C43*E29*(C36^3))/(C47^2))*C49</f>
        <v>83788462.157282308</v>
      </c>
      <c r="H29">
        <f>((0.825)+((0.387*(G29^(1/6)))/((1)+((0.492/C49)^(9/16)))^(8/27)))^2</f>
        <v>58.043238901877309</v>
      </c>
      <c r="I29">
        <f>(H29*C45)/C36</f>
        <v>6.0747452417618897</v>
      </c>
    </row>
    <row r="30" spans="1:14" x14ac:dyDescent="0.25">
      <c r="C30">
        <v>1</v>
      </c>
    </row>
    <row r="31" spans="1:14" x14ac:dyDescent="0.25">
      <c r="C31" t="s">
        <v>1</v>
      </c>
    </row>
    <row r="32" spans="1:14" x14ac:dyDescent="0.25">
      <c r="C32">
        <v>20</v>
      </c>
    </row>
    <row r="33" spans="3:7" x14ac:dyDescent="0.25">
      <c r="C33" t="s">
        <v>2</v>
      </c>
    </row>
    <row r="34" spans="3:7" x14ac:dyDescent="0.25">
      <c r="C34">
        <v>92.7</v>
      </c>
    </row>
    <row r="35" spans="3:7" x14ac:dyDescent="0.25">
      <c r="C35" t="s">
        <v>3</v>
      </c>
    </row>
    <row r="36" spans="3:7" x14ac:dyDescent="0.25">
      <c r="C36">
        <v>0.26829999999999998</v>
      </c>
    </row>
    <row r="37" spans="3:7" x14ac:dyDescent="0.25">
      <c r="C37" t="s">
        <v>4</v>
      </c>
    </row>
    <row r="38" spans="3:7" ht="15.75" thickBot="1" x14ac:dyDescent="0.3">
      <c r="C38">
        <v>9.81</v>
      </c>
    </row>
    <row r="39" spans="3:7" x14ac:dyDescent="0.25">
      <c r="C39" s="5" t="s">
        <v>15</v>
      </c>
    </row>
    <row r="40" spans="3:7" ht="15.75" thickBot="1" x14ac:dyDescent="0.3">
      <c r="C40" s="6">
        <f>F29</f>
        <v>56.35</v>
      </c>
      <c r="G40" t="s">
        <v>16</v>
      </c>
    </row>
    <row r="42" spans="3:7" x14ac:dyDescent="0.25">
      <c r="C42" s="1" t="s">
        <v>6</v>
      </c>
    </row>
    <row r="43" spans="3:7" x14ac:dyDescent="0.25">
      <c r="C43">
        <f>1/(273+F29)</f>
        <v>3.0362835888872019E-3</v>
      </c>
    </row>
    <row r="44" spans="3:7" x14ac:dyDescent="0.25">
      <c r="C44" t="s">
        <v>7</v>
      </c>
    </row>
    <row r="45" spans="3:7" x14ac:dyDescent="0.25">
      <c r="C45">
        <v>2.8080000000000001E-2</v>
      </c>
    </row>
    <row r="46" spans="3:7" x14ac:dyDescent="0.25">
      <c r="C46" t="s">
        <v>8</v>
      </c>
    </row>
    <row r="47" spans="3:7" x14ac:dyDescent="0.25">
      <c r="C47">
        <v>1.8960000000000001E-5</v>
      </c>
    </row>
    <row r="48" spans="3:7" x14ac:dyDescent="0.25">
      <c r="C48" t="s">
        <v>9</v>
      </c>
    </row>
    <row r="49" spans="1:14" x14ac:dyDescent="0.25">
      <c r="C49">
        <v>0.72019999999999995</v>
      </c>
    </row>
    <row r="52" spans="1:14" x14ac:dyDescent="0.25">
      <c r="A52" s="7"/>
      <c r="B52" s="7"/>
      <c r="C52" s="7"/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</row>
    <row r="55" spans="1:14" x14ac:dyDescent="0.25">
      <c r="E55" s="2" t="s">
        <v>11</v>
      </c>
      <c r="F55" s="3" t="s">
        <v>5</v>
      </c>
      <c r="G55" s="3" t="s">
        <v>10</v>
      </c>
      <c r="H55" s="3" t="s">
        <v>12</v>
      </c>
      <c r="I55" s="3" t="s">
        <v>13</v>
      </c>
    </row>
    <row r="56" spans="1:14" x14ac:dyDescent="0.25">
      <c r="C56" t="s">
        <v>0</v>
      </c>
      <c r="E56">
        <f>(C61-C59)</f>
        <v>70.599999999999994</v>
      </c>
      <c r="F56">
        <f>(C61+C59)/2</f>
        <v>55.3</v>
      </c>
      <c r="G56">
        <f>((C65*C70*E56*(C63^3))/(C74^2))*C76</f>
        <v>656318554.97338533</v>
      </c>
      <c r="H56">
        <f>((0.825)+((0.387*(G56^(1/6)))/((1)+((0.492/C76)^(9/16)))^(8/27)))^2</f>
        <v>108.13722281734682</v>
      </c>
      <c r="I56">
        <f>(H56*C72)/C63</f>
        <v>5.6492897055090214</v>
      </c>
    </row>
    <row r="57" spans="1:14" x14ac:dyDescent="0.25">
      <c r="C57">
        <v>1</v>
      </c>
    </row>
    <row r="58" spans="1:14" x14ac:dyDescent="0.25">
      <c r="C58" t="s">
        <v>1</v>
      </c>
    </row>
    <row r="59" spans="1:14" x14ac:dyDescent="0.25">
      <c r="C59">
        <v>20</v>
      </c>
    </row>
    <row r="60" spans="1:14" x14ac:dyDescent="0.25">
      <c r="C60" t="s">
        <v>2</v>
      </c>
    </row>
    <row r="61" spans="1:14" x14ac:dyDescent="0.25">
      <c r="C61">
        <v>90.6</v>
      </c>
    </row>
    <row r="62" spans="1:14" x14ac:dyDescent="0.25">
      <c r="C62" t="s">
        <v>3</v>
      </c>
    </row>
    <row r="63" spans="1:14" x14ac:dyDescent="0.25">
      <c r="C63">
        <v>0.53749999999999998</v>
      </c>
    </row>
    <row r="64" spans="1:14" x14ac:dyDescent="0.25">
      <c r="C64" t="s">
        <v>4</v>
      </c>
    </row>
    <row r="65" spans="3:7" ht="15.75" thickBot="1" x14ac:dyDescent="0.3">
      <c r="C65">
        <v>9.81</v>
      </c>
    </row>
    <row r="66" spans="3:7" x14ac:dyDescent="0.25">
      <c r="C66" s="5" t="s">
        <v>15</v>
      </c>
    </row>
    <row r="67" spans="3:7" ht="15.75" thickBot="1" x14ac:dyDescent="0.3">
      <c r="C67" s="6">
        <f>F56</f>
        <v>55.3</v>
      </c>
      <c r="G67" t="s">
        <v>16</v>
      </c>
    </row>
    <row r="69" spans="3:7" x14ac:dyDescent="0.25">
      <c r="C69" s="1" t="s">
        <v>6</v>
      </c>
    </row>
    <row r="70" spans="3:7" x14ac:dyDescent="0.25">
      <c r="C70">
        <f>1/(273+F56)</f>
        <v>3.0459945172098689E-3</v>
      </c>
    </row>
    <row r="71" spans="3:7" x14ac:dyDescent="0.25">
      <c r="C71" t="s">
        <v>7</v>
      </c>
    </row>
    <row r="72" spans="3:7" x14ac:dyDescent="0.25">
      <c r="C72">
        <v>2.8080000000000001E-2</v>
      </c>
    </row>
    <row r="73" spans="3:7" x14ac:dyDescent="0.25">
      <c r="C73" t="s">
        <v>8</v>
      </c>
    </row>
    <row r="74" spans="3:7" x14ac:dyDescent="0.25">
      <c r="C74">
        <v>1.8960000000000001E-5</v>
      </c>
    </row>
    <row r="75" spans="3:7" x14ac:dyDescent="0.25">
      <c r="C75" t="s">
        <v>9</v>
      </c>
    </row>
    <row r="76" spans="3:7" x14ac:dyDescent="0.25">
      <c r="C76">
        <v>0.72019999999999995</v>
      </c>
    </row>
    <row r="78" spans="3:7" s="7" customFormat="1" x14ac:dyDescent="0.25"/>
    <row r="81" spans="3:9" x14ac:dyDescent="0.25">
      <c r="E81" s="2" t="s">
        <v>11</v>
      </c>
      <c r="F81" s="3" t="s">
        <v>5</v>
      </c>
      <c r="G81" s="3" t="s">
        <v>10</v>
      </c>
      <c r="H81" s="3" t="s">
        <v>12</v>
      </c>
      <c r="I81" s="3" t="s">
        <v>13</v>
      </c>
    </row>
    <row r="82" spans="3:9" x14ac:dyDescent="0.25">
      <c r="C82" t="s">
        <v>0</v>
      </c>
      <c r="E82">
        <f>(C87-C85)</f>
        <v>63.3</v>
      </c>
      <c r="F82">
        <f>(C87+C85)/2</f>
        <v>51.65</v>
      </c>
      <c r="G82">
        <f>((C91*C96*E82*(C89^3))/(C100^2))*C102</f>
        <v>233554402.92478973</v>
      </c>
      <c r="H82">
        <f>((0.825)+((0.387*(G82^(1/6)))/((1)+((0.492/C102)^(9/16)))^(8/27)))^2</f>
        <v>78.970512189617807</v>
      </c>
      <c r="I82">
        <f>(H82*C98)/C89</f>
        <v>5.6927873178335444</v>
      </c>
    </row>
    <row r="83" spans="3:9" x14ac:dyDescent="0.25">
      <c r="C83">
        <v>1</v>
      </c>
    </row>
    <row r="84" spans="3:9" x14ac:dyDescent="0.25">
      <c r="C84" t="s">
        <v>1</v>
      </c>
    </row>
    <row r="85" spans="3:9" x14ac:dyDescent="0.25">
      <c r="C85">
        <v>20</v>
      </c>
    </row>
    <row r="86" spans="3:9" x14ac:dyDescent="0.25">
      <c r="C86" t="s">
        <v>2</v>
      </c>
    </row>
    <row r="87" spans="3:9" x14ac:dyDescent="0.25">
      <c r="C87">
        <v>83.3</v>
      </c>
    </row>
    <row r="88" spans="3:9" x14ac:dyDescent="0.25">
      <c r="C88" t="s">
        <v>3</v>
      </c>
    </row>
    <row r="89" spans="3:9" x14ac:dyDescent="0.25">
      <c r="C89">
        <v>0.37940000000000002</v>
      </c>
    </row>
    <row r="90" spans="3:9" x14ac:dyDescent="0.25">
      <c r="C90" t="s">
        <v>4</v>
      </c>
    </row>
    <row r="91" spans="3:9" ht="15.75" thickBot="1" x14ac:dyDescent="0.3">
      <c r="C91">
        <v>9.81</v>
      </c>
    </row>
    <row r="92" spans="3:9" x14ac:dyDescent="0.25">
      <c r="C92" s="5" t="s">
        <v>15</v>
      </c>
    </row>
    <row r="93" spans="3:9" ht="15.75" thickBot="1" x14ac:dyDescent="0.3">
      <c r="C93" s="6">
        <f>F82</f>
        <v>51.65</v>
      </c>
      <c r="G93" t="s">
        <v>16</v>
      </c>
    </row>
    <row r="95" spans="3:9" x14ac:dyDescent="0.25">
      <c r="C95" s="1" t="s">
        <v>6</v>
      </c>
    </row>
    <row r="96" spans="3:9" x14ac:dyDescent="0.25">
      <c r="C96">
        <f>1/(273+F82)</f>
        <v>3.0802402587401818E-3</v>
      </c>
    </row>
    <row r="97" spans="3:9" x14ac:dyDescent="0.25">
      <c r="C97" t="s">
        <v>7</v>
      </c>
    </row>
    <row r="98" spans="3:9" x14ac:dyDescent="0.25">
      <c r="C98">
        <v>2.7349999999999999E-2</v>
      </c>
    </row>
    <row r="99" spans="3:9" x14ac:dyDescent="0.25">
      <c r="C99" t="s">
        <v>8</v>
      </c>
    </row>
    <row r="100" spans="3:9" x14ac:dyDescent="0.25">
      <c r="C100">
        <v>1.7980000000000001E-5</v>
      </c>
    </row>
    <row r="101" spans="3:9" x14ac:dyDescent="0.25">
      <c r="C101" t="s">
        <v>9</v>
      </c>
    </row>
    <row r="102" spans="3:9" x14ac:dyDescent="0.25">
      <c r="C102">
        <v>0.7228</v>
      </c>
    </row>
    <row r="104" spans="3:9" s="7" customFormat="1" x14ac:dyDescent="0.25"/>
    <row r="107" spans="3:9" x14ac:dyDescent="0.25">
      <c r="E107" s="2" t="s">
        <v>11</v>
      </c>
      <c r="F107" s="3" t="s">
        <v>5</v>
      </c>
      <c r="G107" s="3" t="s">
        <v>10</v>
      </c>
      <c r="H107" s="3" t="s">
        <v>12</v>
      </c>
      <c r="I107" s="3" t="s">
        <v>13</v>
      </c>
    </row>
    <row r="108" spans="3:9" x14ac:dyDescent="0.25">
      <c r="C108" t="s">
        <v>0</v>
      </c>
      <c r="E108">
        <f>(C113-C111)</f>
        <v>70.3</v>
      </c>
      <c r="F108">
        <f>(C113+C111)/2</f>
        <v>55.15</v>
      </c>
      <c r="G108">
        <f>((C117*C122*E108*(C115^3))/(C126^2))*C128</f>
        <v>185993012.73761633</v>
      </c>
      <c r="H108">
        <f>((0.825)+((0.387*(G108^(1/6)))/((1)+((0.492/C128)^(9/16)))^(8/27)))^2</f>
        <v>73.689252396357617</v>
      </c>
      <c r="I108">
        <f>(H108*C124)/C115</f>
        <v>5.8534489598011934</v>
      </c>
    </row>
    <row r="109" spans="3:9" x14ac:dyDescent="0.25">
      <c r="C109">
        <v>1</v>
      </c>
    </row>
    <row r="110" spans="3:9" x14ac:dyDescent="0.25">
      <c r="C110" t="s">
        <v>1</v>
      </c>
    </row>
    <row r="111" spans="3:9" x14ac:dyDescent="0.25">
      <c r="C111">
        <v>20</v>
      </c>
    </row>
    <row r="112" spans="3:9" x14ac:dyDescent="0.25">
      <c r="C112" t="s">
        <v>2</v>
      </c>
    </row>
    <row r="113" spans="3:7" x14ac:dyDescent="0.25">
      <c r="C113">
        <v>90.3</v>
      </c>
    </row>
    <row r="114" spans="3:7" x14ac:dyDescent="0.25">
      <c r="C114" t="s">
        <v>3</v>
      </c>
    </row>
    <row r="115" spans="3:7" x14ac:dyDescent="0.25">
      <c r="C115">
        <v>0.35349999999999998</v>
      </c>
    </row>
    <row r="116" spans="3:7" x14ac:dyDescent="0.25">
      <c r="C116" t="s">
        <v>4</v>
      </c>
    </row>
    <row r="117" spans="3:7" ht="15.75" thickBot="1" x14ac:dyDescent="0.3">
      <c r="C117">
        <v>9.81</v>
      </c>
    </row>
    <row r="118" spans="3:7" x14ac:dyDescent="0.25">
      <c r="C118" s="5" t="s">
        <v>15</v>
      </c>
    </row>
    <row r="119" spans="3:7" ht="15.75" thickBot="1" x14ac:dyDescent="0.3">
      <c r="C119" s="6">
        <f>F108</f>
        <v>55.15</v>
      </c>
      <c r="G119" t="s">
        <v>16</v>
      </c>
    </row>
    <row r="121" spans="3:7" x14ac:dyDescent="0.25">
      <c r="C121" s="1" t="s">
        <v>6</v>
      </c>
    </row>
    <row r="122" spans="3:7" x14ac:dyDescent="0.25">
      <c r="C122">
        <f>1/(273+F108)</f>
        <v>3.0473868657626088E-3</v>
      </c>
    </row>
    <row r="123" spans="3:7" x14ac:dyDescent="0.25">
      <c r="C123" t="s">
        <v>7</v>
      </c>
    </row>
    <row r="124" spans="3:7" x14ac:dyDescent="0.25">
      <c r="C124">
        <v>2.8080000000000001E-2</v>
      </c>
    </row>
    <row r="125" spans="3:7" x14ac:dyDescent="0.25">
      <c r="C125" t="s">
        <v>8</v>
      </c>
    </row>
    <row r="126" spans="3:7" x14ac:dyDescent="0.25">
      <c r="C126">
        <v>1.8960000000000001E-5</v>
      </c>
    </row>
    <row r="127" spans="3:7" x14ac:dyDescent="0.25">
      <c r="C127" t="s">
        <v>9</v>
      </c>
    </row>
    <row r="128" spans="3:7" x14ac:dyDescent="0.25">
      <c r="C128">
        <v>0.72019999999999995</v>
      </c>
    </row>
    <row r="130" spans="3:9" s="7" customFormat="1" x14ac:dyDescent="0.25"/>
    <row r="132" spans="3:9" x14ac:dyDescent="0.25">
      <c r="E132" s="2" t="s">
        <v>11</v>
      </c>
      <c r="F132" s="3" t="s">
        <v>5</v>
      </c>
      <c r="G132" s="3" t="s">
        <v>10</v>
      </c>
      <c r="H132" s="3" t="s">
        <v>12</v>
      </c>
      <c r="I132" s="3" t="s">
        <v>13</v>
      </c>
    </row>
    <row r="133" spans="3:9" x14ac:dyDescent="0.25">
      <c r="C133" t="s">
        <v>0</v>
      </c>
      <c r="E133">
        <f>(C138-C136)</f>
        <v>53</v>
      </c>
      <c r="F133">
        <f>(C138+C136)/2</f>
        <v>46.5</v>
      </c>
      <c r="G133">
        <f>((C142*C147*E133*(C140^3))/(C151^2))*C153</f>
        <v>160724113.11559436</v>
      </c>
      <c r="H133">
        <f>((0.825)+((0.387*(G133^(1/6)))/((1)+((0.492/C153)^(9/16)))^(8/27)))^2</f>
        <v>70.555300135505206</v>
      </c>
      <c r="I133">
        <f>(H133*C149)/C140</f>
        <v>5.4588046922378144</v>
      </c>
    </row>
    <row r="134" spans="3:9" x14ac:dyDescent="0.25">
      <c r="C134">
        <v>1</v>
      </c>
    </row>
    <row r="135" spans="3:9" x14ac:dyDescent="0.25">
      <c r="C135" t="s">
        <v>1</v>
      </c>
    </row>
    <row r="136" spans="3:9" x14ac:dyDescent="0.25">
      <c r="C136">
        <v>20</v>
      </c>
    </row>
    <row r="137" spans="3:9" x14ac:dyDescent="0.25">
      <c r="C137" t="s">
        <v>2</v>
      </c>
    </row>
    <row r="138" spans="3:9" x14ac:dyDescent="0.25">
      <c r="C138">
        <v>73</v>
      </c>
    </row>
    <row r="139" spans="3:9" x14ac:dyDescent="0.25">
      <c r="C139" t="s">
        <v>3</v>
      </c>
    </row>
    <row r="140" spans="3:9" x14ac:dyDescent="0.25">
      <c r="C140">
        <v>0.35349999999999998</v>
      </c>
    </row>
    <row r="141" spans="3:9" x14ac:dyDescent="0.25">
      <c r="C141" t="s">
        <v>4</v>
      </c>
    </row>
    <row r="142" spans="3:9" ht="15.75" thickBot="1" x14ac:dyDescent="0.3">
      <c r="C142">
        <v>9.81</v>
      </c>
    </row>
    <row r="143" spans="3:9" x14ac:dyDescent="0.25">
      <c r="C143" s="5" t="s">
        <v>15</v>
      </c>
    </row>
    <row r="144" spans="3:9" ht="15.75" thickBot="1" x14ac:dyDescent="0.3">
      <c r="C144" s="6">
        <f>F133</f>
        <v>46.5</v>
      </c>
      <c r="G144" t="s">
        <v>16</v>
      </c>
    </row>
    <row r="146" spans="3:9" x14ac:dyDescent="0.25">
      <c r="C146" s="1" t="s">
        <v>6</v>
      </c>
    </row>
    <row r="147" spans="3:9" x14ac:dyDescent="0.25">
      <c r="C147">
        <f>1/(273+F133)</f>
        <v>3.1298904538341159E-3</v>
      </c>
    </row>
    <row r="148" spans="3:9" x14ac:dyDescent="0.25">
      <c r="C148" t="s">
        <v>7</v>
      </c>
    </row>
    <row r="149" spans="3:9" x14ac:dyDescent="0.25">
      <c r="C149">
        <v>2.7349999999999999E-2</v>
      </c>
    </row>
    <row r="150" spans="3:9" x14ac:dyDescent="0.25">
      <c r="C150" t="s">
        <v>8</v>
      </c>
    </row>
    <row r="151" spans="3:9" x14ac:dyDescent="0.25">
      <c r="C151">
        <v>1.7980000000000001E-5</v>
      </c>
    </row>
    <row r="152" spans="3:9" x14ac:dyDescent="0.25">
      <c r="C152" t="s">
        <v>9</v>
      </c>
    </row>
    <row r="153" spans="3:9" x14ac:dyDescent="0.25">
      <c r="C153">
        <v>0.7228</v>
      </c>
    </row>
    <row r="155" spans="3:9" s="7" customFormat="1" x14ac:dyDescent="0.25"/>
    <row r="157" spans="3:9" x14ac:dyDescent="0.25">
      <c r="E157" s="2" t="s">
        <v>11</v>
      </c>
      <c r="F157" s="3" t="s">
        <v>5</v>
      </c>
      <c r="G157" s="3" t="s">
        <v>10</v>
      </c>
      <c r="H157" s="3" t="s">
        <v>12</v>
      </c>
      <c r="I157" s="3" t="s">
        <v>13</v>
      </c>
    </row>
    <row r="158" spans="3:9" x14ac:dyDescent="0.25">
      <c r="C158" t="s">
        <v>0</v>
      </c>
      <c r="E158">
        <f>(C163-C161)</f>
        <v>65.400000000000006</v>
      </c>
      <c r="F158">
        <v>70</v>
      </c>
      <c r="G158">
        <f>((C167*C172*E158*(C165^3))/(C176^2))*C178</f>
        <v>327560088.95375401</v>
      </c>
      <c r="H158">
        <f>((0.825)+((0.387*(G158^(1/6)))/((1)+((0.492/C178)^(9/16)))^(8/27)))^2</f>
        <v>87.455826012288753</v>
      </c>
      <c r="I158">
        <f>(H158*C174)/C165</f>
        <v>5.5334826372804606</v>
      </c>
    </row>
    <row r="159" spans="3:9" x14ac:dyDescent="0.25">
      <c r="C159">
        <v>1</v>
      </c>
    </row>
    <row r="160" spans="3:9" x14ac:dyDescent="0.25">
      <c r="C160" t="s">
        <v>1</v>
      </c>
    </row>
    <row r="161" spans="3:7" x14ac:dyDescent="0.25">
      <c r="C161">
        <v>22.6</v>
      </c>
    </row>
    <row r="162" spans="3:7" x14ac:dyDescent="0.25">
      <c r="C162" t="s">
        <v>2</v>
      </c>
    </row>
    <row r="163" spans="3:7" x14ac:dyDescent="0.25">
      <c r="C163">
        <v>88</v>
      </c>
    </row>
    <row r="164" spans="3:7" x14ac:dyDescent="0.25">
      <c r="C164" t="s">
        <v>3</v>
      </c>
    </row>
    <row r="165" spans="3:7" x14ac:dyDescent="0.25">
      <c r="C165">
        <v>0.44379999999999997</v>
      </c>
    </row>
    <row r="166" spans="3:7" x14ac:dyDescent="0.25">
      <c r="C166" t="s">
        <v>4</v>
      </c>
    </row>
    <row r="167" spans="3:7" ht="15.75" thickBot="1" x14ac:dyDescent="0.3">
      <c r="C167">
        <v>9.81</v>
      </c>
    </row>
    <row r="168" spans="3:7" x14ac:dyDescent="0.25">
      <c r="C168" s="5" t="s">
        <v>15</v>
      </c>
    </row>
    <row r="169" spans="3:7" ht="15.75" thickBot="1" x14ac:dyDescent="0.3">
      <c r="C169" s="8">
        <f>(C163+C161)/2</f>
        <v>55.3</v>
      </c>
      <c r="G169" t="s">
        <v>16</v>
      </c>
    </row>
    <row r="171" spans="3:7" x14ac:dyDescent="0.25">
      <c r="C171" s="1" t="s">
        <v>6</v>
      </c>
    </row>
    <row r="172" spans="3:7" x14ac:dyDescent="0.25">
      <c r="C172">
        <f>1/(273+F158)</f>
        <v>2.9154518950437317E-3</v>
      </c>
    </row>
    <row r="173" spans="3:7" x14ac:dyDescent="0.25">
      <c r="C173" t="s">
        <v>7</v>
      </c>
    </row>
    <row r="174" spans="3:7" x14ac:dyDescent="0.25">
      <c r="C174">
        <v>2.8080000000000001E-2</v>
      </c>
    </row>
    <row r="175" spans="3:7" x14ac:dyDescent="0.25">
      <c r="C175" t="s">
        <v>8</v>
      </c>
    </row>
    <row r="176" spans="3:7" x14ac:dyDescent="0.25">
      <c r="C176">
        <v>1.8960000000000001E-5</v>
      </c>
    </row>
    <row r="177" spans="3:9" x14ac:dyDescent="0.25">
      <c r="C177" t="s">
        <v>9</v>
      </c>
    </row>
    <row r="178" spans="3:9" x14ac:dyDescent="0.25">
      <c r="C178">
        <v>0.72019999999999995</v>
      </c>
    </row>
    <row r="180" spans="3:9" s="7" customFormat="1" x14ac:dyDescent="0.25"/>
    <row r="182" spans="3:9" x14ac:dyDescent="0.25">
      <c r="E182" s="2" t="s">
        <v>11</v>
      </c>
      <c r="F182" s="3" t="s">
        <v>5</v>
      </c>
      <c r="G182" s="3" t="s">
        <v>10</v>
      </c>
      <c r="H182" s="3" t="s">
        <v>12</v>
      </c>
      <c r="I182" s="3" t="s">
        <v>13</v>
      </c>
    </row>
    <row r="183" spans="3:9" x14ac:dyDescent="0.25">
      <c r="C183" t="s">
        <v>0</v>
      </c>
      <c r="E183">
        <f>(C188-C186)</f>
        <v>69.800000000000011</v>
      </c>
      <c r="F183">
        <v>70</v>
      </c>
      <c r="G183">
        <f>((C192*C197*E183*(C190^3))/(C201^2))*C203</f>
        <v>3999509.7605274627</v>
      </c>
      <c r="H183">
        <f>((0.825)+((0.387*(G183^(1/6)))/((1)+((0.492/C203)^(9/16)))^(8/27)))^2</f>
        <v>24.174001042743164</v>
      </c>
      <c r="I183">
        <f>(H183*C199)/C190</f>
        <v>6.7880594928022804</v>
      </c>
    </row>
    <row r="184" spans="3:9" x14ac:dyDescent="0.25">
      <c r="C184">
        <v>1</v>
      </c>
    </row>
    <row r="185" spans="3:9" x14ac:dyDescent="0.25">
      <c r="C185" t="s">
        <v>1</v>
      </c>
    </row>
    <row r="186" spans="3:9" x14ac:dyDescent="0.25">
      <c r="C186">
        <v>22.6</v>
      </c>
    </row>
    <row r="187" spans="3:9" x14ac:dyDescent="0.25">
      <c r="C187" t="s">
        <v>2</v>
      </c>
    </row>
    <row r="188" spans="3:9" x14ac:dyDescent="0.25">
      <c r="C188">
        <v>92.4</v>
      </c>
    </row>
    <row r="189" spans="3:9" x14ac:dyDescent="0.25">
      <c r="C189" t="s">
        <v>3</v>
      </c>
    </row>
    <row r="190" spans="3:9" x14ac:dyDescent="0.25">
      <c r="C190">
        <v>0.1</v>
      </c>
    </row>
    <row r="191" spans="3:9" x14ac:dyDescent="0.25">
      <c r="C191" t="s">
        <v>4</v>
      </c>
    </row>
    <row r="192" spans="3:9" ht="15.75" thickBot="1" x14ac:dyDescent="0.3">
      <c r="C192">
        <v>9.81</v>
      </c>
    </row>
    <row r="193" spans="3:9" x14ac:dyDescent="0.25">
      <c r="C193" s="5" t="s">
        <v>15</v>
      </c>
    </row>
    <row r="194" spans="3:9" ht="15.75" thickBot="1" x14ac:dyDescent="0.3">
      <c r="C194" s="8">
        <f>(C188+C186)/2</f>
        <v>57.5</v>
      </c>
      <c r="G194" t="s">
        <v>16</v>
      </c>
    </row>
    <row r="196" spans="3:9" x14ac:dyDescent="0.25">
      <c r="C196" s="1" t="s">
        <v>6</v>
      </c>
    </row>
    <row r="197" spans="3:9" x14ac:dyDescent="0.25">
      <c r="C197">
        <f>1/(273+F183)</f>
        <v>2.9154518950437317E-3</v>
      </c>
    </row>
    <row r="198" spans="3:9" x14ac:dyDescent="0.25">
      <c r="C198" t="s">
        <v>7</v>
      </c>
    </row>
    <row r="199" spans="3:9" x14ac:dyDescent="0.25">
      <c r="C199">
        <v>2.8080000000000001E-2</v>
      </c>
    </row>
    <row r="200" spans="3:9" x14ac:dyDescent="0.25">
      <c r="C200" t="s">
        <v>8</v>
      </c>
    </row>
    <row r="201" spans="3:9" x14ac:dyDescent="0.25">
      <c r="C201">
        <v>1.8960000000000001E-5</v>
      </c>
    </row>
    <row r="202" spans="3:9" x14ac:dyDescent="0.25">
      <c r="C202" t="s">
        <v>9</v>
      </c>
    </row>
    <row r="203" spans="3:9" x14ac:dyDescent="0.25">
      <c r="C203">
        <v>0.72019999999999995</v>
      </c>
    </row>
    <row r="205" spans="3:9" s="7" customFormat="1" x14ac:dyDescent="0.25"/>
    <row r="207" spans="3:9" x14ac:dyDescent="0.25">
      <c r="E207" s="2" t="s">
        <v>11</v>
      </c>
      <c r="F207" s="3" t="s">
        <v>5</v>
      </c>
      <c r="G207" s="3" t="s">
        <v>10</v>
      </c>
      <c r="H207" s="3" t="s">
        <v>12</v>
      </c>
      <c r="I207" s="3" t="s">
        <v>13</v>
      </c>
    </row>
    <row r="208" spans="3:9" x14ac:dyDescent="0.25">
      <c r="C208" t="s">
        <v>0</v>
      </c>
      <c r="E208">
        <f>(C213-C211)</f>
        <v>57.300000000000004</v>
      </c>
      <c r="F208">
        <f>(C213+C211)/2</f>
        <v>51.25</v>
      </c>
      <c r="G208">
        <f>((C217*C222*E208*(C215^3))/(C226^2))*C228</f>
        <v>104651673.55994599</v>
      </c>
      <c r="H208">
        <f>((0.825)+((0.387*(G208^(1/6)))/((1)+((0.492/C228)^(9/16)))^(8/27)))^2</f>
        <v>62.046741178076196</v>
      </c>
      <c r="I208">
        <f>(H208*C224)/C215</f>
        <v>5.6565945707346135</v>
      </c>
    </row>
    <row r="209" spans="3:7" x14ac:dyDescent="0.25">
      <c r="C209">
        <v>1</v>
      </c>
    </row>
    <row r="210" spans="3:7" x14ac:dyDescent="0.25">
      <c r="C210" t="s">
        <v>1</v>
      </c>
    </row>
    <row r="211" spans="3:7" x14ac:dyDescent="0.25">
      <c r="C211">
        <v>22.6</v>
      </c>
    </row>
    <row r="212" spans="3:7" x14ac:dyDescent="0.25">
      <c r="C212" t="s">
        <v>2</v>
      </c>
    </row>
    <row r="213" spans="3:7" x14ac:dyDescent="0.25">
      <c r="C213">
        <v>79.900000000000006</v>
      </c>
    </row>
    <row r="214" spans="3:7" x14ac:dyDescent="0.25">
      <c r="C214" t="s">
        <v>3</v>
      </c>
    </row>
    <row r="215" spans="3:7" x14ac:dyDescent="0.25">
      <c r="C215">
        <v>0.3</v>
      </c>
    </row>
    <row r="216" spans="3:7" x14ac:dyDescent="0.25">
      <c r="C216" t="s">
        <v>4</v>
      </c>
    </row>
    <row r="217" spans="3:7" ht="15.75" thickBot="1" x14ac:dyDescent="0.3">
      <c r="C217">
        <v>9.81</v>
      </c>
    </row>
    <row r="218" spans="3:7" x14ac:dyDescent="0.25">
      <c r="C218" s="5" t="s">
        <v>15</v>
      </c>
    </row>
    <row r="219" spans="3:7" ht="15.75" thickBot="1" x14ac:dyDescent="0.3">
      <c r="C219" s="8">
        <f>(C213+C211)/2</f>
        <v>51.25</v>
      </c>
      <c r="G219" t="s">
        <v>16</v>
      </c>
    </row>
    <row r="221" spans="3:7" x14ac:dyDescent="0.25">
      <c r="C221" s="1" t="s">
        <v>6</v>
      </c>
    </row>
    <row r="222" spans="3:7" x14ac:dyDescent="0.25">
      <c r="C222">
        <f>1/(273+F208)</f>
        <v>3.0840400925212026E-3</v>
      </c>
    </row>
    <row r="223" spans="3:7" x14ac:dyDescent="0.25">
      <c r="C223" t="s">
        <v>7</v>
      </c>
    </row>
    <row r="224" spans="3:7" x14ac:dyDescent="0.25">
      <c r="C224">
        <v>2.7349999999999999E-2</v>
      </c>
    </row>
    <row r="225" spans="3:9" x14ac:dyDescent="0.25">
      <c r="C225" t="s">
        <v>8</v>
      </c>
    </row>
    <row r="226" spans="3:9" x14ac:dyDescent="0.25">
      <c r="C226">
        <v>1.7980000000000001E-5</v>
      </c>
    </row>
    <row r="227" spans="3:9" x14ac:dyDescent="0.25">
      <c r="C227" t="s">
        <v>9</v>
      </c>
    </row>
    <row r="228" spans="3:9" x14ac:dyDescent="0.25">
      <c r="C228">
        <v>0.7228</v>
      </c>
    </row>
    <row r="230" spans="3:9" s="7" customFormat="1" x14ac:dyDescent="0.25"/>
    <row r="232" spans="3:9" x14ac:dyDescent="0.25">
      <c r="E232" s="2" t="s">
        <v>11</v>
      </c>
      <c r="F232" s="3" t="s">
        <v>5</v>
      </c>
      <c r="G232" s="3" t="s">
        <v>10</v>
      </c>
      <c r="H232" s="3" t="s">
        <v>12</v>
      </c>
      <c r="I232" s="3" t="s">
        <v>13</v>
      </c>
    </row>
    <row r="233" spans="3:9" x14ac:dyDescent="0.25">
      <c r="C233" t="s">
        <v>0</v>
      </c>
      <c r="E233">
        <f>(C238-C236)</f>
        <v>50.499999999999993</v>
      </c>
      <c r="F233">
        <f>(C238+C236)/2</f>
        <v>47.849999999999994</v>
      </c>
      <c r="G233">
        <f>((C242*C247*E233*(C240^3))/(C251^2))*C253</f>
        <v>109139687.95793824</v>
      </c>
      <c r="H233">
        <f>((0.825)+((0.387*(G233^(1/6)))/((1)+((0.492/C253)^(9/16)))^(8/27)))^2</f>
        <v>62.829432797179862</v>
      </c>
      <c r="I233">
        <f>(H233*C249)/C240</f>
        <v>5.4344876249300098</v>
      </c>
    </row>
    <row r="234" spans="3:9" x14ac:dyDescent="0.25">
      <c r="C234">
        <v>1</v>
      </c>
    </row>
    <row r="235" spans="3:9" x14ac:dyDescent="0.25">
      <c r="C235" t="s">
        <v>1</v>
      </c>
    </row>
    <row r="236" spans="3:9" x14ac:dyDescent="0.25">
      <c r="C236">
        <v>22.6</v>
      </c>
    </row>
    <row r="237" spans="3:9" x14ac:dyDescent="0.25">
      <c r="C237" t="s">
        <v>2</v>
      </c>
    </row>
    <row r="238" spans="3:9" x14ac:dyDescent="0.25">
      <c r="C238">
        <v>73.099999999999994</v>
      </c>
    </row>
    <row r="239" spans="3:9" x14ac:dyDescent="0.25">
      <c r="C239" t="s">
        <v>3</v>
      </c>
    </row>
    <row r="240" spans="3:9" x14ac:dyDescent="0.25">
      <c r="C240">
        <v>0.31619999999999998</v>
      </c>
    </row>
    <row r="241" spans="3:7" x14ac:dyDescent="0.25">
      <c r="C241" t="s">
        <v>4</v>
      </c>
    </row>
    <row r="242" spans="3:7" ht="15.75" thickBot="1" x14ac:dyDescent="0.3">
      <c r="C242">
        <v>9.81</v>
      </c>
    </row>
    <row r="243" spans="3:7" x14ac:dyDescent="0.25">
      <c r="C243" s="5" t="s">
        <v>15</v>
      </c>
    </row>
    <row r="244" spans="3:7" ht="15.75" thickBot="1" x14ac:dyDescent="0.3">
      <c r="C244" s="8">
        <f>(C238+C236)/2</f>
        <v>47.849999999999994</v>
      </c>
      <c r="G244" t="s">
        <v>16</v>
      </c>
    </row>
    <row r="246" spans="3:7" x14ac:dyDescent="0.25">
      <c r="C246" s="1" t="s">
        <v>6</v>
      </c>
    </row>
    <row r="247" spans="3:7" x14ac:dyDescent="0.25">
      <c r="C247">
        <f>1/(273+F233)</f>
        <v>3.1167212092878291E-3</v>
      </c>
    </row>
    <row r="248" spans="3:7" x14ac:dyDescent="0.25">
      <c r="C248" t="s">
        <v>7</v>
      </c>
    </row>
    <row r="249" spans="3:7" x14ac:dyDescent="0.25">
      <c r="C249">
        <v>2.7349999999999999E-2</v>
      </c>
    </row>
    <row r="250" spans="3:7" x14ac:dyDescent="0.25">
      <c r="C250" t="s">
        <v>8</v>
      </c>
    </row>
    <row r="251" spans="3:7" x14ac:dyDescent="0.25">
      <c r="C251">
        <v>1.7980000000000001E-5</v>
      </c>
    </row>
    <row r="252" spans="3:7" x14ac:dyDescent="0.25">
      <c r="C252" t="s">
        <v>9</v>
      </c>
    </row>
    <row r="253" spans="3:7" x14ac:dyDescent="0.25">
      <c r="C253">
        <v>0.7228</v>
      </c>
    </row>
    <row r="256" spans="3:7" s="7" customFormat="1" x14ac:dyDescent="0.25"/>
    <row r="258" spans="3:9" x14ac:dyDescent="0.25">
      <c r="E258" s="2" t="s">
        <v>11</v>
      </c>
      <c r="F258" s="3" t="s">
        <v>5</v>
      </c>
      <c r="G258" s="3" t="s">
        <v>10</v>
      </c>
      <c r="H258" s="3" t="s">
        <v>12</v>
      </c>
      <c r="I258" s="3" t="s">
        <v>13</v>
      </c>
    </row>
    <row r="259" spans="3:9" x14ac:dyDescent="0.25">
      <c r="C259" t="s">
        <v>0</v>
      </c>
      <c r="E259">
        <f>(C264-C262)</f>
        <v>65.400000000000006</v>
      </c>
      <c r="F259">
        <f>(C264+C262)/2</f>
        <v>55.3</v>
      </c>
      <c r="G259">
        <f>((C268*C273*E259*(C266^3))/(C277^2))*C279</f>
        <v>28985970.198634714</v>
      </c>
      <c r="H259">
        <f>((0.825)+((0.387*(G259^(1/6)))/((1)+((0.492/C279)^(9/16)))^(8/27)))^2</f>
        <v>42.471814631947623</v>
      </c>
      <c r="I259">
        <f>(H259*C275)/C266</f>
        <v>6.1190792963832186</v>
      </c>
    </row>
    <row r="260" spans="3:9" x14ac:dyDescent="0.25">
      <c r="C260">
        <v>1</v>
      </c>
    </row>
    <row r="261" spans="3:9" x14ac:dyDescent="0.25">
      <c r="C261" t="s">
        <v>1</v>
      </c>
    </row>
    <row r="262" spans="3:9" x14ac:dyDescent="0.25">
      <c r="C262">
        <v>22.6</v>
      </c>
    </row>
    <row r="263" spans="3:9" x14ac:dyDescent="0.25">
      <c r="C263" t="s">
        <v>2</v>
      </c>
    </row>
    <row r="264" spans="3:9" x14ac:dyDescent="0.25">
      <c r="C264">
        <v>88</v>
      </c>
    </row>
    <row r="265" spans="3:9" x14ac:dyDescent="0.25">
      <c r="C265" t="s">
        <v>3</v>
      </c>
    </row>
    <row r="266" spans="3:9" x14ac:dyDescent="0.25">
      <c r="C266">
        <v>0.19489999999999999</v>
      </c>
    </row>
    <row r="267" spans="3:9" x14ac:dyDescent="0.25">
      <c r="C267" t="s">
        <v>4</v>
      </c>
    </row>
    <row r="268" spans="3:9" ht="15.75" thickBot="1" x14ac:dyDescent="0.3">
      <c r="C268">
        <v>9.81</v>
      </c>
    </row>
    <row r="269" spans="3:9" x14ac:dyDescent="0.25">
      <c r="C269" s="5" t="s">
        <v>15</v>
      </c>
    </row>
    <row r="270" spans="3:9" ht="15.75" thickBot="1" x14ac:dyDescent="0.3">
      <c r="C270" s="8">
        <f>(C264+C262)/2</f>
        <v>55.3</v>
      </c>
      <c r="G270" t="s">
        <v>16</v>
      </c>
    </row>
    <row r="272" spans="3:9" x14ac:dyDescent="0.25">
      <c r="C272" s="1" t="s">
        <v>6</v>
      </c>
    </row>
    <row r="273" spans="3:9" x14ac:dyDescent="0.25">
      <c r="C273">
        <f>1/(273+F259)</f>
        <v>3.0459945172098689E-3</v>
      </c>
    </row>
    <row r="274" spans="3:9" x14ac:dyDescent="0.25">
      <c r="C274" t="s">
        <v>7</v>
      </c>
    </row>
    <row r="275" spans="3:9" x14ac:dyDescent="0.25">
      <c r="C275">
        <v>2.8080000000000001E-2</v>
      </c>
    </row>
    <row r="276" spans="3:9" x14ac:dyDescent="0.25">
      <c r="C276" t="s">
        <v>8</v>
      </c>
    </row>
    <row r="277" spans="3:9" x14ac:dyDescent="0.25">
      <c r="C277">
        <v>1.8960000000000001E-5</v>
      </c>
    </row>
    <row r="278" spans="3:9" x14ac:dyDescent="0.25">
      <c r="C278" t="s">
        <v>9</v>
      </c>
    </row>
    <row r="279" spans="3:9" x14ac:dyDescent="0.25">
      <c r="C279">
        <v>0.72019999999999995</v>
      </c>
    </row>
    <row r="281" spans="3:9" s="7" customFormat="1" x14ac:dyDescent="0.25"/>
    <row r="283" spans="3:9" x14ac:dyDescent="0.25">
      <c r="E283" s="2" t="s">
        <v>11</v>
      </c>
      <c r="F283" s="3" t="s">
        <v>5</v>
      </c>
      <c r="G283" s="3" t="s">
        <v>10</v>
      </c>
      <c r="H283" s="3" t="s">
        <v>12</v>
      </c>
      <c r="I283" s="3" t="s">
        <v>13</v>
      </c>
    </row>
    <row r="284" spans="3:9" x14ac:dyDescent="0.25">
      <c r="C284" t="s">
        <v>0</v>
      </c>
      <c r="E284">
        <f>(C289-C287)</f>
        <v>69.800000000000011</v>
      </c>
      <c r="F284">
        <f>(C289+C287)/2</f>
        <v>57.5</v>
      </c>
      <c r="G284">
        <f>((C293*C298*E284*(C291^3))/(C302^2))*C304</f>
        <v>30730168.002867591</v>
      </c>
      <c r="H284">
        <f>((0.825)+((0.387*(G284^(1/6)))/((1)+((0.492/C304)^(9/16)))^(8/27)))^2</f>
        <v>43.200975370223027</v>
      </c>
      <c r="I284">
        <f>(H284*C300)/C291</f>
        <v>6.2241323160382906</v>
      </c>
    </row>
    <row r="285" spans="3:9" x14ac:dyDescent="0.25">
      <c r="C285">
        <v>1</v>
      </c>
    </row>
    <row r="286" spans="3:9" x14ac:dyDescent="0.25">
      <c r="C286" t="s">
        <v>1</v>
      </c>
    </row>
    <row r="287" spans="3:9" x14ac:dyDescent="0.25">
      <c r="C287">
        <v>22.6</v>
      </c>
    </row>
    <row r="288" spans="3:9" x14ac:dyDescent="0.25">
      <c r="C288" t="s">
        <v>2</v>
      </c>
    </row>
    <row r="289" spans="3:7" x14ac:dyDescent="0.25">
      <c r="C289">
        <v>92.4</v>
      </c>
    </row>
    <row r="290" spans="3:7" x14ac:dyDescent="0.25">
      <c r="C290" t="s">
        <v>3</v>
      </c>
    </row>
    <row r="291" spans="3:7" x14ac:dyDescent="0.25">
      <c r="C291">
        <v>0.19489999999999999</v>
      </c>
    </row>
    <row r="292" spans="3:7" x14ac:dyDescent="0.25">
      <c r="C292" t="s">
        <v>4</v>
      </c>
    </row>
    <row r="293" spans="3:7" ht="15.75" thickBot="1" x14ac:dyDescent="0.3">
      <c r="C293">
        <v>9.81</v>
      </c>
    </row>
    <row r="294" spans="3:7" x14ac:dyDescent="0.25">
      <c r="C294" s="5" t="s">
        <v>15</v>
      </c>
    </row>
    <row r="295" spans="3:7" ht="15.75" thickBot="1" x14ac:dyDescent="0.3">
      <c r="C295" s="8">
        <f>(C289+C287)/2</f>
        <v>57.5</v>
      </c>
      <c r="G295" t="s">
        <v>16</v>
      </c>
    </row>
    <row r="297" spans="3:7" x14ac:dyDescent="0.25">
      <c r="C297" s="1" t="s">
        <v>6</v>
      </c>
    </row>
    <row r="298" spans="3:7" x14ac:dyDescent="0.25">
      <c r="C298">
        <f>1/(273+F284)</f>
        <v>3.0257186081694403E-3</v>
      </c>
    </row>
    <row r="299" spans="3:7" x14ac:dyDescent="0.25">
      <c r="C299" t="s">
        <v>7</v>
      </c>
    </row>
    <row r="300" spans="3:7" x14ac:dyDescent="0.25">
      <c r="C300">
        <v>2.8080000000000001E-2</v>
      </c>
    </row>
    <row r="301" spans="3:7" x14ac:dyDescent="0.25">
      <c r="C301" t="s">
        <v>8</v>
      </c>
    </row>
    <row r="302" spans="3:7" x14ac:dyDescent="0.25">
      <c r="C302">
        <v>1.8960000000000001E-5</v>
      </c>
    </row>
    <row r="303" spans="3:7" x14ac:dyDescent="0.25">
      <c r="C303" t="s">
        <v>9</v>
      </c>
    </row>
    <row r="304" spans="3:7" x14ac:dyDescent="0.25">
      <c r="C304">
        <v>0.72019999999999995</v>
      </c>
    </row>
    <row r="306" spans="3:9" s="7" customFormat="1" x14ac:dyDescent="0.25"/>
    <row r="308" spans="3:9" x14ac:dyDescent="0.25">
      <c r="E308" s="2" t="s">
        <v>11</v>
      </c>
      <c r="F308" s="3" t="s">
        <v>5</v>
      </c>
      <c r="G308" s="3" t="s">
        <v>10</v>
      </c>
      <c r="H308" s="3" t="s">
        <v>12</v>
      </c>
      <c r="I308" s="3" t="s">
        <v>13</v>
      </c>
    </row>
    <row r="309" spans="3:9" x14ac:dyDescent="0.25">
      <c r="C309" t="s">
        <v>0</v>
      </c>
      <c r="E309">
        <f>(C314-C312)</f>
        <v>110.1</v>
      </c>
      <c r="F309">
        <f>(C314+C312)/2</f>
        <v>75.45</v>
      </c>
      <c r="G309">
        <f>((C318*C323*E309*(C316^3))/(C327^2))*C329</f>
        <v>359641697.17925805</v>
      </c>
      <c r="H309">
        <f>((0.825)+((0.387*(G309^(1/6)))/((1)+((0.492/C329)^(9/16)))^(8/27)))^2</f>
        <v>89.894911028949281</v>
      </c>
      <c r="I309">
        <f>(H309*C325)/C316</f>
        <v>6.4012460156375015</v>
      </c>
    </row>
    <row r="310" spans="3:9" x14ac:dyDescent="0.25">
      <c r="C310">
        <v>1</v>
      </c>
    </row>
    <row r="311" spans="3:9" x14ac:dyDescent="0.25">
      <c r="C311" t="s">
        <v>1</v>
      </c>
    </row>
    <row r="312" spans="3:9" x14ac:dyDescent="0.25">
      <c r="C312">
        <v>20.399999999999999</v>
      </c>
    </row>
    <row r="313" spans="3:9" x14ac:dyDescent="0.25">
      <c r="C313" t="s">
        <v>2</v>
      </c>
    </row>
    <row r="314" spans="3:9" x14ac:dyDescent="0.25">
      <c r="C314">
        <v>130.5</v>
      </c>
    </row>
    <row r="315" spans="3:9" x14ac:dyDescent="0.25">
      <c r="C315" t="s">
        <v>3</v>
      </c>
    </row>
    <row r="316" spans="3:9" x14ac:dyDescent="0.25">
      <c r="C316">
        <v>0.41470000000000001</v>
      </c>
    </row>
    <row r="317" spans="3:9" x14ac:dyDescent="0.25">
      <c r="C317" t="s">
        <v>4</v>
      </c>
    </row>
    <row r="318" spans="3:9" ht="15.75" thickBot="1" x14ac:dyDescent="0.3">
      <c r="C318">
        <v>9.81</v>
      </c>
    </row>
    <row r="319" spans="3:9" x14ac:dyDescent="0.25">
      <c r="C319" s="5" t="s">
        <v>15</v>
      </c>
    </row>
    <row r="320" spans="3:9" ht="15.75" thickBot="1" x14ac:dyDescent="0.3">
      <c r="C320" s="8">
        <f>(C314+C312)/2</f>
        <v>75.45</v>
      </c>
      <c r="G320" t="s">
        <v>16</v>
      </c>
    </row>
    <row r="322" spans="3:9" x14ac:dyDescent="0.25">
      <c r="C322" s="1" t="s">
        <v>6</v>
      </c>
    </row>
    <row r="323" spans="3:9" x14ac:dyDescent="0.25">
      <c r="C323">
        <f>1/(273+F309)</f>
        <v>2.8698522026115655E-3</v>
      </c>
    </row>
    <row r="324" spans="3:9" x14ac:dyDescent="0.25">
      <c r="C324" t="s">
        <v>7</v>
      </c>
    </row>
    <row r="325" spans="3:9" x14ac:dyDescent="0.25">
      <c r="C325">
        <v>2.9530000000000001E-2</v>
      </c>
    </row>
    <row r="326" spans="3:9" x14ac:dyDescent="0.25">
      <c r="C326" t="s">
        <v>8</v>
      </c>
    </row>
    <row r="327" spans="3:9" x14ac:dyDescent="0.25">
      <c r="C327">
        <v>2.0970000000000001E-5</v>
      </c>
    </row>
    <row r="328" spans="3:9" x14ac:dyDescent="0.25">
      <c r="C328" t="s">
        <v>9</v>
      </c>
    </row>
    <row r="329" spans="3:9" x14ac:dyDescent="0.25">
      <c r="C329">
        <v>0.71540000000000004</v>
      </c>
    </row>
    <row r="331" spans="3:9" s="7" customFormat="1" x14ac:dyDescent="0.25"/>
    <row r="333" spans="3:9" x14ac:dyDescent="0.25">
      <c r="E333" s="2" t="s">
        <v>11</v>
      </c>
      <c r="F333" s="3" t="s">
        <v>5</v>
      </c>
      <c r="G333" s="3" t="s">
        <v>10</v>
      </c>
      <c r="H333" s="3" t="s">
        <v>12</v>
      </c>
      <c r="I333" s="3" t="s">
        <v>13</v>
      </c>
    </row>
    <row r="334" spans="3:9" x14ac:dyDescent="0.25">
      <c r="C334" t="s">
        <v>0</v>
      </c>
      <c r="E334">
        <f>(C339-C337)</f>
        <v>66.699999999999989</v>
      </c>
      <c r="F334">
        <f>(C339+C337)/2</f>
        <v>53.75</v>
      </c>
      <c r="G334">
        <f>((C343*C348*E334*(C341^3))/(C352^2))*C354</f>
        <v>273221114.4806155</v>
      </c>
      <c r="H334">
        <f>((0.825)+((0.387*(G334^(1/6)))/((1)+((0.492/C354)^(9/16)))^(8/27)))^2</f>
        <v>82.811432877382842</v>
      </c>
      <c r="I334">
        <f>(H334*C350)/C341</f>
        <v>5.7528389362367802</v>
      </c>
    </row>
    <row r="335" spans="3:9" x14ac:dyDescent="0.25">
      <c r="C335">
        <v>1</v>
      </c>
    </row>
    <row r="336" spans="3:9" x14ac:dyDescent="0.25">
      <c r="C336" t="s">
        <v>1</v>
      </c>
    </row>
    <row r="337" spans="3:7" x14ac:dyDescent="0.25">
      <c r="C337">
        <v>20.399999999999999</v>
      </c>
    </row>
    <row r="338" spans="3:7" x14ac:dyDescent="0.25">
      <c r="C338" t="s">
        <v>2</v>
      </c>
    </row>
    <row r="339" spans="3:7" x14ac:dyDescent="0.25">
      <c r="C339">
        <v>87.1</v>
      </c>
    </row>
    <row r="340" spans="3:7" x14ac:dyDescent="0.25">
      <c r="C340" t="s">
        <v>3</v>
      </c>
    </row>
    <row r="341" spans="3:7" x14ac:dyDescent="0.25">
      <c r="C341">
        <v>0.39369999999999999</v>
      </c>
    </row>
    <row r="342" spans="3:7" x14ac:dyDescent="0.25">
      <c r="C342" t="s">
        <v>4</v>
      </c>
    </row>
    <row r="343" spans="3:7" ht="15.75" thickBot="1" x14ac:dyDescent="0.3">
      <c r="C343">
        <v>9.81</v>
      </c>
    </row>
    <row r="344" spans="3:7" x14ac:dyDescent="0.25">
      <c r="C344" s="5" t="s">
        <v>15</v>
      </c>
    </row>
    <row r="345" spans="3:7" ht="15.75" thickBot="1" x14ac:dyDescent="0.3">
      <c r="C345" s="8">
        <f>(C339+C337)/2</f>
        <v>53.75</v>
      </c>
      <c r="G345" t="s">
        <v>16</v>
      </c>
    </row>
    <row r="347" spans="3:7" x14ac:dyDescent="0.25">
      <c r="C347" s="1" t="s">
        <v>6</v>
      </c>
    </row>
    <row r="348" spans="3:7" x14ac:dyDescent="0.25">
      <c r="C348">
        <f>1/(273+F334)</f>
        <v>3.06044376434583E-3</v>
      </c>
    </row>
    <row r="349" spans="3:7" x14ac:dyDescent="0.25">
      <c r="C349" t="s">
        <v>7</v>
      </c>
    </row>
    <row r="350" spans="3:7" x14ac:dyDescent="0.25">
      <c r="C350">
        <v>2.7349999999999999E-2</v>
      </c>
    </row>
    <row r="351" spans="3:7" x14ac:dyDescent="0.25">
      <c r="C351" t="s">
        <v>8</v>
      </c>
    </row>
    <row r="352" spans="3:7" x14ac:dyDescent="0.25">
      <c r="C352">
        <v>1.7980000000000001E-5</v>
      </c>
    </row>
    <row r="353" spans="3:9" x14ac:dyDescent="0.25">
      <c r="C353" t="s">
        <v>9</v>
      </c>
    </row>
    <row r="354" spans="3:9" x14ac:dyDescent="0.25">
      <c r="C354">
        <v>0.7228</v>
      </c>
    </row>
    <row r="356" spans="3:9" s="7" customFormat="1" x14ac:dyDescent="0.25"/>
    <row r="358" spans="3:9" x14ac:dyDescent="0.25">
      <c r="E358" s="2" t="s">
        <v>11</v>
      </c>
      <c r="F358" s="3" t="s">
        <v>5</v>
      </c>
      <c r="G358" s="3" t="s">
        <v>10</v>
      </c>
      <c r="H358" s="3" t="s">
        <v>12</v>
      </c>
      <c r="I358" s="3" t="s">
        <v>13</v>
      </c>
    </row>
    <row r="359" spans="3:9" x14ac:dyDescent="0.25">
      <c r="C359" t="s">
        <v>0</v>
      </c>
      <c r="E359">
        <f>(C364-C362)</f>
        <v>129.69999999999999</v>
      </c>
      <c r="F359">
        <f>(C364+C362)/2</f>
        <v>85.25</v>
      </c>
      <c r="G359">
        <f>((C368*C373*E359*(C366^3))/(C377^2))*C379</f>
        <v>391270970.54287452</v>
      </c>
      <c r="H359">
        <f>((0.825)+((0.387*(G359^(1/6)))/((1)+((0.492/C379)^(9/16)))^(8/27)))^2</f>
        <v>92.193466432682854</v>
      </c>
      <c r="I359">
        <f>(H359*C375)/C366</f>
        <v>6.6071255013455676</v>
      </c>
    </row>
    <row r="360" spans="3:9" x14ac:dyDescent="0.25">
      <c r="C360">
        <v>1</v>
      </c>
    </row>
    <row r="361" spans="3:9" x14ac:dyDescent="0.25">
      <c r="C361" t="s">
        <v>1</v>
      </c>
    </row>
    <row r="362" spans="3:9" x14ac:dyDescent="0.25">
      <c r="C362">
        <v>20.399999999999999</v>
      </c>
    </row>
    <row r="363" spans="3:9" x14ac:dyDescent="0.25">
      <c r="C363" t="s">
        <v>2</v>
      </c>
    </row>
    <row r="364" spans="3:9" x14ac:dyDescent="0.25">
      <c r="C364">
        <v>150.1</v>
      </c>
    </row>
    <row r="365" spans="3:9" x14ac:dyDescent="0.25">
      <c r="C365" t="s">
        <v>3</v>
      </c>
    </row>
    <row r="366" spans="3:9" x14ac:dyDescent="0.25">
      <c r="C366">
        <v>0.4214</v>
      </c>
    </row>
    <row r="367" spans="3:9" x14ac:dyDescent="0.25">
      <c r="C367" t="s">
        <v>4</v>
      </c>
    </row>
    <row r="368" spans="3:9" ht="15.75" thickBot="1" x14ac:dyDescent="0.3">
      <c r="C368">
        <v>9.81</v>
      </c>
    </row>
    <row r="369" spans="3:9" x14ac:dyDescent="0.25">
      <c r="C369" s="5" t="s">
        <v>15</v>
      </c>
    </row>
    <row r="370" spans="3:9" ht="15.75" thickBot="1" x14ac:dyDescent="0.3">
      <c r="C370" s="8">
        <f>(C364+C362)/2</f>
        <v>85.25</v>
      </c>
      <c r="G370" t="s">
        <v>16</v>
      </c>
    </row>
    <row r="372" spans="3:9" x14ac:dyDescent="0.25">
      <c r="C372" s="1" t="s">
        <v>6</v>
      </c>
    </row>
    <row r="373" spans="3:9" x14ac:dyDescent="0.25">
      <c r="C373">
        <f>1/(273+F359)</f>
        <v>2.7913468248429866E-3</v>
      </c>
    </row>
    <row r="374" spans="3:9" x14ac:dyDescent="0.25">
      <c r="C374" t="s">
        <v>7</v>
      </c>
    </row>
    <row r="375" spans="3:9" x14ac:dyDescent="0.25">
      <c r="C375">
        <v>3.0200000000000001E-2</v>
      </c>
    </row>
    <row r="376" spans="3:9" x14ac:dyDescent="0.25">
      <c r="C376" t="s">
        <v>8</v>
      </c>
    </row>
    <row r="377" spans="3:9" x14ac:dyDescent="0.25">
      <c r="C377">
        <v>2.2010000000000001E-5</v>
      </c>
    </row>
    <row r="378" spans="3:9" x14ac:dyDescent="0.25">
      <c r="C378" t="s">
        <v>9</v>
      </c>
    </row>
    <row r="379" spans="3:9" x14ac:dyDescent="0.25">
      <c r="C379">
        <v>0.71319999999999995</v>
      </c>
    </row>
    <row r="381" spans="3:9" s="7" customFormat="1" x14ac:dyDescent="0.25"/>
    <row r="383" spans="3:9" x14ac:dyDescent="0.25">
      <c r="E383" s="2" t="s">
        <v>11</v>
      </c>
      <c r="F383" s="3" t="s">
        <v>5</v>
      </c>
      <c r="G383" s="3" t="s">
        <v>10</v>
      </c>
      <c r="H383" s="3" t="s">
        <v>12</v>
      </c>
      <c r="I383" s="3" t="s">
        <v>13</v>
      </c>
    </row>
    <row r="384" spans="3:9" x14ac:dyDescent="0.25">
      <c r="C384" t="s">
        <v>0</v>
      </c>
      <c r="E384">
        <f>(C389-C387)</f>
        <v>129.69999999999999</v>
      </c>
      <c r="F384">
        <f>(C389+C387)/2</f>
        <v>85.25</v>
      </c>
      <c r="G384">
        <f>((C393*C398*E384*(C391^3))/(C402^2))*C404</f>
        <v>391270970.54287452</v>
      </c>
      <c r="H384">
        <f>((0.825)+((0.387*(G384^(1/6)))/((1)+((0.492/C404)^(9/16)))^(8/27)))^2</f>
        <v>92.193466432682854</v>
      </c>
      <c r="I384">
        <f>(H384*C400)/C391</f>
        <v>6.6071255013455676</v>
      </c>
    </row>
    <row r="385" spans="3:7" x14ac:dyDescent="0.25">
      <c r="C385">
        <v>1</v>
      </c>
    </row>
    <row r="386" spans="3:7" x14ac:dyDescent="0.25">
      <c r="C386" t="s">
        <v>1</v>
      </c>
    </row>
    <row r="387" spans="3:7" x14ac:dyDescent="0.25">
      <c r="C387">
        <v>20.399999999999999</v>
      </c>
    </row>
    <row r="388" spans="3:7" x14ac:dyDescent="0.25">
      <c r="C388" t="s">
        <v>2</v>
      </c>
    </row>
    <row r="389" spans="3:7" x14ac:dyDescent="0.25">
      <c r="C389">
        <v>150.1</v>
      </c>
    </row>
    <row r="390" spans="3:7" x14ac:dyDescent="0.25">
      <c r="C390" t="s">
        <v>3</v>
      </c>
    </row>
    <row r="391" spans="3:7" x14ac:dyDescent="0.25">
      <c r="C391">
        <v>0.4214</v>
      </c>
    </row>
    <row r="392" spans="3:7" x14ac:dyDescent="0.25">
      <c r="C392" t="s">
        <v>4</v>
      </c>
    </row>
    <row r="393" spans="3:7" ht="15.75" thickBot="1" x14ac:dyDescent="0.3">
      <c r="C393">
        <v>9.81</v>
      </c>
    </row>
    <row r="394" spans="3:7" x14ac:dyDescent="0.25">
      <c r="C394" s="5" t="s">
        <v>15</v>
      </c>
    </row>
    <row r="395" spans="3:7" ht="15.75" thickBot="1" x14ac:dyDescent="0.3">
      <c r="C395" s="8">
        <f>(C389+C387)/2</f>
        <v>85.25</v>
      </c>
      <c r="G395" t="s">
        <v>16</v>
      </c>
    </row>
    <row r="397" spans="3:7" x14ac:dyDescent="0.25">
      <c r="C397" s="1" t="s">
        <v>6</v>
      </c>
    </row>
    <row r="398" spans="3:7" x14ac:dyDescent="0.25">
      <c r="C398">
        <f>1/(273+F384)</f>
        <v>2.7913468248429866E-3</v>
      </c>
    </row>
    <row r="399" spans="3:7" x14ac:dyDescent="0.25">
      <c r="C399" t="s">
        <v>7</v>
      </c>
    </row>
    <row r="400" spans="3:7" x14ac:dyDescent="0.25">
      <c r="C400">
        <v>3.0200000000000001E-2</v>
      </c>
    </row>
    <row r="401" spans="3:9" x14ac:dyDescent="0.25">
      <c r="C401" t="s">
        <v>8</v>
      </c>
    </row>
    <row r="402" spans="3:9" x14ac:dyDescent="0.25">
      <c r="C402">
        <v>2.2010000000000001E-5</v>
      </c>
    </row>
    <row r="403" spans="3:9" x14ac:dyDescent="0.25">
      <c r="C403" t="s">
        <v>9</v>
      </c>
    </row>
    <row r="404" spans="3:9" x14ac:dyDescent="0.25">
      <c r="C404">
        <v>0.71319999999999995</v>
      </c>
    </row>
    <row r="406" spans="3:9" s="7" customFormat="1" x14ac:dyDescent="0.25"/>
    <row r="408" spans="3:9" x14ac:dyDescent="0.25">
      <c r="E408" s="2" t="s">
        <v>11</v>
      </c>
      <c r="F408" s="3" t="s">
        <v>5</v>
      </c>
      <c r="G408" s="3" t="s">
        <v>10</v>
      </c>
      <c r="H408" s="3" t="s">
        <v>12</v>
      </c>
      <c r="I408" s="3" t="s">
        <v>13</v>
      </c>
    </row>
    <row r="409" spans="3:9" x14ac:dyDescent="0.25">
      <c r="C409" t="s">
        <v>0</v>
      </c>
      <c r="E409">
        <f>(C414-C412)</f>
        <v>56.000000000000007</v>
      </c>
      <c r="F409">
        <f>(C414+C412)/2</f>
        <v>48.400000000000006</v>
      </c>
      <c r="G409">
        <f>((C418*C423*E409*(C416^3))/(C427^2))*C429</f>
        <v>30573131.060779471</v>
      </c>
      <c r="H409">
        <f>((0.825)+((0.387*(G409^(1/6)))/((1)+((0.492/C429)^(9/16)))^(8/27)))^2</f>
        <v>43.156739010913917</v>
      </c>
      <c r="I409">
        <f>(H409*C425)/C416</f>
        <v>5.901684059742478</v>
      </c>
    </row>
    <row r="410" spans="3:9" x14ac:dyDescent="0.25">
      <c r="C410">
        <v>1</v>
      </c>
    </row>
    <row r="411" spans="3:9" x14ac:dyDescent="0.25">
      <c r="C411" t="s">
        <v>1</v>
      </c>
    </row>
    <row r="412" spans="3:9" x14ac:dyDescent="0.25">
      <c r="C412">
        <v>20.399999999999999</v>
      </c>
    </row>
    <row r="413" spans="3:9" x14ac:dyDescent="0.25">
      <c r="C413" t="s">
        <v>2</v>
      </c>
    </row>
    <row r="414" spans="3:9" x14ac:dyDescent="0.25">
      <c r="C414">
        <v>76.400000000000006</v>
      </c>
    </row>
    <row r="415" spans="3:9" x14ac:dyDescent="0.25">
      <c r="C415" t="s">
        <v>3</v>
      </c>
    </row>
    <row r="416" spans="3:9" x14ac:dyDescent="0.25">
      <c r="C416">
        <v>0.2</v>
      </c>
    </row>
    <row r="417" spans="3:7" x14ac:dyDescent="0.25">
      <c r="C417" t="s">
        <v>4</v>
      </c>
    </row>
    <row r="418" spans="3:7" ht="15.75" thickBot="1" x14ac:dyDescent="0.3">
      <c r="C418">
        <v>9.81</v>
      </c>
    </row>
    <row r="419" spans="3:7" x14ac:dyDescent="0.25">
      <c r="C419" s="5" t="s">
        <v>15</v>
      </c>
    </row>
    <row r="420" spans="3:7" ht="15.75" thickBot="1" x14ac:dyDescent="0.3">
      <c r="C420" s="8">
        <f>(C414+C412)/2</f>
        <v>48.400000000000006</v>
      </c>
      <c r="G420" t="s">
        <v>16</v>
      </c>
    </row>
    <row r="422" spans="3:7" x14ac:dyDescent="0.25">
      <c r="C422" s="1" t="s">
        <v>6</v>
      </c>
    </row>
    <row r="423" spans="3:7" x14ac:dyDescent="0.25">
      <c r="C423">
        <f>1/(273+F409)</f>
        <v>3.1113876789047919E-3</v>
      </c>
    </row>
    <row r="424" spans="3:7" x14ac:dyDescent="0.25">
      <c r="C424" t="s">
        <v>7</v>
      </c>
    </row>
    <row r="425" spans="3:7" x14ac:dyDescent="0.25">
      <c r="C425">
        <v>2.7349999999999999E-2</v>
      </c>
    </row>
    <row r="426" spans="3:7" x14ac:dyDescent="0.25">
      <c r="C426" t="s">
        <v>8</v>
      </c>
    </row>
    <row r="427" spans="3:7" x14ac:dyDescent="0.25">
      <c r="C427">
        <v>1.7980000000000001E-5</v>
      </c>
    </row>
    <row r="428" spans="3:7" x14ac:dyDescent="0.25">
      <c r="C428" t="s">
        <v>9</v>
      </c>
    </row>
    <row r="429" spans="3:7" x14ac:dyDescent="0.25">
      <c r="C429">
        <v>0.7228</v>
      </c>
    </row>
    <row r="431" spans="3:7" s="7" customFormat="1" x14ac:dyDescent="0.25"/>
    <row r="433" spans="3:9" x14ac:dyDescent="0.25">
      <c r="E433" s="2" t="s">
        <v>11</v>
      </c>
      <c r="F433" s="3" t="s">
        <v>5</v>
      </c>
      <c r="G433" s="3" t="s">
        <v>10</v>
      </c>
      <c r="H433" s="3" t="s">
        <v>12</v>
      </c>
      <c r="I433" s="3" t="s">
        <v>13</v>
      </c>
    </row>
    <row r="434" spans="3:9" x14ac:dyDescent="0.25">
      <c r="C434" t="s">
        <v>0</v>
      </c>
      <c r="E434">
        <f>(C439-C437)</f>
        <v>129.69999999999999</v>
      </c>
      <c r="F434">
        <f>(C439+C437)/2</f>
        <v>85.25</v>
      </c>
      <c r="G434">
        <f>((C443*C448*E434*(C441^3))/(C452^2))*C454</f>
        <v>37941115.268759064</v>
      </c>
      <c r="H434">
        <f>((0.825)+((0.387*(G434^(1/6)))/((1)+((0.492/C454)^(9/16)))^(8/27)))^2</f>
        <v>45.88611429059354</v>
      </c>
      <c r="I434">
        <f>(H434*C450)/C441</f>
        <v>7.1673352073737018</v>
      </c>
    </row>
    <row r="435" spans="3:9" x14ac:dyDescent="0.25">
      <c r="C435">
        <v>1</v>
      </c>
    </row>
    <row r="436" spans="3:9" x14ac:dyDescent="0.25">
      <c r="C436" t="s">
        <v>1</v>
      </c>
    </row>
    <row r="437" spans="3:9" x14ac:dyDescent="0.25">
      <c r="C437">
        <v>20.399999999999999</v>
      </c>
    </row>
    <row r="438" spans="3:9" x14ac:dyDescent="0.25">
      <c r="C438" t="s">
        <v>2</v>
      </c>
    </row>
    <row r="439" spans="3:9" x14ac:dyDescent="0.25">
      <c r="C439">
        <v>150.1</v>
      </c>
    </row>
    <row r="440" spans="3:9" x14ac:dyDescent="0.25">
      <c r="C440" t="s">
        <v>3</v>
      </c>
    </row>
    <row r="441" spans="3:9" x14ac:dyDescent="0.25">
      <c r="C441">
        <v>0.19359999999999999</v>
      </c>
    </row>
    <row r="442" spans="3:9" x14ac:dyDescent="0.25">
      <c r="C442" t="s">
        <v>4</v>
      </c>
    </row>
    <row r="443" spans="3:9" ht="15.75" thickBot="1" x14ac:dyDescent="0.3">
      <c r="C443">
        <v>9.81</v>
      </c>
    </row>
    <row r="444" spans="3:9" x14ac:dyDescent="0.25">
      <c r="C444" s="5" t="s">
        <v>15</v>
      </c>
    </row>
    <row r="445" spans="3:9" ht="15.75" thickBot="1" x14ac:dyDescent="0.3">
      <c r="C445" s="8">
        <f>(C439+C437)/2</f>
        <v>85.25</v>
      </c>
      <c r="G445" t="s">
        <v>16</v>
      </c>
    </row>
    <row r="447" spans="3:9" x14ac:dyDescent="0.25">
      <c r="C447" s="1" t="s">
        <v>6</v>
      </c>
    </row>
    <row r="448" spans="3:9" x14ac:dyDescent="0.25">
      <c r="C448">
        <f>1/(273+F434)</f>
        <v>2.7913468248429866E-3</v>
      </c>
    </row>
    <row r="449" spans="3:9" x14ac:dyDescent="0.25">
      <c r="C449" t="s">
        <v>7</v>
      </c>
    </row>
    <row r="450" spans="3:9" x14ac:dyDescent="0.25">
      <c r="C450">
        <v>3.024E-2</v>
      </c>
    </row>
    <row r="451" spans="3:9" x14ac:dyDescent="0.25">
      <c r="C451" t="s">
        <v>8</v>
      </c>
    </row>
    <row r="452" spans="3:9" x14ac:dyDescent="0.25">
      <c r="C452">
        <v>2.2010000000000001E-5</v>
      </c>
    </row>
    <row r="453" spans="3:9" x14ac:dyDescent="0.25">
      <c r="C453" t="s">
        <v>9</v>
      </c>
    </row>
    <row r="454" spans="3:9" x14ac:dyDescent="0.25">
      <c r="C454">
        <v>0.71319999999999995</v>
      </c>
    </row>
    <row r="456" spans="3:9" s="7" customFormat="1" x14ac:dyDescent="0.25"/>
    <row r="458" spans="3:9" x14ac:dyDescent="0.25">
      <c r="E458" s="2" t="s">
        <v>11</v>
      </c>
      <c r="F458" s="3" t="s">
        <v>5</v>
      </c>
      <c r="G458" s="3" t="s">
        <v>10</v>
      </c>
      <c r="H458" s="3" t="s">
        <v>12</v>
      </c>
      <c r="I458" s="3" t="s">
        <v>13</v>
      </c>
    </row>
    <row r="459" spans="3:9" x14ac:dyDescent="0.25">
      <c r="C459" t="s">
        <v>0</v>
      </c>
      <c r="E459">
        <f>(C464-C462)</f>
        <v>132.79999999999998</v>
      </c>
      <c r="F459">
        <f>(C464+C462)/2</f>
        <v>83.7</v>
      </c>
      <c r="G459">
        <f>((C468*C473*E459*(C466^3))/(C477^2))*C479</f>
        <v>947097276.3805089</v>
      </c>
      <c r="H459">
        <f>((0.825)+((0.387*(G459^(1/6)))/((1)+((0.492/C479)^(9/16)))^(8/27)))^2</f>
        <v>120.94070901430624</v>
      </c>
      <c r="I459">
        <f>(H459*C475)/C466</f>
        <v>6.5868298362088948</v>
      </c>
    </row>
    <row r="460" spans="3:9" x14ac:dyDescent="0.25">
      <c r="C460">
        <v>1</v>
      </c>
    </row>
    <row r="461" spans="3:9" x14ac:dyDescent="0.25">
      <c r="C461" t="s">
        <v>1</v>
      </c>
    </row>
    <row r="462" spans="3:9" x14ac:dyDescent="0.25">
      <c r="C462">
        <v>17.3</v>
      </c>
    </row>
    <row r="463" spans="3:9" x14ac:dyDescent="0.25">
      <c r="C463" t="s">
        <v>2</v>
      </c>
    </row>
    <row r="464" spans="3:9" x14ac:dyDescent="0.25">
      <c r="C464">
        <v>150.1</v>
      </c>
    </row>
    <row r="465" spans="3:7" x14ac:dyDescent="0.25">
      <c r="C465" t="s">
        <v>3</v>
      </c>
    </row>
    <row r="466" spans="3:7" x14ac:dyDescent="0.25">
      <c r="C466">
        <v>0.54220000000000002</v>
      </c>
    </row>
    <row r="467" spans="3:7" x14ac:dyDescent="0.25">
      <c r="C467" t="s">
        <v>4</v>
      </c>
    </row>
    <row r="468" spans="3:7" ht="15.75" thickBot="1" x14ac:dyDescent="0.3">
      <c r="C468">
        <v>9.81</v>
      </c>
    </row>
    <row r="469" spans="3:7" x14ac:dyDescent="0.25">
      <c r="C469" s="5" t="s">
        <v>15</v>
      </c>
    </row>
    <row r="470" spans="3:7" ht="15.75" thickBot="1" x14ac:dyDescent="0.3">
      <c r="C470" s="8">
        <f>(C464+C462)/2</f>
        <v>83.7</v>
      </c>
      <c r="G470" t="s">
        <v>16</v>
      </c>
    </row>
    <row r="472" spans="3:7" x14ac:dyDescent="0.25">
      <c r="C472" s="1" t="s">
        <v>6</v>
      </c>
    </row>
    <row r="473" spans="3:7" x14ac:dyDescent="0.25">
      <c r="C473">
        <f>1/(273+F459)</f>
        <v>2.8034763106251754E-3</v>
      </c>
    </row>
    <row r="474" spans="3:7" x14ac:dyDescent="0.25">
      <c r="C474" t="s">
        <v>7</v>
      </c>
    </row>
    <row r="475" spans="3:7" x14ac:dyDescent="0.25">
      <c r="C475">
        <v>2.9530000000000001E-2</v>
      </c>
    </row>
    <row r="476" spans="3:7" x14ac:dyDescent="0.25">
      <c r="C476" t="s">
        <v>8</v>
      </c>
    </row>
    <row r="477" spans="3:7" x14ac:dyDescent="0.25">
      <c r="C477">
        <v>2.0970000000000001E-5</v>
      </c>
    </row>
    <row r="478" spans="3:7" x14ac:dyDescent="0.25">
      <c r="C478" t="s">
        <v>9</v>
      </c>
    </row>
    <row r="479" spans="3:7" x14ac:dyDescent="0.25">
      <c r="C479">
        <v>0.71540000000000004</v>
      </c>
    </row>
    <row r="481" spans="3:9" s="7" customFormat="1" x14ac:dyDescent="0.25"/>
    <row r="483" spans="3:9" x14ac:dyDescent="0.25">
      <c r="E483" s="2" t="s">
        <v>11</v>
      </c>
      <c r="F483" s="3" t="s">
        <v>5</v>
      </c>
      <c r="G483" s="3" t="s">
        <v>10</v>
      </c>
      <c r="H483" s="3" t="s">
        <v>12</v>
      </c>
      <c r="I483" s="3" t="s">
        <v>13</v>
      </c>
    </row>
    <row r="484" spans="3:9" x14ac:dyDescent="0.25">
      <c r="C484" t="s">
        <v>0</v>
      </c>
      <c r="E484">
        <f>(C489-C487)</f>
        <v>117.00000000000001</v>
      </c>
      <c r="F484">
        <f>(C489+C487)/2</f>
        <v>75.800000000000011</v>
      </c>
      <c r="G484">
        <f>((C493*C498*E484*(C491^3))/(C502^2))*C504</f>
        <v>373026758.51788282</v>
      </c>
      <c r="H484">
        <f>((0.825)+((0.387*(G484^(1/6)))/((1)+((0.492/C504)^(9/16)))^(8/27)))^2</f>
        <v>90.900457179577302</v>
      </c>
      <c r="I484">
        <f>(H484*C500)/C491</f>
        <v>6.5231846914044178</v>
      </c>
    </row>
    <row r="485" spans="3:9" x14ac:dyDescent="0.25">
      <c r="C485">
        <v>1</v>
      </c>
    </row>
    <row r="486" spans="3:9" x14ac:dyDescent="0.25">
      <c r="C486" t="s">
        <v>1</v>
      </c>
    </row>
    <row r="487" spans="3:9" x14ac:dyDescent="0.25">
      <c r="C487">
        <v>17.3</v>
      </c>
    </row>
    <row r="488" spans="3:9" x14ac:dyDescent="0.25">
      <c r="C488" t="s">
        <v>2</v>
      </c>
    </row>
    <row r="489" spans="3:9" x14ac:dyDescent="0.25">
      <c r="C489">
        <v>134.30000000000001</v>
      </c>
    </row>
    <row r="490" spans="3:9" x14ac:dyDescent="0.25">
      <c r="C490" t="s">
        <v>3</v>
      </c>
    </row>
    <row r="491" spans="3:9" x14ac:dyDescent="0.25">
      <c r="C491">
        <v>0.41149999999999998</v>
      </c>
    </row>
    <row r="492" spans="3:9" x14ac:dyDescent="0.25">
      <c r="C492" t="s">
        <v>4</v>
      </c>
    </row>
    <row r="493" spans="3:9" ht="15.75" thickBot="1" x14ac:dyDescent="0.3">
      <c r="C493">
        <v>9.81</v>
      </c>
    </row>
    <row r="494" spans="3:9" x14ac:dyDescent="0.25">
      <c r="C494" s="5" t="s">
        <v>15</v>
      </c>
    </row>
    <row r="495" spans="3:9" ht="15.75" thickBot="1" x14ac:dyDescent="0.3">
      <c r="C495" s="8">
        <f>(C489+C487)/2</f>
        <v>75.800000000000011</v>
      </c>
      <c r="G495" t="s">
        <v>16</v>
      </c>
    </row>
    <row r="497" spans="3:9" x14ac:dyDescent="0.25">
      <c r="C497" s="1" t="s">
        <v>6</v>
      </c>
    </row>
    <row r="498" spans="3:9" x14ac:dyDescent="0.25">
      <c r="C498">
        <f>1/(273+F484)</f>
        <v>2.8669724770642199E-3</v>
      </c>
    </row>
    <row r="499" spans="3:9" x14ac:dyDescent="0.25">
      <c r="C499" t="s">
        <v>7</v>
      </c>
    </row>
    <row r="500" spans="3:9" x14ac:dyDescent="0.25">
      <c r="C500">
        <v>2.9530000000000001E-2</v>
      </c>
    </row>
    <row r="501" spans="3:9" x14ac:dyDescent="0.25">
      <c r="C501" t="s">
        <v>8</v>
      </c>
    </row>
    <row r="502" spans="3:9" x14ac:dyDescent="0.25">
      <c r="C502">
        <v>2.0970000000000001E-5</v>
      </c>
    </row>
    <row r="503" spans="3:9" x14ac:dyDescent="0.25">
      <c r="C503" t="s">
        <v>9</v>
      </c>
    </row>
    <row r="504" spans="3:9" x14ac:dyDescent="0.25">
      <c r="C504">
        <v>0.71540000000000004</v>
      </c>
    </row>
    <row r="507" spans="3:9" s="7" customFormat="1" x14ac:dyDescent="0.25"/>
    <row r="509" spans="3:9" x14ac:dyDescent="0.25">
      <c r="E509" s="2" t="s">
        <v>11</v>
      </c>
      <c r="F509" s="3" t="s">
        <v>5</v>
      </c>
      <c r="G509" s="3" t="s">
        <v>10</v>
      </c>
      <c r="H509" s="3" t="s">
        <v>12</v>
      </c>
      <c r="I509" s="3" t="s">
        <v>13</v>
      </c>
    </row>
    <row r="510" spans="3:9" x14ac:dyDescent="0.25">
      <c r="C510" t="s">
        <v>0</v>
      </c>
      <c r="E510">
        <f>(C515-C513)</f>
        <v>122.8</v>
      </c>
      <c r="F510">
        <f>(C515+C513)/2</f>
        <v>78.7</v>
      </c>
      <c r="G510">
        <f>((C519*C524*E510*(C517^3))/(C528^2))*C530</f>
        <v>1732138670.9812837</v>
      </c>
      <c r="H510">
        <f>((0.825)+((0.387*(G510^(1/6)))/((1)+((0.492/C530)^(9/16)))^(8/27)))^2</f>
        <v>145.7836352772847</v>
      </c>
      <c r="I510">
        <f>(H510*C526)/C517</f>
        <v>6.355167921077971</v>
      </c>
    </row>
    <row r="511" spans="3:9" x14ac:dyDescent="0.25">
      <c r="C511">
        <v>1</v>
      </c>
    </row>
    <row r="512" spans="3:9" x14ac:dyDescent="0.25">
      <c r="C512" t="s">
        <v>1</v>
      </c>
    </row>
    <row r="513" spans="3:7" x14ac:dyDescent="0.25">
      <c r="C513">
        <v>17.3</v>
      </c>
    </row>
    <row r="514" spans="3:7" x14ac:dyDescent="0.25">
      <c r="C514" t="s">
        <v>2</v>
      </c>
    </row>
    <row r="515" spans="3:7" x14ac:dyDescent="0.25">
      <c r="C515">
        <v>140.1</v>
      </c>
    </row>
    <row r="516" spans="3:7" x14ac:dyDescent="0.25">
      <c r="C516" t="s">
        <v>3</v>
      </c>
    </row>
    <row r="517" spans="3:7" x14ac:dyDescent="0.25">
      <c r="C517">
        <v>0.6774</v>
      </c>
    </row>
    <row r="518" spans="3:7" x14ac:dyDescent="0.25">
      <c r="C518" t="s">
        <v>4</v>
      </c>
    </row>
    <row r="519" spans="3:7" ht="15.75" thickBot="1" x14ac:dyDescent="0.3">
      <c r="C519">
        <v>9.81</v>
      </c>
    </row>
    <row r="520" spans="3:7" x14ac:dyDescent="0.25">
      <c r="C520" s="5" t="s">
        <v>15</v>
      </c>
    </row>
    <row r="521" spans="3:7" ht="15.75" thickBot="1" x14ac:dyDescent="0.3">
      <c r="C521" s="8">
        <f>(C515+C513)/2</f>
        <v>78.7</v>
      </c>
      <c r="G521" t="s">
        <v>16</v>
      </c>
    </row>
    <row r="523" spans="3:7" x14ac:dyDescent="0.25">
      <c r="C523" s="1" t="s">
        <v>6</v>
      </c>
    </row>
    <row r="524" spans="3:7" x14ac:dyDescent="0.25">
      <c r="C524">
        <f>1/(273+F510)</f>
        <v>2.8433323855558716E-3</v>
      </c>
    </row>
    <row r="525" spans="3:7" x14ac:dyDescent="0.25">
      <c r="C525" t="s">
        <v>7</v>
      </c>
    </row>
    <row r="526" spans="3:7" x14ac:dyDescent="0.25">
      <c r="C526">
        <v>2.9530000000000001E-2</v>
      </c>
    </row>
    <row r="527" spans="3:7" x14ac:dyDescent="0.25">
      <c r="C527" t="s">
        <v>8</v>
      </c>
    </row>
    <row r="528" spans="3:7" x14ac:dyDescent="0.25">
      <c r="C528">
        <v>2.0970000000000001E-5</v>
      </c>
    </row>
    <row r="529" spans="3:9" x14ac:dyDescent="0.25">
      <c r="C529" t="s">
        <v>9</v>
      </c>
    </row>
    <row r="530" spans="3:9" x14ac:dyDescent="0.25">
      <c r="C530">
        <v>0.71540000000000004</v>
      </c>
    </row>
    <row r="533" spans="3:9" s="7" customFormat="1" x14ac:dyDescent="0.25"/>
    <row r="535" spans="3:9" x14ac:dyDescent="0.25">
      <c r="E535" s="2" t="s">
        <v>11</v>
      </c>
      <c r="F535" s="3" t="s">
        <v>5</v>
      </c>
      <c r="G535" s="3" t="s">
        <v>10</v>
      </c>
      <c r="H535" s="3" t="s">
        <v>12</v>
      </c>
      <c r="I535" s="3" t="s">
        <v>13</v>
      </c>
    </row>
    <row r="536" spans="3:9" x14ac:dyDescent="0.25">
      <c r="C536" t="s">
        <v>0</v>
      </c>
      <c r="E536">
        <f>(C541-C539)</f>
        <v>98</v>
      </c>
      <c r="F536">
        <f>(C541+C539)/2</f>
        <v>66.3</v>
      </c>
      <c r="G536">
        <f>((C545*C550*E536*(C543^3))/(C554^2))*C556</f>
        <v>973369967.38476419</v>
      </c>
      <c r="H536">
        <f>((0.825)+((0.387*(G536^(1/6)))/((1)+((0.492/C556)^(9/16)))^(8/27)))^2</f>
        <v>122.01955331158526</v>
      </c>
      <c r="I536">
        <f>(H536*C552)/C543</f>
        <v>6.1094600815202833</v>
      </c>
    </row>
    <row r="537" spans="3:9" x14ac:dyDescent="0.25">
      <c r="C537">
        <v>1</v>
      </c>
    </row>
    <row r="538" spans="3:9" x14ac:dyDescent="0.25">
      <c r="C538" t="s">
        <v>1</v>
      </c>
    </row>
    <row r="539" spans="3:9" x14ac:dyDescent="0.25">
      <c r="C539">
        <v>17.3</v>
      </c>
    </row>
    <row r="540" spans="3:9" x14ac:dyDescent="0.25">
      <c r="C540" t="s">
        <v>2</v>
      </c>
    </row>
    <row r="541" spans="3:9" x14ac:dyDescent="0.25">
      <c r="C541">
        <v>115.3</v>
      </c>
    </row>
    <row r="542" spans="3:9" x14ac:dyDescent="0.25">
      <c r="C542" t="s">
        <v>3</v>
      </c>
    </row>
    <row r="543" spans="3:9" x14ac:dyDescent="0.25">
      <c r="C543">
        <v>0.57540000000000002</v>
      </c>
    </row>
    <row r="544" spans="3:9" x14ac:dyDescent="0.25">
      <c r="C544" t="s">
        <v>4</v>
      </c>
    </row>
    <row r="545" spans="3:9" ht="15.75" thickBot="1" x14ac:dyDescent="0.3">
      <c r="C545">
        <v>9.81</v>
      </c>
    </row>
    <row r="546" spans="3:9" x14ac:dyDescent="0.25">
      <c r="C546" s="5" t="s">
        <v>15</v>
      </c>
    </row>
    <row r="547" spans="3:9" ht="15.75" thickBot="1" x14ac:dyDescent="0.3">
      <c r="C547" s="8">
        <f>(C541+C539)/2</f>
        <v>66.3</v>
      </c>
      <c r="G547" t="s">
        <v>16</v>
      </c>
    </row>
    <row r="549" spans="3:9" x14ac:dyDescent="0.25">
      <c r="C549" s="1" t="s">
        <v>6</v>
      </c>
    </row>
    <row r="550" spans="3:9" x14ac:dyDescent="0.25">
      <c r="C550">
        <f>1/(273+F536)</f>
        <v>2.9472443265546712E-3</v>
      </c>
    </row>
    <row r="551" spans="3:9" x14ac:dyDescent="0.25">
      <c r="C551" t="s">
        <v>7</v>
      </c>
    </row>
    <row r="552" spans="3:9" x14ac:dyDescent="0.25">
      <c r="C552">
        <v>2.8809999999999999E-2</v>
      </c>
    </row>
    <row r="553" spans="3:9" x14ac:dyDescent="0.25">
      <c r="C553" t="s">
        <v>8</v>
      </c>
    </row>
    <row r="554" spans="3:9" x14ac:dyDescent="0.25">
      <c r="C554">
        <v>1.995E-5</v>
      </c>
    </row>
    <row r="555" spans="3:9" x14ac:dyDescent="0.25">
      <c r="C555" t="s">
        <v>9</v>
      </c>
    </row>
    <row r="556" spans="3:9" x14ac:dyDescent="0.25">
      <c r="C556">
        <v>0.7177</v>
      </c>
    </row>
    <row r="558" spans="3:9" s="7" customFormat="1" x14ac:dyDescent="0.25"/>
    <row r="560" spans="3:9" x14ac:dyDescent="0.25">
      <c r="E560" s="2" t="s">
        <v>11</v>
      </c>
      <c r="F560" s="3" t="s">
        <v>5</v>
      </c>
      <c r="G560" s="3" t="s">
        <v>10</v>
      </c>
      <c r="H560" s="3" t="s">
        <v>12</v>
      </c>
      <c r="I560" s="3" t="s">
        <v>13</v>
      </c>
    </row>
    <row r="561" spans="3:9" x14ac:dyDescent="0.25">
      <c r="C561" t="s">
        <v>0</v>
      </c>
      <c r="E561">
        <f>(C566-C564)</f>
        <v>169.8</v>
      </c>
      <c r="F561">
        <f>(C566+C564)/2</f>
        <v>109.1</v>
      </c>
      <c r="G561">
        <f>((C570*C575*E561*(C568^3))/(C579^2))*C581</f>
        <v>63180923.574650891</v>
      </c>
      <c r="H561">
        <f>((0.825)+((0.387*(G561^(1/6)))/((1)+((0.492/C581)^(9/16)))^(8/27)))^2</f>
        <v>53.293482696975971</v>
      </c>
      <c r="I561">
        <f>(H561*C577)/$C$568</f>
        <v>7.453381335162252</v>
      </c>
    </row>
    <row r="562" spans="3:9" x14ac:dyDescent="0.25">
      <c r="C562">
        <v>1</v>
      </c>
    </row>
    <row r="563" spans="3:9" x14ac:dyDescent="0.25">
      <c r="C563" t="s">
        <v>1</v>
      </c>
      <c r="G563">
        <f>((C570*C575*E561*(C568^3))/(D579^2))*D581</f>
        <v>52539676.08766406</v>
      </c>
      <c r="H563">
        <f>((0.825)+((0.387*(G563^(1/6)))/((1)+((0.492/D581)^(9/16)))^(8/27)))^2</f>
        <v>50.434264236927298</v>
      </c>
      <c r="I563">
        <f>(H563*D577)/$C$568</f>
        <v>7.3725641575444998</v>
      </c>
    </row>
    <row r="564" spans="3:9" x14ac:dyDescent="0.25">
      <c r="C564">
        <v>24.2</v>
      </c>
    </row>
    <row r="565" spans="3:9" x14ac:dyDescent="0.25">
      <c r="C565" t="s">
        <v>2</v>
      </c>
    </row>
    <row r="566" spans="3:9" x14ac:dyDescent="0.25">
      <c r="C566">
        <v>194</v>
      </c>
    </row>
    <row r="567" spans="3:9" x14ac:dyDescent="0.25">
      <c r="C567" t="s">
        <v>3</v>
      </c>
    </row>
    <row r="568" spans="3:9" x14ac:dyDescent="0.25">
      <c r="C568">
        <v>0.2213</v>
      </c>
    </row>
    <row r="569" spans="3:9" x14ac:dyDescent="0.25">
      <c r="C569" t="s">
        <v>4</v>
      </c>
    </row>
    <row r="570" spans="3:9" ht="15.75" thickBot="1" x14ac:dyDescent="0.3">
      <c r="C570">
        <v>9.81</v>
      </c>
      <c r="G570">
        <v>100</v>
      </c>
      <c r="H570">
        <v>6.8103999999999996</v>
      </c>
    </row>
    <row r="571" spans="3:9" x14ac:dyDescent="0.25">
      <c r="C571" s="5" t="s">
        <v>15</v>
      </c>
      <c r="G571">
        <v>120</v>
      </c>
      <c r="H571">
        <f>I563</f>
        <v>7.3725641575444998</v>
      </c>
    </row>
    <row r="572" spans="3:9" ht="15.75" thickBot="1" x14ac:dyDescent="0.3">
      <c r="C572" s="8">
        <f>(C566+C564)/2</f>
        <v>109.1</v>
      </c>
      <c r="G572">
        <v>109</v>
      </c>
      <c r="H572">
        <f>((H570)+(((H571-H570)/(G571-G570))*(G572-G570)))</f>
        <v>7.0633738708950249</v>
      </c>
    </row>
    <row r="574" spans="3:9" x14ac:dyDescent="0.25">
      <c r="C574" s="1" t="s">
        <v>6</v>
      </c>
    </row>
    <row r="575" spans="3:9" x14ac:dyDescent="0.25">
      <c r="C575">
        <f>1/(273+F561)</f>
        <v>2.6171159382360636E-3</v>
      </c>
    </row>
    <row r="576" spans="3:9" x14ac:dyDescent="0.25">
      <c r="C576" t="s">
        <v>7</v>
      </c>
    </row>
    <row r="577" spans="3:9" x14ac:dyDescent="0.25">
      <c r="C577">
        <v>3.0949999999999998E-2</v>
      </c>
      <c r="D577">
        <v>3.2349999999999997E-2</v>
      </c>
    </row>
    <row r="578" spans="3:9" x14ac:dyDescent="0.25">
      <c r="C578" t="s">
        <v>8</v>
      </c>
    </row>
    <row r="579" spans="3:9" x14ac:dyDescent="0.25">
      <c r="C579">
        <v>2.3059999999999999E-5</v>
      </c>
      <c r="D579">
        <v>2.5219999999999999E-5</v>
      </c>
    </row>
    <row r="580" spans="3:9" x14ac:dyDescent="0.25">
      <c r="C580" t="s">
        <v>9</v>
      </c>
    </row>
    <row r="581" spans="3:9" x14ac:dyDescent="0.25">
      <c r="C581">
        <v>0.71109999999999995</v>
      </c>
      <c r="D581">
        <v>0.70730000000000004</v>
      </c>
    </row>
    <row r="583" spans="3:9" s="7" customFormat="1" x14ac:dyDescent="0.25"/>
    <row r="585" spans="3:9" x14ac:dyDescent="0.25">
      <c r="E585" s="2" t="s">
        <v>11</v>
      </c>
      <c r="F585" s="3" t="s">
        <v>5</v>
      </c>
      <c r="G585" s="3" t="s">
        <v>10</v>
      </c>
      <c r="H585" s="3" t="s">
        <v>12</v>
      </c>
      <c r="I585" s="3" t="s">
        <v>13</v>
      </c>
    </row>
    <row r="586" spans="3:9" x14ac:dyDescent="0.25">
      <c r="C586" t="s">
        <v>0</v>
      </c>
      <c r="E586">
        <f>(C591-C589)</f>
        <v>62.3</v>
      </c>
      <c r="F586">
        <f>(C591+C589)/2</f>
        <v>55.35</v>
      </c>
      <c r="G586">
        <f>((C595*C600*E586*(C593^3))/(C604^2))*C606</f>
        <v>310987274.76961923</v>
      </c>
      <c r="H586">
        <f>((0.825)+((0.387*(G586^(1/6)))/((1)+((0.492/C606)^(9/16)))^(8/27)))^2</f>
        <v>86.087145599556521</v>
      </c>
      <c r="I586">
        <f>(H586*C602)/C593</f>
        <v>5.5329069545331819</v>
      </c>
    </row>
    <row r="587" spans="3:9" x14ac:dyDescent="0.25">
      <c r="C587">
        <v>1</v>
      </c>
    </row>
    <row r="588" spans="3:9" x14ac:dyDescent="0.25">
      <c r="C588" t="s">
        <v>1</v>
      </c>
    </row>
    <row r="589" spans="3:9" x14ac:dyDescent="0.25">
      <c r="C589">
        <v>24.2</v>
      </c>
    </row>
    <row r="590" spans="3:9" x14ac:dyDescent="0.25">
      <c r="C590" t="s">
        <v>2</v>
      </c>
    </row>
    <row r="591" spans="3:9" x14ac:dyDescent="0.25">
      <c r="C591">
        <v>86.5</v>
      </c>
    </row>
    <row r="592" spans="3:9" x14ac:dyDescent="0.25">
      <c r="C592" t="s">
        <v>3</v>
      </c>
    </row>
    <row r="593" spans="3:3" x14ac:dyDescent="0.25">
      <c r="C593">
        <v>0.43690000000000001</v>
      </c>
    </row>
    <row r="594" spans="3:3" x14ac:dyDescent="0.25">
      <c r="C594" t="s">
        <v>4</v>
      </c>
    </row>
    <row r="595" spans="3:3" ht="15.75" thickBot="1" x14ac:dyDescent="0.3">
      <c r="C595">
        <v>9.81</v>
      </c>
    </row>
    <row r="596" spans="3:3" x14ac:dyDescent="0.25">
      <c r="C596" s="5" t="s">
        <v>15</v>
      </c>
    </row>
    <row r="597" spans="3:3" ht="15.75" thickBot="1" x14ac:dyDescent="0.3">
      <c r="C597" s="8">
        <f>(C591+C589)/2</f>
        <v>55.35</v>
      </c>
    </row>
    <row r="599" spans="3:3" x14ac:dyDescent="0.25">
      <c r="C599" s="1" t="s">
        <v>6</v>
      </c>
    </row>
    <row r="600" spans="3:3" x14ac:dyDescent="0.25">
      <c r="C600">
        <f>1/(273+F586)</f>
        <v>3.0455306837216382E-3</v>
      </c>
    </row>
    <row r="601" spans="3:3" x14ac:dyDescent="0.25">
      <c r="C601" t="s">
        <v>7</v>
      </c>
    </row>
    <row r="602" spans="3:3" x14ac:dyDescent="0.25">
      <c r="C602">
        <v>2.8080000000000001E-2</v>
      </c>
    </row>
    <row r="603" spans="3:3" x14ac:dyDescent="0.25">
      <c r="C603" t="s">
        <v>8</v>
      </c>
    </row>
    <row r="604" spans="3:3" x14ac:dyDescent="0.25">
      <c r="C604">
        <v>1.8960000000000001E-5</v>
      </c>
    </row>
    <row r="605" spans="3:3" x14ac:dyDescent="0.25">
      <c r="C605" t="s">
        <v>9</v>
      </c>
    </row>
    <row r="606" spans="3:3" x14ac:dyDescent="0.25">
      <c r="C606">
        <v>0.72019999999999995</v>
      </c>
    </row>
    <row r="608" spans="3:3" s="7" customFormat="1" x14ac:dyDescent="0.25"/>
    <row r="610" spans="3:9" x14ac:dyDescent="0.25">
      <c r="E610" s="2" t="s">
        <v>11</v>
      </c>
      <c r="F610" s="3" t="s">
        <v>5</v>
      </c>
      <c r="G610" s="3" t="s">
        <v>10</v>
      </c>
      <c r="H610" s="3" t="s">
        <v>12</v>
      </c>
      <c r="I610" s="3" t="s">
        <v>13</v>
      </c>
    </row>
    <row r="611" spans="3:9" x14ac:dyDescent="0.25">
      <c r="C611" t="s">
        <v>0</v>
      </c>
      <c r="E611">
        <f>(C616-C614)</f>
        <v>79.8</v>
      </c>
      <c r="F611">
        <f>(C616+C614)/2</f>
        <v>64.099999999999994</v>
      </c>
      <c r="G611">
        <f>((C620*C625*E611*(C618^3))/(C629^2))*C631</f>
        <v>991939653.96289754</v>
      </c>
      <c r="H611">
        <f>((0.825)+((0.387*(G611^(1/6)))/((1)+((0.492/C631)^(9/16)))^(8/27)))^2</f>
        <v>122.79180134058436</v>
      </c>
      <c r="I611">
        <f>(H611*C627)/C618</f>
        <v>5.7716668591289064</v>
      </c>
    </row>
    <row r="612" spans="3:9" x14ac:dyDescent="0.25">
      <c r="C612">
        <v>1</v>
      </c>
    </row>
    <row r="613" spans="3:9" x14ac:dyDescent="0.25">
      <c r="C613" t="s">
        <v>1</v>
      </c>
    </row>
    <row r="614" spans="3:9" x14ac:dyDescent="0.25">
      <c r="C614">
        <v>24.2</v>
      </c>
    </row>
    <row r="615" spans="3:9" x14ac:dyDescent="0.25">
      <c r="C615" t="s">
        <v>2</v>
      </c>
    </row>
    <row r="616" spans="3:9" x14ac:dyDescent="0.25">
      <c r="C616">
        <v>104</v>
      </c>
    </row>
    <row r="617" spans="3:9" x14ac:dyDescent="0.25">
      <c r="C617" t="s">
        <v>3</v>
      </c>
    </row>
    <row r="618" spans="3:9" x14ac:dyDescent="0.25">
      <c r="C618">
        <v>0.59740000000000004</v>
      </c>
    </row>
    <row r="619" spans="3:9" x14ac:dyDescent="0.25">
      <c r="C619" t="s">
        <v>4</v>
      </c>
    </row>
    <row r="620" spans="3:9" ht="15.75" thickBot="1" x14ac:dyDescent="0.3">
      <c r="C620">
        <v>9.81</v>
      </c>
    </row>
    <row r="621" spans="3:9" x14ac:dyDescent="0.25">
      <c r="C621" s="5" t="s">
        <v>15</v>
      </c>
    </row>
    <row r="622" spans="3:9" ht="15.75" thickBot="1" x14ac:dyDescent="0.3">
      <c r="C622" s="8">
        <f>(C616+C614)/2</f>
        <v>64.099999999999994</v>
      </c>
    </row>
    <row r="624" spans="3:9" x14ac:dyDescent="0.25">
      <c r="C624" s="1" t="s">
        <v>6</v>
      </c>
    </row>
    <row r="625" spans="3:9" x14ac:dyDescent="0.25">
      <c r="C625">
        <f>1/(273+F611)</f>
        <v>2.9664787896766538E-3</v>
      </c>
    </row>
    <row r="626" spans="3:9" x14ac:dyDescent="0.25">
      <c r="C626" t="s">
        <v>7</v>
      </c>
    </row>
    <row r="627" spans="3:9" x14ac:dyDescent="0.25">
      <c r="C627">
        <v>2.8080000000000001E-2</v>
      </c>
    </row>
    <row r="628" spans="3:9" x14ac:dyDescent="0.25">
      <c r="C628" t="s">
        <v>8</v>
      </c>
    </row>
    <row r="629" spans="3:9" x14ac:dyDescent="0.25">
      <c r="C629">
        <v>1.8960000000000001E-5</v>
      </c>
    </row>
    <row r="630" spans="3:9" x14ac:dyDescent="0.25">
      <c r="C630" t="s">
        <v>9</v>
      </c>
    </row>
    <row r="631" spans="3:9" x14ac:dyDescent="0.25">
      <c r="C631">
        <v>0.72019999999999995</v>
      </c>
    </row>
    <row r="634" spans="3:9" s="7" customFormat="1" x14ac:dyDescent="0.25"/>
    <row r="636" spans="3:9" x14ac:dyDescent="0.25">
      <c r="E636" s="2" t="s">
        <v>11</v>
      </c>
      <c r="F636" s="3" t="s">
        <v>5</v>
      </c>
      <c r="G636" s="3" t="s">
        <v>10</v>
      </c>
      <c r="H636" s="3" t="s">
        <v>12</v>
      </c>
      <c r="I636" s="3" t="s">
        <v>13</v>
      </c>
    </row>
    <row r="637" spans="3:9" x14ac:dyDescent="0.25">
      <c r="C637" t="s">
        <v>0</v>
      </c>
      <c r="E637">
        <f>(C642-C640)</f>
        <v>50.800000000000004</v>
      </c>
      <c r="F637">
        <f>(C642+C640)/2</f>
        <v>48.8</v>
      </c>
      <c r="G637">
        <f>((C646*C651*E637*(C644^3))/(C655^2))*C657</f>
        <v>6360256090.6691294</v>
      </c>
      <c r="H637">
        <f>((0.825)+((0.387*(G637^(1/6)))/((1)+((0.492/C657)^(9/16)))^(8/27)))^2</f>
        <v>219.27543435048389</v>
      </c>
      <c r="I637">
        <f>(H637*C653)/C644</f>
        <v>4.8968589282973252</v>
      </c>
    </row>
    <row r="638" spans="3:9" x14ac:dyDescent="0.25">
      <c r="C638">
        <v>1</v>
      </c>
    </row>
    <row r="639" spans="3:9" x14ac:dyDescent="0.25">
      <c r="C639" t="s">
        <v>1</v>
      </c>
    </row>
    <row r="640" spans="3:9" x14ac:dyDescent="0.25">
      <c r="C640">
        <v>23.4</v>
      </c>
    </row>
    <row r="641" spans="3:7" x14ac:dyDescent="0.25">
      <c r="C641" t="s">
        <v>2</v>
      </c>
    </row>
    <row r="642" spans="3:7" x14ac:dyDescent="0.25">
      <c r="C642">
        <v>74.2</v>
      </c>
    </row>
    <row r="643" spans="3:7" x14ac:dyDescent="0.25">
      <c r="C643" t="s">
        <v>3</v>
      </c>
    </row>
    <row r="644" spans="3:7" x14ac:dyDescent="0.25">
      <c r="C644">
        <v>1.2246999999999999</v>
      </c>
    </row>
    <row r="645" spans="3:7" x14ac:dyDescent="0.25">
      <c r="C645" t="s">
        <v>4</v>
      </c>
    </row>
    <row r="646" spans="3:7" ht="15.75" thickBot="1" x14ac:dyDescent="0.3">
      <c r="C646">
        <v>9.81</v>
      </c>
    </row>
    <row r="647" spans="3:7" x14ac:dyDescent="0.25">
      <c r="C647" s="5" t="s">
        <v>15</v>
      </c>
    </row>
    <row r="648" spans="3:7" ht="15.75" thickBot="1" x14ac:dyDescent="0.3">
      <c r="C648" s="8">
        <f>(C642+C640)/2</f>
        <v>48.8</v>
      </c>
      <c r="G648" t="s">
        <v>16</v>
      </c>
    </row>
    <row r="650" spans="3:7" x14ac:dyDescent="0.25">
      <c r="C650" s="1" t="s">
        <v>6</v>
      </c>
    </row>
    <row r="651" spans="3:7" x14ac:dyDescent="0.25">
      <c r="C651">
        <f>1/(273+F637)</f>
        <v>3.1075201988812924E-3</v>
      </c>
    </row>
    <row r="652" spans="3:7" x14ac:dyDescent="0.25">
      <c r="C652" t="s">
        <v>7</v>
      </c>
    </row>
    <row r="653" spans="3:7" x14ac:dyDescent="0.25">
      <c r="C653">
        <v>2.7349999999999999E-2</v>
      </c>
    </row>
    <row r="654" spans="3:7" x14ac:dyDescent="0.25">
      <c r="C654" t="s">
        <v>8</v>
      </c>
    </row>
    <row r="655" spans="3:7" x14ac:dyDescent="0.25">
      <c r="C655">
        <v>1.7980000000000001E-5</v>
      </c>
    </row>
    <row r="656" spans="3:7" x14ac:dyDescent="0.25">
      <c r="C656" t="s">
        <v>9</v>
      </c>
    </row>
    <row r="657" spans="3:9" x14ac:dyDescent="0.25">
      <c r="C657">
        <v>0.7228</v>
      </c>
    </row>
    <row r="659" spans="3:9" s="7" customFormat="1" x14ac:dyDescent="0.25"/>
    <row r="661" spans="3:9" x14ac:dyDescent="0.25">
      <c r="E661" s="2" t="s">
        <v>11</v>
      </c>
      <c r="F661" s="3" t="s">
        <v>5</v>
      </c>
      <c r="G661" s="3" t="s">
        <v>10</v>
      </c>
      <c r="H661" s="3" t="s">
        <v>12</v>
      </c>
      <c r="I661" s="3" t="s">
        <v>13</v>
      </c>
    </row>
    <row r="662" spans="3:9" x14ac:dyDescent="0.25">
      <c r="C662" t="s">
        <v>0</v>
      </c>
      <c r="E662">
        <f>(C667-C665)</f>
        <v>60.000000000000007</v>
      </c>
      <c r="F662">
        <f>(C667+C665)/2</f>
        <v>53.400000000000006</v>
      </c>
      <c r="G662">
        <f>((C671*C676*E662*(C669^3))/(C680^2))*C682</f>
        <v>13689444.284247804</v>
      </c>
      <c r="H662">
        <f>((0.825)+((0.387*(G662^(1/6)))/((1)+((0.492/C682)^(9/16)))^(8/27)))^2</f>
        <v>34.21546061079836</v>
      </c>
      <c r="I662">
        <f>(H662*C678)/C669</f>
        <v>6.2261666513994358</v>
      </c>
    </row>
    <row r="663" spans="3:9" x14ac:dyDescent="0.25">
      <c r="C663">
        <v>1</v>
      </c>
    </row>
    <row r="664" spans="3:9" x14ac:dyDescent="0.25">
      <c r="C664" t="s">
        <v>1</v>
      </c>
    </row>
    <row r="665" spans="3:9" x14ac:dyDescent="0.25">
      <c r="C665">
        <v>23.4</v>
      </c>
    </row>
    <row r="666" spans="3:9" x14ac:dyDescent="0.25">
      <c r="C666" t="s">
        <v>2</v>
      </c>
    </row>
    <row r="667" spans="3:9" x14ac:dyDescent="0.25">
      <c r="C667">
        <v>83.4</v>
      </c>
    </row>
    <row r="668" spans="3:9" x14ac:dyDescent="0.25">
      <c r="C668" t="s">
        <v>3</v>
      </c>
    </row>
    <row r="669" spans="3:9" x14ac:dyDescent="0.25">
      <c r="C669">
        <v>0.15029999999999999</v>
      </c>
    </row>
    <row r="670" spans="3:9" x14ac:dyDescent="0.25">
      <c r="C670" t="s">
        <v>4</v>
      </c>
    </row>
    <row r="671" spans="3:9" ht="15.75" thickBot="1" x14ac:dyDescent="0.3">
      <c r="C671">
        <v>9.81</v>
      </c>
    </row>
    <row r="672" spans="3:9" x14ac:dyDescent="0.25">
      <c r="C672" s="5" t="s">
        <v>15</v>
      </c>
    </row>
    <row r="673" spans="3:9" ht="15.75" thickBot="1" x14ac:dyDescent="0.3">
      <c r="C673" s="8">
        <f>(C667+C665)/2</f>
        <v>53.400000000000006</v>
      </c>
      <c r="G673" t="s">
        <v>16</v>
      </c>
    </row>
    <row r="675" spans="3:9" x14ac:dyDescent="0.25">
      <c r="C675" s="1" t="s">
        <v>6</v>
      </c>
    </row>
    <row r="676" spans="3:9" x14ac:dyDescent="0.25">
      <c r="C676">
        <f>1/(273+F662)</f>
        <v>3.0637254901960788E-3</v>
      </c>
    </row>
    <row r="677" spans="3:9" x14ac:dyDescent="0.25">
      <c r="C677" t="s">
        <v>7</v>
      </c>
    </row>
    <row r="678" spans="3:9" x14ac:dyDescent="0.25">
      <c r="C678">
        <v>2.7349999999999999E-2</v>
      </c>
    </row>
    <row r="679" spans="3:9" x14ac:dyDescent="0.25">
      <c r="C679" t="s">
        <v>8</v>
      </c>
    </row>
    <row r="680" spans="3:9" x14ac:dyDescent="0.25">
      <c r="C680">
        <v>1.7980000000000001E-5</v>
      </c>
    </row>
    <row r="681" spans="3:9" x14ac:dyDescent="0.25">
      <c r="C681" t="s">
        <v>9</v>
      </c>
    </row>
    <row r="682" spans="3:9" x14ac:dyDescent="0.25">
      <c r="C682">
        <v>0.7228</v>
      </c>
    </row>
    <row r="684" spans="3:9" s="7" customFormat="1" x14ac:dyDescent="0.25"/>
    <row r="686" spans="3:9" x14ac:dyDescent="0.25">
      <c r="E686" s="2" t="s">
        <v>11</v>
      </c>
      <c r="F686" s="3" t="s">
        <v>5</v>
      </c>
      <c r="G686" s="3" t="s">
        <v>10</v>
      </c>
      <c r="H686" s="3" t="s">
        <v>12</v>
      </c>
      <c r="I686" s="3" t="s">
        <v>13</v>
      </c>
    </row>
    <row r="687" spans="3:9" x14ac:dyDescent="0.25">
      <c r="C687" t="s">
        <v>0</v>
      </c>
      <c r="E687">
        <f>(C692-C690)</f>
        <v>172.9</v>
      </c>
      <c r="F687">
        <f>(C692+C690)/2</f>
        <v>107.55</v>
      </c>
      <c r="G687">
        <f>((C696*C701*E687*(C694^3))/(C705^2))*C707</f>
        <v>1422557044.4367561</v>
      </c>
      <c r="H687">
        <f>((0.825)+((0.387*(G687^(1/6)))/((1)+((0.492/C707)^(9/16)))^(8/27)))^2</f>
        <v>137.03097262710978</v>
      </c>
      <c r="I687">
        <f>(H687*C703)/C694</f>
        <v>6.8371894290005608</v>
      </c>
    </row>
    <row r="688" spans="3:9" x14ac:dyDescent="0.25">
      <c r="C688">
        <v>1</v>
      </c>
    </row>
    <row r="689" spans="3:9" x14ac:dyDescent="0.25">
      <c r="C689" t="s">
        <v>1</v>
      </c>
      <c r="G689">
        <f>((C696*C701*E687*(C694^3))/(D705^2))*D707</f>
        <v>1182962864.4573812</v>
      </c>
      <c r="H689">
        <f>((0.825)+((0.387*(G689^(1/6)))/((1)+((0.492/D707)^(9/16)))^(8/27)))^2</f>
        <v>129.3317577974255</v>
      </c>
      <c r="I689">
        <f>(H689*D703)/C694</f>
        <v>6.7449336849052308</v>
      </c>
    </row>
    <row r="690" spans="3:9" x14ac:dyDescent="0.25">
      <c r="C690">
        <v>21.1</v>
      </c>
    </row>
    <row r="691" spans="3:9" x14ac:dyDescent="0.25">
      <c r="C691" t="s">
        <v>2</v>
      </c>
    </row>
    <row r="692" spans="3:9" x14ac:dyDescent="0.25">
      <c r="C692">
        <v>194</v>
      </c>
    </row>
    <row r="693" spans="3:9" x14ac:dyDescent="0.25">
      <c r="C693" t="s">
        <v>3</v>
      </c>
    </row>
    <row r="694" spans="3:9" x14ac:dyDescent="0.25">
      <c r="C694">
        <v>0.62029999999999996</v>
      </c>
    </row>
    <row r="695" spans="3:9" x14ac:dyDescent="0.25">
      <c r="C695" t="s">
        <v>4</v>
      </c>
    </row>
    <row r="696" spans="3:9" ht="15.75" thickBot="1" x14ac:dyDescent="0.3">
      <c r="C696">
        <v>9.81</v>
      </c>
      <c r="G696">
        <v>100</v>
      </c>
      <c r="H696">
        <f>I687</f>
        <v>6.8371894290005608</v>
      </c>
    </row>
    <row r="697" spans="3:9" x14ac:dyDescent="0.25">
      <c r="C697" s="5" t="s">
        <v>15</v>
      </c>
      <c r="G697">
        <v>120</v>
      </c>
      <c r="H697">
        <f>I689</f>
        <v>6.7449336849052308</v>
      </c>
    </row>
    <row r="698" spans="3:9" ht="15.75" thickBot="1" x14ac:dyDescent="0.3">
      <c r="C698" s="8">
        <f>(C692+C690)/2</f>
        <v>107.55</v>
      </c>
      <c r="G698" s="9">
        <f>C698</f>
        <v>107.55</v>
      </c>
      <c r="H698">
        <f>((H696)+(((H697-H696)/(G697-G696))*(G698-G696)))</f>
        <v>6.8023628856045741</v>
      </c>
    </row>
    <row r="700" spans="3:9" x14ac:dyDescent="0.25">
      <c r="C700" s="1" t="s">
        <v>6</v>
      </c>
    </row>
    <row r="701" spans="3:9" x14ac:dyDescent="0.25">
      <c r="C701">
        <f>1/(273+F687)</f>
        <v>2.6277755879647877E-3</v>
      </c>
    </row>
    <row r="702" spans="3:9" x14ac:dyDescent="0.25">
      <c r="C702" t="s">
        <v>7</v>
      </c>
    </row>
    <row r="703" spans="3:9" x14ac:dyDescent="0.25">
      <c r="C703">
        <v>3.0949999999999998E-2</v>
      </c>
      <c r="D703">
        <v>3.2349999999999997E-2</v>
      </c>
    </row>
    <row r="704" spans="3:9" x14ac:dyDescent="0.25">
      <c r="C704" t="s">
        <v>8</v>
      </c>
    </row>
    <row r="705" spans="3:9" x14ac:dyDescent="0.25">
      <c r="C705">
        <v>2.3059999999999999E-5</v>
      </c>
      <c r="D705">
        <v>2.5219999999999999E-5</v>
      </c>
    </row>
    <row r="706" spans="3:9" x14ac:dyDescent="0.25">
      <c r="C706" t="s">
        <v>9</v>
      </c>
    </row>
    <row r="707" spans="3:9" x14ac:dyDescent="0.25">
      <c r="C707">
        <v>0.71109999999999995</v>
      </c>
      <c r="D707">
        <v>0.70730000000000004</v>
      </c>
    </row>
    <row r="709" spans="3:9" s="7" customFormat="1" x14ac:dyDescent="0.25"/>
    <row r="711" spans="3:9" x14ac:dyDescent="0.25">
      <c r="E711" s="2" t="s">
        <v>11</v>
      </c>
      <c r="F711" s="3" t="s">
        <v>5</v>
      </c>
      <c r="G711" s="3" t="s">
        <v>10</v>
      </c>
      <c r="H711" s="3" t="s">
        <v>12</v>
      </c>
      <c r="I711" s="3" t="s">
        <v>13</v>
      </c>
    </row>
    <row r="712" spans="3:9" x14ac:dyDescent="0.25">
      <c r="C712" t="s">
        <v>0</v>
      </c>
      <c r="E712">
        <f>(C717-C715)</f>
        <v>126.5</v>
      </c>
      <c r="F712">
        <f>(C717+C715)/2</f>
        <v>84.35</v>
      </c>
      <c r="G712">
        <f>((C721*C726*E712*(C719^3))/(C730^2))*C732</f>
        <v>31434674.957171679</v>
      </c>
      <c r="H712">
        <f>((0.825)+((0.387*(G712^(1/6)))/((1)+((0.492/C732)^(9/16)))^(8/27)))^2</f>
        <v>43.449527945184762</v>
      </c>
      <c r="I712">
        <f>(H712*C728)/C719</f>
        <v>7.2407706558764451</v>
      </c>
    </row>
    <row r="713" spans="3:9" x14ac:dyDescent="0.25">
      <c r="C713">
        <v>1</v>
      </c>
    </row>
    <row r="714" spans="3:9" x14ac:dyDescent="0.25">
      <c r="C714" t="s">
        <v>1</v>
      </c>
    </row>
    <row r="715" spans="3:9" x14ac:dyDescent="0.25">
      <c r="C715">
        <v>21.1</v>
      </c>
    </row>
    <row r="716" spans="3:9" x14ac:dyDescent="0.25">
      <c r="C716" t="s">
        <v>2</v>
      </c>
    </row>
    <row r="717" spans="3:9" x14ac:dyDescent="0.25">
      <c r="C717">
        <v>147.6</v>
      </c>
    </row>
    <row r="718" spans="3:9" x14ac:dyDescent="0.25">
      <c r="C718" t="s">
        <v>3</v>
      </c>
    </row>
    <row r="719" spans="3:9" x14ac:dyDescent="0.25">
      <c r="C719">
        <v>0.1772</v>
      </c>
    </row>
    <row r="720" spans="3:9" x14ac:dyDescent="0.25">
      <c r="C720" t="s">
        <v>4</v>
      </c>
    </row>
    <row r="721" spans="3:9" ht="15.75" thickBot="1" x14ac:dyDescent="0.3">
      <c r="C721">
        <v>9.81</v>
      </c>
    </row>
    <row r="722" spans="3:9" x14ac:dyDescent="0.25">
      <c r="C722" s="5" t="s">
        <v>15</v>
      </c>
    </row>
    <row r="723" spans="3:9" ht="15.75" thickBot="1" x14ac:dyDescent="0.3">
      <c r="C723" s="8">
        <f>(C717+C715)/2</f>
        <v>84.35</v>
      </c>
      <c r="G723" s="9"/>
    </row>
    <row r="725" spans="3:9" x14ac:dyDescent="0.25">
      <c r="C725" s="1" t="s">
        <v>6</v>
      </c>
    </row>
    <row r="726" spans="3:9" x14ac:dyDescent="0.25">
      <c r="C726">
        <f>1/(273+F712)</f>
        <v>2.798376941374003E-3</v>
      </c>
    </row>
    <row r="727" spans="3:9" x14ac:dyDescent="0.25">
      <c r="C727" t="s">
        <v>7</v>
      </c>
    </row>
    <row r="728" spans="3:9" x14ac:dyDescent="0.25">
      <c r="C728">
        <v>2.9530000000000001E-2</v>
      </c>
    </row>
    <row r="729" spans="3:9" x14ac:dyDescent="0.25">
      <c r="C729" t="s">
        <v>8</v>
      </c>
    </row>
    <row r="730" spans="3:9" x14ac:dyDescent="0.25">
      <c r="C730">
        <v>2.0970000000000001E-5</v>
      </c>
    </row>
    <row r="731" spans="3:9" x14ac:dyDescent="0.25">
      <c r="C731" t="s">
        <v>9</v>
      </c>
    </row>
    <row r="732" spans="3:9" x14ac:dyDescent="0.25">
      <c r="C732">
        <v>0.71540000000000004</v>
      </c>
    </row>
    <row r="734" spans="3:9" s="7" customFormat="1" x14ac:dyDescent="0.25"/>
    <row r="736" spans="3:9" x14ac:dyDescent="0.25">
      <c r="E736" s="2" t="s">
        <v>11</v>
      </c>
      <c r="F736" s="3" t="s">
        <v>5</v>
      </c>
      <c r="G736" s="3" t="s">
        <v>10</v>
      </c>
      <c r="H736" s="3" t="s">
        <v>12</v>
      </c>
      <c r="I736" s="3" t="s">
        <v>13</v>
      </c>
    </row>
    <row r="737" spans="3:9" x14ac:dyDescent="0.25">
      <c r="C737" t="s">
        <v>0</v>
      </c>
      <c r="E737">
        <f>(C742-C740)</f>
        <v>123.5</v>
      </c>
      <c r="F737">
        <f>(C742+C740)/2</f>
        <v>86.85</v>
      </c>
      <c r="G737">
        <f>((C746*C751*E737*(C744^3))/(C755^2))*C757</f>
        <v>53865029.127446078</v>
      </c>
      <c r="H737">
        <f>((0.825)+((0.387*(G737^(1/6)))/((1)+((0.492/C757)^(9/16)))^(8/27)))^2</f>
        <v>50.861714156236971</v>
      </c>
      <c r="I737">
        <f>(H737*C753)/C744</f>
        <v>6.9438295082826453</v>
      </c>
    </row>
    <row r="738" spans="3:9" x14ac:dyDescent="0.25">
      <c r="C738">
        <v>1</v>
      </c>
    </row>
    <row r="739" spans="3:9" x14ac:dyDescent="0.25">
      <c r="C739" t="s">
        <v>1</v>
      </c>
    </row>
    <row r="740" spans="3:9" x14ac:dyDescent="0.25">
      <c r="C740">
        <v>25.1</v>
      </c>
    </row>
    <row r="741" spans="3:9" x14ac:dyDescent="0.25">
      <c r="C741" t="s">
        <v>2</v>
      </c>
    </row>
    <row r="742" spans="3:9" x14ac:dyDescent="0.25">
      <c r="C742">
        <v>148.6</v>
      </c>
    </row>
    <row r="743" spans="3:9" x14ac:dyDescent="0.25">
      <c r="C743" t="s">
        <v>3</v>
      </c>
    </row>
    <row r="744" spans="3:9" x14ac:dyDescent="0.25">
      <c r="C744">
        <v>0.2215</v>
      </c>
    </row>
    <row r="745" spans="3:9" x14ac:dyDescent="0.25">
      <c r="C745" t="s">
        <v>4</v>
      </c>
    </row>
    <row r="746" spans="3:9" ht="15.75" thickBot="1" x14ac:dyDescent="0.3">
      <c r="C746">
        <v>9.81</v>
      </c>
    </row>
    <row r="747" spans="3:9" x14ac:dyDescent="0.25">
      <c r="C747" s="5" t="s">
        <v>15</v>
      </c>
    </row>
    <row r="748" spans="3:9" ht="15.75" thickBot="1" x14ac:dyDescent="0.3">
      <c r="C748" s="8">
        <f>(C742+C740)/2</f>
        <v>86.85</v>
      </c>
      <c r="G748" t="s">
        <v>16</v>
      </c>
    </row>
    <row r="750" spans="3:9" x14ac:dyDescent="0.25">
      <c r="C750" s="1" t="s">
        <v>6</v>
      </c>
    </row>
    <row r="751" spans="3:9" x14ac:dyDescent="0.25">
      <c r="C751">
        <f>1/(273+F737)</f>
        <v>2.7789356676392938E-3</v>
      </c>
    </row>
    <row r="752" spans="3:9" x14ac:dyDescent="0.25">
      <c r="C752" t="s">
        <v>7</v>
      </c>
    </row>
    <row r="753" spans="3:9" x14ac:dyDescent="0.25">
      <c r="C753">
        <v>3.024E-2</v>
      </c>
    </row>
    <row r="754" spans="3:9" x14ac:dyDescent="0.25">
      <c r="C754" t="s">
        <v>8</v>
      </c>
    </row>
    <row r="755" spans="3:9" x14ac:dyDescent="0.25">
      <c r="C755">
        <v>2.2010000000000001E-5</v>
      </c>
    </row>
    <row r="756" spans="3:9" x14ac:dyDescent="0.25">
      <c r="C756" t="s">
        <v>9</v>
      </c>
    </row>
    <row r="757" spans="3:9" x14ac:dyDescent="0.25">
      <c r="C757">
        <v>0.71319999999999995</v>
      </c>
    </row>
    <row r="759" spans="3:9" s="7" customFormat="1" x14ac:dyDescent="0.25"/>
    <row r="761" spans="3:9" x14ac:dyDescent="0.25">
      <c r="E761" s="2" t="s">
        <v>11</v>
      </c>
      <c r="F761" s="3" t="s">
        <v>5</v>
      </c>
      <c r="G761" s="3" t="s">
        <v>10</v>
      </c>
      <c r="H761" s="3" t="s">
        <v>12</v>
      </c>
      <c r="I761" s="3" t="s">
        <v>13</v>
      </c>
    </row>
    <row r="762" spans="3:9" x14ac:dyDescent="0.25">
      <c r="C762" t="s">
        <v>0</v>
      </c>
      <c r="E762">
        <f>(C767-C765)</f>
        <v>108.6</v>
      </c>
      <c r="F762">
        <f>(C767+C765)/2</f>
        <v>79.399999999999991</v>
      </c>
      <c r="G762">
        <f>((C771*C776*E762*(C769^3))/(C780^2))*C782</f>
        <v>53448583.435163356</v>
      </c>
      <c r="H762">
        <f>((0.825)+((0.387*(G762^(1/6)))/((1)+((0.492/C782)^(9/16)))^(8/27)))^2</f>
        <v>50.766123144837621</v>
      </c>
      <c r="I762">
        <f>(H762*C778)/C769</f>
        <v>6.7680524445465231</v>
      </c>
    </row>
    <row r="763" spans="3:9" x14ac:dyDescent="0.25">
      <c r="C763">
        <v>1</v>
      </c>
    </row>
    <row r="764" spans="3:9" x14ac:dyDescent="0.25">
      <c r="C764" t="s">
        <v>1</v>
      </c>
    </row>
    <row r="765" spans="3:9" x14ac:dyDescent="0.25">
      <c r="C765">
        <v>25.1</v>
      </c>
    </row>
    <row r="766" spans="3:9" x14ac:dyDescent="0.25">
      <c r="C766" t="s">
        <v>2</v>
      </c>
    </row>
    <row r="767" spans="3:9" x14ac:dyDescent="0.25">
      <c r="C767">
        <v>133.69999999999999</v>
      </c>
    </row>
    <row r="768" spans="3:9" x14ac:dyDescent="0.25">
      <c r="C768" t="s">
        <v>3</v>
      </c>
    </row>
    <row r="769" spans="3:7" x14ac:dyDescent="0.25">
      <c r="C769">
        <v>0.2215</v>
      </c>
    </row>
    <row r="770" spans="3:7" x14ac:dyDescent="0.25">
      <c r="C770" t="s">
        <v>4</v>
      </c>
    </row>
    <row r="771" spans="3:7" ht="15.75" thickBot="1" x14ac:dyDescent="0.3">
      <c r="C771">
        <v>9.81</v>
      </c>
    </row>
    <row r="772" spans="3:7" x14ac:dyDescent="0.25">
      <c r="C772" s="5" t="s">
        <v>15</v>
      </c>
    </row>
    <row r="773" spans="3:7" ht="15.75" thickBot="1" x14ac:dyDescent="0.3">
      <c r="C773" s="8">
        <f>(C767+C765)/2</f>
        <v>79.399999999999991</v>
      </c>
      <c r="G773" t="s">
        <v>16</v>
      </c>
    </row>
    <row r="775" spans="3:7" x14ac:dyDescent="0.25">
      <c r="C775" s="1" t="s">
        <v>6</v>
      </c>
    </row>
    <row r="776" spans="3:7" x14ac:dyDescent="0.25">
      <c r="C776">
        <f>1/(273+F762)</f>
        <v>2.8376844494892172E-3</v>
      </c>
    </row>
    <row r="777" spans="3:7" x14ac:dyDescent="0.25">
      <c r="C777" t="s">
        <v>7</v>
      </c>
    </row>
    <row r="778" spans="3:7" x14ac:dyDescent="0.25">
      <c r="C778">
        <v>2.9530000000000001E-2</v>
      </c>
    </row>
    <row r="779" spans="3:7" x14ac:dyDescent="0.25">
      <c r="C779" t="s">
        <v>8</v>
      </c>
    </row>
    <row r="780" spans="3:7" x14ac:dyDescent="0.25">
      <c r="C780">
        <v>2.0970000000000001E-5</v>
      </c>
    </row>
    <row r="781" spans="3:7" x14ac:dyDescent="0.25">
      <c r="C781" t="s">
        <v>9</v>
      </c>
    </row>
    <row r="782" spans="3:7" x14ac:dyDescent="0.25">
      <c r="C782">
        <v>0.71540000000000004</v>
      </c>
    </row>
    <row r="784" spans="3:7" s="7" customFormat="1" x14ac:dyDescent="0.25"/>
    <row r="786" spans="3:9" x14ac:dyDescent="0.25">
      <c r="E786" s="2" t="s">
        <v>11</v>
      </c>
      <c r="F786" s="3" t="s">
        <v>5</v>
      </c>
      <c r="G786" s="3" t="s">
        <v>10</v>
      </c>
      <c r="H786" s="3" t="s">
        <v>12</v>
      </c>
      <c r="I786" s="3" t="s">
        <v>13</v>
      </c>
    </row>
    <row r="787" spans="3:9" x14ac:dyDescent="0.25">
      <c r="C787" t="s">
        <v>0</v>
      </c>
      <c r="E787">
        <f>(C792-C790)</f>
        <v>111.9</v>
      </c>
      <c r="F787">
        <f>(C792+C790)/2</f>
        <v>81.05</v>
      </c>
      <c r="G787">
        <f>((C796*C801*E787*(C794^3))/(C805^2))*C807</f>
        <v>54816053.069819041</v>
      </c>
      <c r="H787">
        <f>((0.825)+((0.387*(G787^(1/6)))/((1)+((0.492/C807)^(9/16)))^(8/27)))^2</f>
        <v>51.145627587808285</v>
      </c>
      <c r="I787">
        <f>(H787*C803)/C794</f>
        <v>6.8186473258148013</v>
      </c>
    </row>
    <row r="788" spans="3:9" x14ac:dyDescent="0.25">
      <c r="C788">
        <v>1</v>
      </c>
    </row>
    <row r="789" spans="3:9" x14ac:dyDescent="0.25">
      <c r="C789" t="s">
        <v>1</v>
      </c>
    </row>
    <row r="790" spans="3:9" x14ac:dyDescent="0.25">
      <c r="C790">
        <v>25.1</v>
      </c>
    </row>
    <row r="791" spans="3:9" x14ac:dyDescent="0.25">
      <c r="C791" t="s">
        <v>2</v>
      </c>
    </row>
    <row r="792" spans="3:9" x14ac:dyDescent="0.25">
      <c r="C792">
        <v>137</v>
      </c>
    </row>
    <row r="793" spans="3:9" x14ac:dyDescent="0.25">
      <c r="C793" t="s">
        <v>3</v>
      </c>
    </row>
    <row r="794" spans="3:9" x14ac:dyDescent="0.25">
      <c r="C794">
        <v>0.2215</v>
      </c>
    </row>
    <row r="795" spans="3:9" x14ac:dyDescent="0.25">
      <c r="C795" t="s">
        <v>4</v>
      </c>
    </row>
    <row r="796" spans="3:9" ht="15.75" thickBot="1" x14ac:dyDescent="0.3">
      <c r="C796">
        <v>9.81</v>
      </c>
    </row>
    <row r="797" spans="3:9" x14ac:dyDescent="0.25">
      <c r="C797" s="5" t="s">
        <v>15</v>
      </c>
    </row>
    <row r="798" spans="3:9" ht="15.75" thickBot="1" x14ac:dyDescent="0.3">
      <c r="C798" s="8">
        <f>(C792+C790)/2</f>
        <v>81.05</v>
      </c>
      <c r="G798" t="s">
        <v>16</v>
      </c>
    </row>
    <row r="800" spans="3:9" x14ac:dyDescent="0.25">
      <c r="C800" s="1" t="s">
        <v>6</v>
      </c>
    </row>
    <row r="801" spans="3:9" x14ac:dyDescent="0.25">
      <c r="C801">
        <f>1/(273+F787)</f>
        <v>2.8244598220590312E-3</v>
      </c>
    </row>
    <row r="802" spans="3:9" x14ac:dyDescent="0.25">
      <c r="C802" t="s">
        <v>7</v>
      </c>
    </row>
    <row r="803" spans="3:9" x14ac:dyDescent="0.25">
      <c r="C803">
        <v>2.9530000000000001E-2</v>
      </c>
    </row>
    <row r="804" spans="3:9" x14ac:dyDescent="0.25">
      <c r="C804" t="s">
        <v>8</v>
      </c>
    </row>
    <row r="805" spans="3:9" x14ac:dyDescent="0.25">
      <c r="C805">
        <v>2.0970000000000001E-5</v>
      </c>
    </row>
    <row r="806" spans="3:9" x14ac:dyDescent="0.25">
      <c r="C806" t="s">
        <v>9</v>
      </c>
    </row>
    <row r="807" spans="3:9" x14ac:dyDescent="0.25">
      <c r="C807">
        <v>0.71540000000000004</v>
      </c>
    </row>
    <row r="809" spans="3:9" s="7" customFormat="1" x14ac:dyDescent="0.25"/>
    <row r="811" spans="3:9" x14ac:dyDescent="0.25">
      <c r="E811" s="2" t="s">
        <v>11</v>
      </c>
      <c r="F811" s="3" t="s">
        <v>5</v>
      </c>
      <c r="G811" s="3" t="s">
        <v>10</v>
      </c>
      <c r="H811" s="3" t="s">
        <v>12</v>
      </c>
      <c r="I811" s="3" t="s">
        <v>13</v>
      </c>
    </row>
    <row r="812" spans="3:9" x14ac:dyDescent="0.25">
      <c r="C812" t="s">
        <v>0</v>
      </c>
      <c r="E812">
        <f>(C817-C815)</f>
        <v>95.699999999999989</v>
      </c>
      <c r="F812">
        <f>(C817+C815)/2</f>
        <v>72.95</v>
      </c>
      <c r="G812">
        <f>((C821*C826*E812*(C819^3))/(C830^2))*C832</f>
        <v>53179707.964537054</v>
      </c>
      <c r="H812">
        <f>((0.825)+((0.387*(G812^(1/6)))/((1)+((0.492/C832)^(9/16)))^(8/27)))^2</f>
        <v>50.712177391915766</v>
      </c>
      <c r="I812">
        <f>(H812*C828)/C819</f>
        <v>6.5960172941810082</v>
      </c>
    </row>
    <row r="813" spans="3:9" x14ac:dyDescent="0.25">
      <c r="C813">
        <v>1</v>
      </c>
    </row>
    <row r="814" spans="3:9" x14ac:dyDescent="0.25">
      <c r="C814" t="s">
        <v>1</v>
      </c>
    </row>
    <row r="815" spans="3:9" x14ac:dyDescent="0.25">
      <c r="C815">
        <v>25.1</v>
      </c>
    </row>
    <row r="816" spans="3:9" x14ac:dyDescent="0.25">
      <c r="C816" t="s">
        <v>2</v>
      </c>
    </row>
    <row r="817" spans="3:7" x14ac:dyDescent="0.25">
      <c r="C817">
        <v>120.8</v>
      </c>
    </row>
    <row r="818" spans="3:7" x14ac:dyDescent="0.25">
      <c r="C818" t="s">
        <v>3</v>
      </c>
    </row>
    <row r="819" spans="3:7" x14ac:dyDescent="0.25">
      <c r="C819">
        <v>0.2215</v>
      </c>
    </row>
    <row r="820" spans="3:7" x14ac:dyDescent="0.25">
      <c r="C820" t="s">
        <v>4</v>
      </c>
    </row>
    <row r="821" spans="3:7" ht="15.75" thickBot="1" x14ac:dyDescent="0.3">
      <c r="C821">
        <v>9.81</v>
      </c>
    </row>
    <row r="822" spans="3:7" x14ac:dyDescent="0.25">
      <c r="C822" s="5" t="s">
        <v>15</v>
      </c>
    </row>
    <row r="823" spans="3:7" ht="15.75" thickBot="1" x14ac:dyDescent="0.3">
      <c r="C823" s="8">
        <f>(C817+C815)/2</f>
        <v>72.95</v>
      </c>
      <c r="G823" s="9"/>
    </row>
    <row r="825" spans="3:7" x14ac:dyDescent="0.25">
      <c r="C825" s="1" t="s">
        <v>6</v>
      </c>
    </row>
    <row r="826" spans="3:7" x14ac:dyDescent="0.25">
      <c r="C826">
        <f>1/(273+F812)</f>
        <v>2.8905911258852437E-3</v>
      </c>
    </row>
    <row r="827" spans="3:7" x14ac:dyDescent="0.25">
      <c r="C827" t="s">
        <v>7</v>
      </c>
    </row>
    <row r="828" spans="3:7" x14ac:dyDescent="0.25">
      <c r="C828">
        <v>2.8809999999999999E-2</v>
      </c>
    </row>
    <row r="829" spans="3:7" x14ac:dyDescent="0.25">
      <c r="C829" t="s">
        <v>8</v>
      </c>
    </row>
    <row r="830" spans="3:7" x14ac:dyDescent="0.25">
      <c r="C830">
        <v>1.995E-5</v>
      </c>
    </row>
    <row r="831" spans="3:7" x14ac:dyDescent="0.25">
      <c r="C831" t="s">
        <v>9</v>
      </c>
    </row>
    <row r="832" spans="3:7" x14ac:dyDescent="0.25">
      <c r="C832">
        <v>0.7177</v>
      </c>
    </row>
    <row r="834" spans="3:9" s="7" customFormat="1" x14ac:dyDescent="0.25"/>
    <row r="836" spans="3:9" x14ac:dyDescent="0.25">
      <c r="E836" s="2" t="s">
        <v>11</v>
      </c>
      <c r="F836" s="3" t="s">
        <v>5</v>
      </c>
      <c r="G836" s="3" t="s">
        <v>10</v>
      </c>
      <c r="H836" s="3" t="s">
        <v>12</v>
      </c>
      <c r="I836" s="3" t="s">
        <v>13</v>
      </c>
    </row>
    <row r="837" spans="3:9" x14ac:dyDescent="0.25">
      <c r="C837" t="s">
        <v>0</v>
      </c>
      <c r="E837">
        <f>(C842-C840)</f>
        <v>100.1</v>
      </c>
      <c r="F837">
        <f>(C842+C840)/2</f>
        <v>71.05</v>
      </c>
      <c r="G837">
        <f>((C846*C851*E837*(C844^3))/(C855^2))*C857</f>
        <v>75597080.591426745</v>
      </c>
      <c r="H837">
        <f>((0.825)+((0.387*(G837^(1/6)))/((1)+((0.492/C857)^(9/16)))^(8/27)))^2</f>
        <v>56.270850746359514</v>
      </c>
      <c r="I837">
        <f>(H837*C853)/C844</f>
        <v>6.6196946100556042</v>
      </c>
    </row>
    <row r="838" spans="3:9" x14ac:dyDescent="0.25">
      <c r="C838">
        <v>1</v>
      </c>
    </row>
    <row r="839" spans="3:9" x14ac:dyDescent="0.25">
      <c r="C839" t="s">
        <v>1</v>
      </c>
    </row>
    <row r="840" spans="3:9" x14ac:dyDescent="0.25">
      <c r="C840">
        <v>21</v>
      </c>
    </row>
    <row r="841" spans="3:9" x14ac:dyDescent="0.25">
      <c r="C841" t="s">
        <v>2</v>
      </c>
    </row>
    <row r="842" spans="3:9" x14ac:dyDescent="0.25">
      <c r="C842">
        <v>121.1</v>
      </c>
    </row>
    <row r="843" spans="3:9" x14ac:dyDescent="0.25">
      <c r="C843" t="s">
        <v>3</v>
      </c>
    </row>
    <row r="844" spans="3:9" x14ac:dyDescent="0.25">
      <c r="C844">
        <v>0.24490000000000001</v>
      </c>
    </row>
    <row r="845" spans="3:9" x14ac:dyDescent="0.25">
      <c r="C845" t="s">
        <v>4</v>
      </c>
    </row>
    <row r="846" spans="3:9" ht="15.75" thickBot="1" x14ac:dyDescent="0.3">
      <c r="C846">
        <v>9.81</v>
      </c>
    </row>
    <row r="847" spans="3:9" x14ac:dyDescent="0.25">
      <c r="C847" s="5" t="s">
        <v>15</v>
      </c>
    </row>
    <row r="848" spans="3:9" ht="15.75" thickBot="1" x14ac:dyDescent="0.3">
      <c r="C848" s="8">
        <f>(C842+C840)/2</f>
        <v>71.05</v>
      </c>
      <c r="G848" t="s">
        <v>16</v>
      </c>
    </row>
    <row r="850" spans="3:9" x14ac:dyDescent="0.25">
      <c r="C850" s="1" t="s">
        <v>6</v>
      </c>
    </row>
    <row r="851" spans="3:9" x14ac:dyDescent="0.25">
      <c r="C851">
        <f>1/(273+F837)</f>
        <v>2.9065542799011769E-3</v>
      </c>
    </row>
    <row r="852" spans="3:9" x14ac:dyDescent="0.25">
      <c r="C852" t="s">
        <v>7</v>
      </c>
    </row>
    <row r="853" spans="3:9" x14ac:dyDescent="0.25">
      <c r="C853">
        <v>2.8809999999999999E-2</v>
      </c>
    </row>
    <row r="854" spans="3:9" x14ac:dyDescent="0.25">
      <c r="C854" t="s">
        <v>8</v>
      </c>
    </row>
    <row r="855" spans="3:9" x14ac:dyDescent="0.25">
      <c r="C855">
        <v>1.995E-5</v>
      </c>
    </row>
    <row r="856" spans="3:9" x14ac:dyDescent="0.25">
      <c r="C856" t="s">
        <v>9</v>
      </c>
    </row>
    <row r="857" spans="3:9" x14ac:dyDescent="0.25">
      <c r="C857">
        <v>0.7177</v>
      </c>
    </row>
    <row r="859" spans="3:9" s="7" customFormat="1" x14ac:dyDescent="0.25"/>
    <row r="861" spans="3:9" x14ac:dyDescent="0.25">
      <c r="E861" s="2" t="s">
        <v>11</v>
      </c>
      <c r="F861" s="3" t="s">
        <v>5</v>
      </c>
      <c r="G861" s="3" t="s">
        <v>10</v>
      </c>
      <c r="H861" s="3" t="s">
        <v>12</v>
      </c>
      <c r="I861" s="3" t="s">
        <v>13</v>
      </c>
    </row>
    <row r="862" spans="3:9" x14ac:dyDescent="0.25">
      <c r="C862" t="s">
        <v>0</v>
      </c>
      <c r="E862">
        <f>(C867-C865)</f>
        <v>97.5</v>
      </c>
      <c r="F862">
        <f>(C867+C865)/2</f>
        <v>71.95</v>
      </c>
      <c r="G862">
        <f>((C871*C876*E862*(C869^3))/(C880^2))*C882</f>
        <v>113087039.63352589</v>
      </c>
      <c r="H862">
        <f>((0.825)+((0.387*(G862^(1/6)))/((1)+((0.492/C882)^(9/16)))^(8/27)))^2</f>
        <v>63.439858678087603</v>
      </c>
      <c r="I862">
        <f>(H862*C878)/C869</f>
        <v>6.4628795209183298</v>
      </c>
    </row>
    <row r="863" spans="3:9" x14ac:dyDescent="0.25">
      <c r="C863">
        <v>1</v>
      </c>
    </row>
    <row r="864" spans="3:9" x14ac:dyDescent="0.25">
      <c r="C864" t="s">
        <v>1</v>
      </c>
    </row>
    <row r="865" spans="3:7" x14ac:dyDescent="0.25">
      <c r="C865">
        <v>23.2</v>
      </c>
    </row>
    <row r="866" spans="3:7" x14ac:dyDescent="0.25">
      <c r="C866" t="s">
        <v>2</v>
      </c>
    </row>
    <row r="867" spans="3:7" x14ac:dyDescent="0.25">
      <c r="C867">
        <v>120.7</v>
      </c>
    </row>
    <row r="868" spans="3:7" x14ac:dyDescent="0.25">
      <c r="C868" t="s">
        <v>3</v>
      </c>
    </row>
    <row r="869" spans="3:7" x14ac:dyDescent="0.25">
      <c r="C869">
        <v>0.2828</v>
      </c>
    </row>
    <row r="870" spans="3:7" x14ac:dyDescent="0.25">
      <c r="C870" t="s">
        <v>4</v>
      </c>
    </row>
    <row r="871" spans="3:7" ht="15.75" thickBot="1" x14ac:dyDescent="0.3">
      <c r="C871">
        <v>9.81</v>
      </c>
    </row>
    <row r="872" spans="3:7" x14ac:dyDescent="0.25">
      <c r="C872" s="5" t="s">
        <v>15</v>
      </c>
    </row>
    <row r="873" spans="3:7" ht="15.75" thickBot="1" x14ac:dyDescent="0.3">
      <c r="C873" s="8">
        <f>(C867+C865)/2</f>
        <v>71.95</v>
      </c>
      <c r="G873" t="s">
        <v>16</v>
      </c>
    </row>
    <row r="875" spans="3:7" x14ac:dyDescent="0.25">
      <c r="C875" s="1" t="s">
        <v>6</v>
      </c>
    </row>
    <row r="876" spans="3:7" x14ac:dyDescent="0.25">
      <c r="C876">
        <f>1/(273+F862)</f>
        <v>2.8989708653428033E-3</v>
      </c>
    </row>
    <row r="877" spans="3:7" x14ac:dyDescent="0.25">
      <c r="C877" t="s">
        <v>7</v>
      </c>
    </row>
    <row r="878" spans="3:7" x14ac:dyDescent="0.25">
      <c r="C878">
        <v>2.8809999999999999E-2</v>
      </c>
    </row>
    <row r="879" spans="3:7" x14ac:dyDescent="0.25">
      <c r="C879" t="s">
        <v>8</v>
      </c>
    </row>
    <row r="880" spans="3:7" x14ac:dyDescent="0.25">
      <c r="C880">
        <v>1.995E-5</v>
      </c>
    </row>
    <row r="881" spans="3:9" x14ac:dyDescent="0.25">
      <c r="C881" t="s">
        <v>9</v>
      </c>
    </row>
    <row r="882" spans="3:9" x14ac:dyDescent="0.25">
      <c r="C882">
        <v>0.7177</v>
      </c>
    </row>
    <row r="884" spans="3:9" s="7" customFormat="1" x14ac:dyDescent="0.25"/>
    <row r="886" spans="3:9" x14ac:dyDescent="0.25">
      <c r="E886" s="2" t="s">
        <v>11</v>
      </c>
      <c r="F886" s="3" t="s">
        <v>5</v>
      </c>
      <c r="G886" s="3" t="s">
        <v>10</v>
      </c>
      <c r="H886" s="3" t="s">
        <v>12</v>
      </c>
      <c r="I886" s="3" t="s">
        <v>13</v>
      </c>
    </row>
    <row r="887" spans="3:9" x14ac:dyDescent="0.25">
      <c r="C887" t="s">
        <v>0</v>
      </c>
      <c r="E887">
        <f>(C892-C890)</f>
        <v>170.8</v>
      </c>
      <c r="F887">
        <f>(C892+C890)/2</f>
        <v>108.6</v>
      </c>
      <c r="G887">
        <f>((C896*C901*E887*(C894^3))/(C905^2))*C907</f>
        <v>32670195.481560696</v>
      </c>
      <c r="H887">
        <f>((0.825)+((0.387*(G887^(1/6)))/((1)+((0.492/C907)^(9/16)))^(8/27)))^2</f>
        <v>43.906330641079343</v>
      </c>
      <c r="I887">
        <f>(H887*C903)/C894</f>
        <v>7.6687411588115433</v>
      </c>
    </row>
    <row r="888" spans="3:9" x14ac:dyDescent="0.25">
      <c r="C888">
        <v>1</v>
      </c>
    </row>
    <row r="889" spans="3:9" x14ac:dyDescent="0.25">
      <c r="C889" t="s">
        <v>1</v>
      </c>
      <c r="G889">
        <f>((C896*C901*E887*(C894^3))/(D905^2))*D907</f>
        <v>27167717.583200101</v>
      </c>
      <c r="H889">
        <f>((0.825)+((0.387*(G889^(1/6)))/((1)+((0.492/D907)^(9/16)))^(8/27)))^2</f>
        <v>41.580851728716368</v>
      </c>
      <c r="I889">
        <f>(H889*D903)/C894</f>
        <v>7.5910866446048217</v>
      </c>
    </row>
    <row r="890" spans="3:9" x14ac:dyDescent="0.25">
      <c r="C890">
        <v>23.2</v>
      </c>
    </row>
    <row r="891" spans="3:9" x14ac:dyDescent="0.25">
      <c r="C891" t="s">
        <v>2</v>
      </c>
    </row>
    <row r="892" spans="3:9" x14ac:dyDescent="0.25">
      <c r="C892">
        <v>194</v>
      </c>
    </row>
    <row r="893" spans="3:9" x14ac:dyDescent="0.25">
      <c r="C893" t="s">
        <v>3</v>
      </c>
    </row>
    <row r="894" spans="3:9" x14ac:dyDescent="0.25">
      <c r="C894">
        <v>0.1772</v>
      </c>
    </row>
    <row r="895" spans="3:9" x14ac:dyDescent="0.25">
      <c r="C895" t="s">
        <v>4</v>
      </c>
    </row>
    <row r="896" spans="3:9" ht="15.75" thickBot="1" x14ac:dyDescent="0.3">
      <c r="C896">
        <v>9.81</v>
      </c>
      <c r="G896">
        <v>100</v>
      </c>
      <c r="H896">
        <f>I887</f>
        <v>7.6687411588115433</v>
      </c>
    </row>
    <row r="897" spans="3:9" x14ac:dyDescent="0.25">
      <c r="C897" s="5" t="s">
        <v>15</v>
      </c>
      <c r="G897">
        <v>120</v>
      </c>
      <c r="H897">
        <f>I889</f>
        <v>7.5910866446048217</v>
      </c>
    </row>
    <row r="898" spans="3:9" ht="15.75" thickBot="1" x14ac:dyDescent="0.3">
      <c r="C898" s="8">
        <f>(C892+C890)/2</f>
        <v>108.6</v>
      </c>
      <c r="G898" s="9">
        <f>C898</f>
        <v>108.6</v>
      </c>
      <c r="H898">
        <f>((H896)+(((H897-H896)/(G897-G896))*(G898-G896)))</f>
        <v>7.6353497177026535</v>
      </c>
    </row>
    <row r="900" spans="3:9" x14ac:dyDescent="0.25">
      <c r="C900" s="1" t="s">
        <v>6</v>
      </c>
    </row>
    <row r="901" spans="3:9" x14ac:dyDescent="0.25">
      <c r="C901">
        <f>1/(273+F887)</f>
        <v>2.6205450733752618E-3</v>
      </c>
    </row>
    <row r="902" spans="3:9" x14ac:dyDescent="0.25">
      <c r="C902" t="s">
        <v>7</v>
      </c>
    </row>
    <row r="903" spans="3:9" x14ac:dyDescent="0.25">
      <c r="C903">
        <v>3.0949999999999998E-2</v>
      </c>
      <c r="D903">
        <v>3.2349999999999997E-2</v>
      </c>
    </row>
    <row r="904" spans="3:9" x14ac:dyDescent="0.25">
      <c r="C904" t="s">
        <v>8</v>
      </c>
    </row>
    <row r="905" spans="3:9" x14ac:dyDescent="0.25">
      <c r="C905">
        <v>2.3059999999999999E-5</v>
      </c>
      <c r="D905">
        <v>2.5219999999999999E-5</v>
      </c>
    </row>
    <row r="906" spans="3:9" x14ac:dyDescent="0.25">
      <c r="C906" t="s">
        <v>9</v>
      </c>
    </row>
    <row r="907" spans="3:9" x14ac:dyDescent="0.25">
      <c r="C907">
        <v>0.71109999999999995</v>
      </c>
      <c r="D907">
        <v>0.70730000000000004</v>
      </c>
    </row>
    <row r="909" spans="3:9" s="7" customFormat="1" x14ac:dyDescent="0.25"/>
    <row r="911" spans="3:9" x14ac:dyDescent="0.25">
      <c r="E911" s="2" t="s">
        <v>11</v>
      </c>
      <c r="F911" s="3" t="s">
        <v>5</v>
      </c>
      <c r="G911" s="3" t="s">
        <v>10</v>
      </c>
      <c r="H911" s="3" t="s">
        <v>12</v>
      </c>
      <c r="I911" s="3" t="s">
        <v>13</v>
      </c>
    </row>
    <row r="912" spans="3:9" x14ac:dyDescent="0.25">
      <c r="C912" t="s">
        <v>0</v>
      </c>
      <c r="E912">
        <f>(C917-C915)</f>
        <v>171.9</v>
      </c>
      <c r="F912">
        <f>(C917+C915)/2</f>
        <v>108.05</v>
      </c>
      <c r="G912">
        <f>((C921*C926*E912*(C919^3))/(C930^2))*C932</f>
        <v>32928059.927652098</v>
      </c>
      <c r="H912">
        <f>((0.825)+((0.387*(G912^(1/6)))/((1)+((0.492/C932)^(9/16)))^(8/27)))^2</f>
        <v>44.007191862707899</v>
      </c>
      <c r="I912">
        <f>(H912*C928)/C919</f>
        <v>7.6863577209413627</v>
      </c>
    </row>
    <row r="913" spans="3:9" x14ac:dyDescent="0.25">
      <c r="C913">
        <v>1</v>
      </c>
    </row>
    <row r="914" spans="3:9" x14ac:dyDescent="0.25">
      <c r="C914" t="s">
        <v>1</v>
      </c>
      <c r="G914">
        <f>((C921*C926*E912*(C919^3))/(D930^2))*D932</f>
        <v>27382151.208187547</v>
      </c>
      <c r="H914">
        <f>((0.825)+((0.387*(G914^(1/6)))/((1)+((0.492/D932)^(9/16)))^(8/27)))^2</f>
        <v>41.675995980814633</v>
      </c>
      <c r="I914">
        <f>(H914*D928)/C919</f>
        <v>7.6084563768586531</v>
      </c>
    </row>
    <row r="915" spans="3:9" x14ac:dyDescent="0.25">
      <c r="C915">
        <v>22.1</v>
      </c>
    </row>
    <row r="916" spans="3:9" x14ac:dyDescent="0.25">
      <c r="C916" t="s">
        <v>2</v>
      </c>
    </row>
    <row r="917" spans="3:9" x14ac:dyDescent="0.25">
      <c r="C917">
        <v>194</v>
      </c>
    </row>
    <row r="918" spans="3:9" x14ac:dyDescent="0.25">
      <c r="C918" t="s">
        <v>3</v>
      </c>
    </row>
    <row r="919" spans="3:9" x14ac:dyDescent="0.25">
      <c r="C919">
        <v>0.1772</v>
      </c>
    </row>
    <row r="920" spans="3:9" x14ac:dyDescent="0.25">
      <c r="C920" t="s">
        <v>4</v>
      </c>
    </row>
    <row r="921" spans="3:9" ht="15.75" thickBot="1" x14ac:dyDescent="0.3">
      <c r="C921">
        <v>9.81</v>
      </c>
      <c r="G921">
        <v>100</v>
      </c>
      <c r="H921">
        <f>I912</f>
        <v>7.6863577209413627</v>
      </c>
    </row>
    <row r="922" spans="3:9" x14ac:dyDescent="0.25">
      <c r="C922" s="5" t="s">
        <v>15</v>
      </c>
      <c r="G922">
        <v>120</v>
      </c>
      <c r="H922">
        <f>I914</f>
        <v>7.6084563768586531</v>
      </c>
    </row>
    <row r="923" spans="3:9" ht="15.75" thickBot="1" x14ac:dyDescent="0.3">
      <c r="C923" s="8">
        <f>(C917+C915)/2</f>
        <v>108.05</v>
      </c>
      <c r="G923" s="9">
        <f>C923</f>
        <v>108.05</v>
      </c>
      <c r="H923">
        <f>((H921)+(((H922-H921)/(G922-G921))*(G923-G921)))</f>
        <v>7.6550024299480723</v>
      </c>
    </row>
    <row r="925" spans="3:9" x14ac:dyDescent="0.25">
      <c r="C925" s="1" t="s">
        <v>6</v>
      </c>
    </row>
    <row r="926" spans="3:9" x14ac:dyDescent="0.25">
      <c r="C926">
        <f>1/(273+F912)</f>
        <v>2.6243275160740061E-3</v>
      </c>
    </row>
    <row r="927" spans="3:9" x14ac:dyDescent="0.25">
      <c r="C927" t="s">
        <v>7</v>
      </c>
    </row>
    <row r="928" spans="3:9" x14ac:dyDescent="0.25">
      <c r="C928">
        <v>3.0949999999999998E-2</v>
      </c>
      <c r="D928">
        <v>3.2349999999999997E-2</v>
      </c>
    </row>
    <row r="929" spans="3:9" x14ac:dyDescent="0.25">
      <c r="C929" t="s">
        <v>8</v>
      </c>
    </row>
    <row r="930" spans="3:9" x14ac:dyDescent="0.25">
      <c r="C930">
        <v>2.3059999999999999E-5</v>
      </c>
      <c r="D930">
        <v>2.5219999999999999E-5</v>
      </c>
    </row>
    <row r="931" spans="3:9" x14ac:dyDescent="0.25">
      <c r="C931" t="s">
        <v>9</v>
      </c>
    </row>
    <row r="932" spans="3:9" x14ac:dyDescent="0.25">
      <c r="C932">
        <v>0.71109999999999995</v>
      </c>
      <c r="D932">
        <v>0.70730000000000004</v>
      </c>
    </row>
    <row r="934" spans="3:9" s="7" customFormat="1" x14ac:dyDescent="0.25"/>
    <row r="936" spans="3:9" x14ac:dyDescent="0.25">
      <c r="E936" s="2" t="s">
        <v>11</v>
      </c>
      <c r="F936" s="3" t="s">
        <v>5</v>
      </c>
      <c r="G936" s="3" t="s">
        <v>10</v>
      </c>
      <c r="H936" s="3" t="s">
        <v>12</v>
      </c>
      <c r="I936" s="3" t="s">
        <v>13</v>
      </c>
    </row>
    <row r="937" spans="3:9" x14ac:dyDescent="0.25">
      <c r="C937" t="s">
        <v>0</v>
      </c>
      <c r="E937">
        <f>(C942-C940)</f>
        <v>118.4</v>
      </c>
      <c r="F937">
        <f>(C942+C940)/2</f>
        <v>81.3</v>
      </c>
      <c r="G937">
        <f>((C946*C951*E937*(C944^3))/(C955^2))*C957</f>
        <v>2730684928.283174</v>
      </c>
      <c r="H937">
        <f>((0.825)+((0.387*(G937^(1/6)))/((1)+((0.492/C957)^(9/16)))^(8/27)))^2</f>
        <v>167.98024641480515</v>
      </c>
      <c r="I937">
        <f>(H937*C953)/$C$944</f>
        <v>6.200570845786495</v>
      </c>
    </row>
    <row r="938" spans="3:9" x14ac:dyDescent="0.25">
      <c r="C938">
        <v>1</v>
      </c>
    </row>
    <row r="939" spans="3:9" x14ac:dyDescent="0.25">
      <c r="C939" t="s">
        <v>1</v>
      </c>
    </row>
    <row r="940" spans="3:9" x14ac:dyDescent="0.25">
      <c r="C940">
        <v>22.1</v>
      </c>
    </row>
    <row r="941" spans="3:9" x14ac:dyDescent="0.25">
      <c r="C941" t="s">
        <v>2</v>
      </c>
    </row>
    <row r="942" spans="3:9" x14ac:dyDescent="0.25">
      <c r="C942">
        <v>140.5</v>
      </c>
    </row>
    <row r="943" spans="3:9" x14ac:dyDescent="0.25">
      <c r="C943" t="s">
        <v>3</v>
      </c>
    </row>
    <row r="944" spans="3:9" x14ac:dyDescent="0.25">
      <c r="C944">
        <v>0.8</v>
      </c>
    </row>
    <row r="945" spans="3:7" x14ac:dyDescent="0.25">
      <c r="C945" t="s">
        <v>4</v>
      </c>
    </row>
    <row r="946" spans="3:7" ht="15.75" thickBot="1" x14ac:dyDescent="0.3">
      <c r="C946">
        <v>9.81</v>
      </c>
    </row>
    <row r="947" spans="3:7" x14ac:dyDescent="0.25">
      <c r="C947" s="5" t="s">
        <v>15</v>
      </c>
    </row>
    <row r="948" spans="3:7" ht="15.75" thickBot="1" x14ac:dyDescent="0.3">
      <c r="C948" s="8">
        <f>(C942+C940)/2</f>
        <v>81.3</v>
      </c>
      <c r="G948" s="9"/>
    </row>
    <row r="950" spans="3:7" x14ac:dyDescent="0.25">
      <c r="C950" s="1" t="s">
        <v>6</v>
      </c>
    </row>
    <row r="951" spans="3:7" x14ac:dyDescent="0.25">
      <c r="C951">
        <f>1/(273+F937)</f>
        <v>2.8224668360146768E-3</v>
      </c>
    </row>
    <row r="952" spans="3:7" x14ac:dyDescent="0.25">
      <c r="C952" t="s">
        <v>7</v>
      </c>
    </row>
    <row r="953" spans="3:7" x14ac:dyDescent="0.25">
      <c r="C953">
        <v>2.9530000000000001E-2</v>
      </c>
    </row>
    <row r="954" spans="3:7" x14ac:dyDescent="0.25">
      <c r="C954" t="s">
        <v>8</v>
      </c>
    </row>
    <row r="955" spans="3:7" x14ac:dyDescent="0.25">
      <c r="C955">
        <v>2.0970000000000001E-5</v>
      </c>
    </row>
    <row r="956" spans="3:7" x14ac:dyDescent="0.25">
      <c r="C956" t="s">
        <v>9</v>
      </c>
    </row>
    <row r="957" spans="3:7" x14ac:dyDescent="0.25">
      <c r="C957">
        <v>0.71540000000000004</v>
      </c>
    </row>
    <row r="959" spans="3:7" s="7" customFormat="1" x14ac:dyDescent="0.25"/>
    <row r="961" spans="3:9" x14ac:dyDescent="0.25">
      <c r="E961" s="2" t="s">
        <v>11</v>
      </c>
      <c r="F961" s="3" t="s">
        <v>5</v>
      </c>
      <c r="G961" s="3" t="s">
        <v>10</v>
      </c>
      <c r="H961" s="3" t="s">
        <v>12</v>
      </c>
      <c r="I961" s="3" t="s">
        <v>13</v>
      </c>
    </row>
    <row r="962" spans="3:9" x14ac:dyDescent="0.25">
      <c r="C962" t="s">
        <v>0</v>
      </c>
      <c r="E962">
        <f>(C967-C965)</f>
        <v>127.4</v>
      </c>
      <c r="F962">
        <f>(C967+C965)/2</f>
        <v>85.8</v>
      </c>
      <c r="G962">
        <f>((C971*C976*E962*(C969^3))/(C980^2))*C982</f>
        <v>17411420.017078377</v>
      </c>
      <c r="H962">
        <f>((0.825)+((0.387*(G962^(1/6)))/((1)+((0.492/C982)^(9/16)))^(8/27)))^2</f>
        <v>36.598595197743613</v>
      </c>
      <c r="I962">
        <f>(H962*C978)/C969</f>
        <v>7.3635496924801531</v>
      </c>
    </row>
    <row r="963" spans="3:9" x14ac:dyDescent="0.25">
      <c r="C963">
        <v>1</v>
      </c>
    </row>
    <row r="964" spans="3:9" x14ac:dyDescent="0.25">
      <c r="C964" t="s">
        <v>1</v>
      </c>
    </row>
    <row r="965" spans="3:9" x14ac:dyDescent="0.25">
      <c r="C965">
        <v>22.1</v>
      </c>
    </row>
    <row r="966" spans="3:9" x14ac:dyDescent="0.25">
      <c r="C966" t="s">
        <v>2</v>
      </c>
    </row>
    <row r="967" spans="3:9" x14ac:dyDescent="0.25">
      <c r="C967">
        <v>149.5</v>
      </c>
    </row>
    <row r="968" spans="3:9" x14ac:dyDescent="0.25">
      <c r="C968" t="s">
        <v>3</v>
      </c>
    </row>
    <row r="969" spans="3:9" x14ac:dyDescent="0.25">
      <c r="C969">
        <v>0.15029999999999999</v>
      </c>
    </row>
    <row r="970" spans="3:9" x14ac:dyDescent="0.25">
      <c r="C970" t="s">
        <v>4</v>
      </c>
    </row>
    <row r="971" spans="3:9" ht="15.75" thickBot="1" x14ac:dyDescent="0.3">
      <c r="C971">
        <v>9.81</v>
      </c>
    </row>
    <row r="972" spans="3:9" x14ac:dyDescent="0.25">
      <c r="C972" s="5" t="s">
        <v>15</v>
      </c>
    </row>
    <row r="973" spans="3:9" ht="15.75" thickBot="1" x14ac:dyDescent="0.3">
      <c r="C973" s="8">
        <f>(C967+C965)/2</f>
        <v>85.8</v>
      </c>
      <c r="G973" t="s">
        <v>16</v>
      </c>
    </row>
    <row r="975" spans="3:9" x14ac:dyDescent="0.25">
      <c r="C975" s="1" t="s">
        <v>6</v>
      </c>
    </row>
    <row r="976" spans="3:9" x14ac:dyDescent="0.25">
      <c r="C976">
        <f>1/(273+F962)</f>
        <v>2.7870680044593085E-3</v>
      </c>
    </row>
    <row r="977" spans="3:9" x14ac:dyDescent="0.25">
      <c r="C977" t="s">
        <v>7</v>
      </c>
    </row>
    <row r="978" spans="3:9" x14ac:dyDescent="0.25">
      <c r="C978">
        <v>3.024E-2</v>
      </c>
    </row>
    <row r="979" spans="3:9" x14ac:dyDescent="0.25">
      <c r="C979" t="s">
        <v>8</v>
      </c>
    </row>
    <row r="980" spans="3:9" x14ac:dyDescent="0.25">
      <c r="C980">
        <v>2.2010000000000001E-5</v>
      </c>
    </row>
    <row r="981" spans="3:9" x14ac:dyDescent="0.25">
      <c r="C981" t="s">
        <v>9</v>
      </c>
    </row>
    <row r="982" spans="3:9" x14ac:dyDescent="0.25">
      <c r="C982">
        <v>0.71319999999999995</v>
      </c>
    </row>
    <row r="984" spans="3:9" s="7" customFormat="1" x14ac:dyDescent="0.25"/>
    <row r="986" spans="3:9" x14ac:dyDescent="0.25">
      <c r="E986" s="2" t="s">
        <v>11</v>
      </c>
      <c r="F986" s="3" t="s">
        <v>5</v>
      </c>
      <c r="G986" s="3" t="s">
        <v>10</v>
      </c>
      <c r="H986" s="3" t="s">
        <v>12</v>
      </c>
      <c r="I986" s="3" t="s">
        <v>13</v>
      </c>
    </row>
    <row r="987" spans="3:9" x14ac:dyDescent="0.25">
      <c r="C987" t="s">
        <v>0</v>
      </c>
      <c r="E987">
        <f>(C992-C990)</f>
        <v>171.9</v>
      </c>
      <c r="F987">
        <f>(C992+C990)/2</f>
        <v>108.05</v>
      </c>
      <c r="G987">
        <f>((C996*C1001*E987*(C994^3))/(C1005^2))*C1007</f>
        <v>20093330.726905119</v>
      </c>
      <c r="H987">
        <f>((0.825)+((0.387*(G987^(1/6)))/((1)+((0.492/C1007)^(9/16)))^(8/27)))^2</f>
        <v>38.127529155226874</v>
      </c>
      <c r="I987">
        <f>(H987*C1003)/C994</f>
        <v>7.8512776271075957</v>
      </c>
    </row>
    <row r="988" spans="3:9" x14ac:dyDescent="0.25">
      <c r="C988">
        <v>1</v>
      </c>
    </row>
    <row r="989" spans="3:9" x14ac:dyDescent="0.25">
      <c r="C989" t="s">
        <v>1</v>
      </c>
      <c r="G989">
        <f>((C996*C1001*E987*(C994^3))/(D1005^2))*D1007</f>
        <v>16709111.361225229</v>
      </c>
      <c r="H989">
        <f>((0.825)+((0.387*(G989^(1/6)))/((1)+((0.492/D1007)^(9/16)))^(8/27)))^2</f>
        <v>36.128835253113721</v>
      </c>
      <c r="I989">
        <f>(H989*D1003)/C994</f>
        <v>7.7762330035810301</v>
      </c>
    </row>
    <row r="990" spans="3:9" x14ac:dyDescent="0.25">
      <c r="C990">
        <v>22.1</v>
      </c>
    </row>
    <row r="991" spans="3:9" x14ac:dyDescent="0.25">
      <c r="C991" t="s">
        <v>2</v>
      </c>
    </row>
    <row r="992" spans="3:9" x14ac:dyDescent="0.25">
      <c r="C992">
        <v>194</v>
      </c>
    </row>
    <row r="993" spans="3:8" x14ac:dyDescent="0.25">
      <c r="C993" t="s">
        <v>3</v>
      </c>
    </row>
    <row r="994" spans="3:8" x14ac:dyDescent="0.25">
      <c r="C994">
        <v>0.15029999999999999</v>
      </c>
    </row>
    <row r="995" spans="3:8" x14ac:dyDescent="0.25">
      <c r="C995" t="s">
        <v>4</v>
      </c>
    </row>
    <row r="996" spans="3:8" ht="15.75" thickBot="1" x14ac:dyDescent="0.3">
      <c r="C996">
        <v>9.81</v>
      </c>
      <c r="G996">
        <v>100</v>
      </c>
      <c r="H996">
        <f>I987</f>
        <v>7.8512776271075957</v>
      </c>
    </row>
    <row r="997" spans="3:8" x14ac:dyDescent="0.25">
      <c r="C997" s="5" t="s">
        <v>15</v>
      </c>
      <c r="G997">
        <v>120</v>
      </c>
      <c r="H997">
        <f>I989</f>
        <v>7.7762330035810301</v>
      </c>
    </row>
    <row r="998" spans="3:8" ht="15.75" thickBot="1" x14ac:dyDescent="0.3">
      <c r="C998" s="8">
        <f>(C992+C990)/2</f>
        <v>108.05</v>
      </c>
      <c r="G998" s="9">
        <f>C998</f>
        <v>108.05</v>
      </c>
      <c r="H998">
        <f>((H996)+(((H997-H996)/(G997-G996))*(G998-G996)))</f>
        <v>7.821072166138153</v>
      </c>
    </row>
    <row r="1000" spans="3:8" x14ac:dyDescent="0.25">
      <c r="C1000" s="1" t="s">
        <v>6</v>
      </c>
    </row>
    <row r="1001" spans="3:8" x14ac:dyDescent="0.25">
      <c r="C1001">
        <f>1/(273+F987)</f>
        <v>2.6243275160740061E-3</v>
      </c>
    </row>
    <row r="1002" spans="3:8" x14ac:dyDescent="0.25">
      <c r="C1002" t="s">
        <v>7</v>
      </c>
    </row>
    <row r="1003" spans="3:8" x14ac:dyDescent="0.25">
      <c r="C1003">
        <v>3.0949999999999998E-2</v>
      </c>
      <c r="D1003">
        <v>3.2349999999999997E-2</v>
      </c>
    </row>
    <row r="1004" spans="3:8" x14ac:dyDescent="0.25">
      <c r="C1004" t="s">
        <v>8</v>
      </c>
    </row>
    <row r="1005" spans="3:8" x14ac:dyDescent="0.25">
      <c r="C1005">
        <v>2.3059999999999999E-5</v>
      </c>
      <c r="D1005">
        <v>2.5219999999999999E-5</v>
      </c>
    </row>
    <row r="1006" spans="3:8" x14ac:dyDescent="0.25">
      <c r="C1006" t="s">
        <v>9</v>
      </c>
    </row>
    <row r="1007" spans="3:8" x14ac:dyDescent="0.25">
      <c r="C1007">
        <v>0.71109999999999995</v>
      </c>
      <c r="D1007">
        <v>0.70730000000000004</v>
      </c>
    </row>
    <row r="1009" spans="3:9" s="7" customFormat="1" x14ac:dyDescent="0.25"/>
    <row r="1011" spans="3:9" x14ac:dyDescent="0.25">
      <c r="E1011" s="2" t="s">
        <v>11</v>
      </c>
      <c r="F1011" s="3" t="s">
        <v>5</v>
      </c>
      <c r="G1011" s="3" t="s">
        <v>10</v>
      </c>
      <c r="H1011" s="3" t="s">
        <v>12</v>
      </c>
      <c r="I1011" s="3" t="s">
        <v>13</v>
      </c>
    </row>
    <row r="1012" spans="3:9" x14ac:dyDescent="0.25">
      <c r="C1012" t="s">
        <v>0</v>
      </c>
      <c r="E1012">
        <f>(C1017-C1015)</f>
        <v>81.100000000000009</v>
      </c>
      <c r="F1012">
        <f>(C1017+C1015)/2</f>
        <v>60.85</v>
      </c>
      <c r="G1012">
        <f>((C1021*C1026*E1012*(C1019^3))/(C1030^2))*C1032</f>
        <v>107982442.6722139</v>
      </c>
      <c r="H1012">
        <f>((0.825)+((0.387*(G1012^(1/6)))/((1)+((0.492/C1032)^(9/16)))^(8/27)))^2</f>
        <v>62.599680291272264</v>
      </c>
      <c r="I1012">
        <f>(H1012*C1028)/C1019</f>
        <v>6.2156966852154358</v>
      </c>
    </row>
    <row r="1013" spans="3:9" x14ac:dyDescent="0.25">
      <c r="C1013">
        <v>1</v>
      </c>
    </row>
    <row r="1014" spans="3:9" x14ac:dyDescent="0.25">
      <c r="C1014" t="s">
        <v>1</v>
      </c>
    </row>
    <row r="1015" spans="3:9" x14ac:dyDescent="0.25">
      <c r="C1015">
        <v>20.3</v>
      </c>
    </row>
    <row r="1016" spans="3:9" x14ac:dyDescent="0.25">
      <c r="C1016" t="s">
        <v>2</v>
      </c>
    </row>
    <row r="1017" spans="3:9" x14ac:dyDescent="0.25">
      <c r="C1017">
        <v>101.4</v>
      </c>
    </row>
    <row r="1018" spans="3:9" x14ac:dyDescent="0.25">
      <c r="C1018" t="s">
        <v>3</v>
      </c>
    </row>
    <row r="1019" spans="3:9" x14ac:dyDescent="0.25">
      <c r="C1019">
        <v>0.2828</v>
      </c>
    </row>
    <row r="1020" spans="3:9" x14ac:dyDescent="0.25">
      <c r="C1020" t="s">
        <v>4</v>
      </c>
    </row>
    <row r="1021" spans="3:9" ht="15.75" thickBot="1" x14ac:dyDescent="0.3">
      <c r="C1021">
        <v>9.81</v>
      </c>
    </row>
    <row r="1022" spans="3:9" x14ac:dyDescent="0.25">
      <c r="C1022" s="5" t="s">
        <v>15</v>
      </c>
    </row>
    <row r="1023" spans="3:9" ht="15.75" thickBot="1" x14ac:dyDescent="0.3">
      <c r="C1023" s="8">
        <f>(C1017+C1015)/2</f>
        <v>60.85</v>
      </c>
      <c r="G1023" t="s">
        <v>16</v>
      </c>
    </row>
    <row r="1025" spans="3:9" x14ac:dyDescent="0.25">
      <c r="C1025" s="1" t="s">
        <v>6</v>
      </c>
    </row>
    <row r="1026" spans="3:9" x14ac:dyDescent="0.25">
      <c r="C1026">
        <f>1/(273+F1012)</f>
        <v>2.9953571963456638E-3</v>
      </c>
    </row>
    <row r="1027" spans="3:9" x14ac:dyDescent="0.25">
      <c r="C1027" t="s">
        <v>7</v>
      </c>
    </row>
    <row r="1028" spans="3:9" x14ac:dyDescent="0.25">
      <c r="C1028">
        <v>2.8080000000000001E-2</v>
      </c>
    </row>
    <row r="1029" spans="3:9" x14ac:dyDescent="0.25">
      <c r="C1029" t="s">
        <v>8</v>
      </c>
    </row>
    <row r="1030" spans="3:9" x14ac:dyDescent="0.25">
      <c r="C1030">
        <v>1.8960000000000001E-5</v>
      </c>
    </row>
    <row r="1031" spans="3:9" x14ac:dyDescent="0.25">
      <c r="C1031" t="s">
        <v>9</v>
      </c>
    </row>
    <row r="1032" spans="3:9" x14ac:dyDescent="0.25">
      <c r="C1032">
        <v>0.72019999999999995</v>
      </c>
    </row>
    <row r="1034" spans="3:9" s="7" customFormat="1" x14ac:dyDescent="0.25"/>
    <row r="1036" spans="3:9" x14ac:dyDescent="0.25">
      <c r="E1036" s="2" t="s">
        <v>11</v>
      </c>
      <c r="F1036" s="3" t="s">
        <v>5</v>
      </c>
      <c r="G1036" s="3" t="s">
        <v>10</v>
      </c>
      <c r="H1036" s="3" t="s">
        <v>12</v>
      </c>
      <c r="I1036" s="3" t="s">
        <v>13</v>
      </c>
    </row>
    <row r="1037" spans="3:9" x14ac:dyDescent="0.25">
      <c r="C1037" t="s">
        <v>0</v>
      </c>
      <c r="E1037">
        <f>(C1042-C1040)</f>
        <v>49.7</v>
      </c>
      <c r="F1037">
        <f>(C1042+C1040)/2</f>
        <v>45.15</v>
      </c>
      <c r="G1037">
        <f>((C1046*C1051*E1037*(C1044^3))/(C1055^2))*C1057</f>
        <v>38304309.27292227</v>
      </c>
      <c r="H1037">
        <f>((0.825)+((0.387*(G1037^(1/6)))/((1)+((0.492/C1057)^(9/16)))^(8/27)))^2</f>
        <v>46.094883617026738</v>
      </c>
      <c r="I1037">
        <f>(H1037*C1053)/C1044</f>
        <v>5.638171140096965</v>
      </c>
    </row>
    <row r="1038" spans="3:9" x14ac:dyDescent="0.25">
      <c r="C1038">
        <v>1</v>
      </c>
    </row>
    <row r="1039" spans="3:9" x14ac:dyDescent="0.25">
      <c r="C1039" t="s">
        <v>1</v>
      </c>
    </row>
    <row r="1040" spans="3:9" x14ac:dyDescent="0.25">
      <c r="C1040">
        <v>20.3</v>
      </c>
    </row>
    <row r="1041" spans="3:7" x14ac:dyDescent="0.25">
      <c r="C1041" t="s">
        <v>2</v>
      </c>
    </row>
    <row r="1042" spans="3:7" x14ac:dyDescent="0.25">
      <c r="C1042">
        <v>70</v>
      </c>
    </row>
    <row r="1043" spans="3:7" x14ac:dyDescent="0.25">
      <c r="C1043" t="s">
        <v>3</v>
      </c>
    </row>
    <row r="1044" spans="3:7" x14ac:dyDescent="0.25">
      <c r="C1044">
        <v>0.22359999999999999</v>
      </c>
    </row>
    <row r="1045" spans="3:7" x14ac:dyDescent="0.25">
      <c r="C1045" t="s">
        <v>4</v>
      </c>
    </row>
    <row r="1046" spans="3:7" ht="15.75" thickBot="1" x14ac:dyDescent="0.3">
      <c r="C1046">
        <v>9.81</v>
      </c>
    </row>
    <row r="1047" spans="3:7" x14ac:dyDescent="0.25">
      <c r="C1047" s="5" t="s">
        <v>15</v>
      </c>
    </row>
    <row r="1048" spans="3:7" ht="15.75" thickBot="1" x14ac:dyDescent="0.3">
      <c r="C1048" s="8">
        <f>(C1042+C1040)/2</f>
        <v>45.15</v>
      </c>
      <c r="G1048" t="s">
        <v>16</v>
      </c>
    </row>
    <row r="1050" spans="3:7" x14ac:dyDescent="0.25">
      <c r="C1050" s="1" t="s">
        <v>6</v>
      </c>
    </row>
    <row r="1051" spans="3:7" x14ac:dyDescent="0.25">
      <c r="C1051">
        <f>1/(273+F1037)</f>
        <v>3.1431714600031434E-3</v>
      </c>
    </row>
    <row r="1052" spans="3:7" x14ac:dyDescent="0.25">
      <c r="C1052" t="s">
        <v>7</v>
      </c>
    </row>
    <row r="1053" spans="3:7" x14ac:dyDescent="0.25">
      <c r="C1053">
        <v>2.7349999999999999E-2</v>
      </c>
    </row>
    <row r="1054" spans="3:7" x14ac:dyDescent="0.25">
      <c r="C1054" t="s">
        <v>8</v>
      </c>
    </row>
    <row r="1055" spans="3:7" x14ac:dyDescent="0.25">
      <c r="C1055">
        <v>1.7980000000000001E-5</v>
      </c>
    </row>
    <row r="1056" spans="3:7" x14ac:dyDescent="0.25">
      <c r="C1056" t="s">
        <v>9</v>
      </c>
    </row>
    <row r="1057" spans="3:9" x14ac:dyDescent="0.25">
      <c r="C1057">
        <v>0.7228</v>
      </c>
    </row>
    <row r="1059" spans="3:9" s="7" customFormat="1" x14ac:dyDescent="0.25"/>
    <row r="1061" spans="3:9" x14ac:dyDescent="0.25">
      <c r="E1061" s="2" t="s">
        <v>11</v>
      </c>
      <c r="F1061" s="3" t="s">
        <v>5</v>
      </c>
      <c r="G1061" s="3" t="s">
        <v>10</v>
      </c>
      <c r="H1061" s="3" t="s">
        <v>12</v>
      </c>
      <c r="I1061" s="3" t="s">
        <v>13</v>
      </c>
    </row>
    <row r="1062" spans="3:9" x14ac:dyDescent="0.25">
      <c r="C1062" t="s">
        <v>0</v>
      </c>
      <c r="E1062">
        <f>(C1067-C1065)</f>
        <v>62.1</v>
      </c>
      <c r="F1062">
        <f>(C1067+C1065)/2</f>
        <v>51.150000000000006</v>
      </c>
      <c r="G1062">
        <f>((C1071*C1076*E1062*(C1069^3))/(C1080^2))*C1082</f>
        <v>268926329.72135198</v>
      </c>
      <c r="H1062">
        <f>((0.825)+((0.387*(G1062^(1/6)))/((1)+((0.492/C1082)^(9/16)))^(8/27)))^2</f>
        <v>82.414730537305346</v>
      </c>
      <c r="I1062">
        <f>(H1062*C1078)/C1069</f>
        <v>5.6351072004882523</v>
      </c>
    </row>
    <row r="1063" spans="3:9" x14ac:dyDescent="0.25">
      <c r="C1063">
        <v>1</v>
      </c>
    </row>
    <row r="1064" spans="3:9" x14ac:dyDescent="0.25">
      <c r="C1064" t="s">
        <v>1</v>
      </c>
    </row>
    <row r="1065" spans="3:9" x14ac:dyDescent="0.25">
      <c r="C1065">
        <v>20.100000000000001</v>
      </c>
    </row>
    <row r="1066" spans="3:9" x14ac:dyDescent="0.25">
      <c r="C1066" t="s">
        <v>2</v>
      </c>
    </row>
    <row r="1067" spans="3:9" x14ac:dyDescent="0.25">
      <c r="C1067">
        <v>82.2</v>
      </c>
    </row>
    <row r="1068" spans="3:9" x14ac:dyDescent="0.25">
      <c r="C1068" t="s">
        <v>3</v>
      </c>
    </row>
    <row r="1069" spans="3:9" x14ac:dyDescent="0.25">
      <c r="C1069">
        <v>0.4</v>
      </c>
    </row>
    <row r="1070" spans="3:9" x14ac:dyDescent="0.25">
      <c r="C1070" t="s">
        <v>4</v>
      </c>
    </row>
    <row r="1071" spans="3:9" ht="15.75" thickBot="1" x14ac:dyDescent="0.3">
      <c r="C1071">
        <v>9.81</v>
      </c>
    </row>
    <row r="1072" spans="3:9" x14ac:dyDescent="0.25">
      <c r="C1072" s="5" t="s">
        <v>15</v>
      </c>
    </row>
    <row r="1073" spans="3:9" ht="15.75" thickBot="1" x14ac:dyDescent="0.3">
      <c r="C1073" s="8">
        <f>(C1067+C1065)/2</f>
        <v>51.150000000000006</v>
      </c>
      <c r="G1073" t="s">
        <v>16</v>
      </c>
    </row>
    <row r="1075" spans="3:9" x14ac:dyDescent="0.25">
      <c r="C1075" s="1" t="s">
        <v>6</v>
      </c>
    </row>
    <row r="1076" spans="3:9" x14ac:dyDescent="0.25">
      <c r="C1076">
        <f>1/(273+F1062)</f>
        <v>3.0849915162733305E-3</v>
      </c>
    </row>
    <row r="1077" spans="3:9" x14ac:dyDescent="0.25">
      <c r="C1077" t="s">
        <v>7</v>
      </c>
    </row>
    <row r="1078" spans="3:9" x14ac:dyDescent="0.25">
      <c r="C1078">
        <v>2.7349999999999999E-2</v>
      </c>
    </row>
    <row r="1079" spans="3:9" x14ac:dyDescent="0.25">
      <c r="C1079" t="s">
        <v>8</v>
      </c>
    </row>
    <row r="1080" spans="3:9" x14ac:dyDescent="0.25">
      <c r="C1080">
        <v>1.7980000000000001E-5</v>
      </c>
    </row>
    <row r="1081" spans="3:9" x14ac:dyDescent="0.25">
      <c r="C1081" t="s">
        <v>9</v>
      </c>
    </row>
    <row r="1082" spans="3:9" x14ac:dyDescent="0.25">
      <c r="C1082">
        <v>0.7228</v>
      </c>
    </row>
    <row r="1084" spans="3:9" s="7" customFormat="1" x14ac:dyDescent="0.25"/>
    <row r="1086" spans="3:9" x14ac:dyDescent="0.25">
      <c r="E1086" s="2" t="s">
        <v>11</v>
      </c>
      <c r="F1086" s="3" t="s">
        <v>5</v>
      </c>
      <c r="G1086" s="3" t="s">
        <v>10</v>
      </c>
      <c r="H1086" s="3" t="s">
        <v>12</v>
      </c>
      <c r="I1086" s="3" t="s">
        <v>13</v>
      </c>
    </row>
    <row r="1087" spans="3:9" x14ac:dyDescent="0.25">
      <c r="C1087" t="s">
        <v>0</v>
      </c>
      <c r="E1087">
        <f>(C1092-C1090)</f>
        <v>98.399999999999991</v>
      </c>
      <c r="F1087">
        <f>(C1092+C1090)/2</f>
        <v>70.399999999999991</v>
      </c>
      <c r="G1087">
        <f>((C1096*C1101*E1087*(C1094^3))/(C1105^2))*C1107</f>
        <v>114646071.21078624</v>
      </c>
      <c r="H1087">
        <f>((0.825)+((0.387*(G1087^(1/6)))/((1)+((0.492/C1107)^(9/16)))^(8/27)))^2</f>
        <v>63.699969523741494</v>
      </c>
      <c r="I1087">
        <f>(H1087*C1103)/C1094</f>
        <v>6.4893780833769172</v>
      </c>
    </row>
    <row r="1088" spans="3:9" x14ac:dyDescent="0.25">
      <c r="C1088">
        <v>1</v>
      </c>
    </row>
    <row r="1089" spans="3:7" x14ac:dyDescent="0.25">
      <c r="C1089" t="s">
        <v>1</v>
      </c>
    </row>
    <row r="1090" spans="3:7" x14ac:dyDescent="0.25">
      <c r="C1090">
        <v>21.2</v>
      </c>
    </row>
    <row r="1091" spans="3:7" x14ac:dyDescent="0.25">
      <c r="C1091" t="s">
        <v>2</v>
      </c>
    </row>
    <row r="1092" spans="3:7" x14ac:dyDescent="0.25">
      <c r="C1092">
        <v>119.6</v>
      </c>
    </row>
    <row r="1093" spans="3:7" x14ac:dyDescent="0.25">
      <c r="C1093" t="s">
        <v>3</v>
      </c>
    </row>
    <row r="1094" spans="3:7" x14ac:dyDescent="0.25">
      <c r="C1094">
        <v>0.2828</v>
      </c>
    </row>
    <row r="1095" spans="3:7" x14ac:dyDescent="0.25">
      <c r="C1095" t="s">
        <v>4</v>
      </c>
    </row>
    <row r="1096" spans="3:7" ht="15.75" thickBot="1" x14ac:dyDescent="0.3">
      <c r="C1096">
        <v>9.81</v>
      </c>
    </row>
    <row r="1097" spans="3:7" x14ac:dyDescent="0.25">
      <c r="C1097" s="5" t="s">
        <v>15</v>
      </c>
    </row>
    <row r="1098" spans="3:7" ht="15.75" thickBot="1" x14ac:dyDescent="0.3">
      <c r="C1098" s="8">
        <f>(C1092+C1090)/2</f>
        <v>70.399999999999991</v>
      </c>
      <c r="G1098" t="s">
        <v>16</v>
      </c>
    </row>
    <row r="1100" spans="3:7" x14ac:dyDescent="0.25">
      <c r="C1100" s="1" t="s">
        <v>6</v>
      </c>
    </row>
    <row r="1101" spans="3:7" x14ac:dyDescent="0.25">
      <c r="C1101">
        <f>1/(273+F1087)</f>
        <v>2.9120559114735006E-3</v>
      </c>
    </row>
    <row r="1102" spans="3:7" x14ac:dyDescent="0.25">
      <c r="C1102" t="s">
        <v>7</v>
      </c>
    </row>
    <row r="1103" spans="3:7" x14ac:dyDescent="0.25">
      <c r="C1103">
        <v>2.8809999999999999E-2</v>
      </c>
    </row>
    <row r="1104" spans="3:7" x14ac:dyDescent="0.25">
      <c r="C1104" t="s">
        <v>8</v>
      </c>
    </row>
    <row r="1105" spans="3:9" x14ac:dyDescent="0.25">
      <c r="C1105">
        <v>1.995E-5</v>
      </c>
    </row>
    <row r="1106" spans="3:9" x14ac:dyDescent="0.25">
      <c r="C1106" t="s">
        <v>9</v>
      </c>
    </row>
    <row r="1107" spans="3:9" x14ac:dyDescent="0.25">
      <c r="C1107">
        <v>0.7177</v>
      </c>
    </row>
    <row r="1110" spans="3:9" s="7" customFormat="1" x14ac:dyDescent="0.25"/>
    <row r="1111" spans="3:9" x14ac:dyDescent="0.25">
      <c r="E1111" s="2" t="s">
        <v>11</v>
      </c>
      <c r="F1111" s="3" t="s">
        <v>5</v>
      </c>
      <c r="G1111" s="3" t="s">
        <v>10</v>
      </c>
      <c r="H1111" s="3" t="s">
        <v>12</v>
      </c>
      <c r="I1111" s="3" t="s">
        <v>13</v>
      </c>
    </row>
    <row r="1112" spans="3:9" x14ac:dyDescent="0.25">
      <c r="C1112" t="s">
        <v>0</v>
      </c>
      <c r="E1112">
        <f>(C1117-C1115)</f>
        <v>93.6</v>
      </c>
      <c r="F1112">
        <f>(C1117+C1115)/2</f>
        <v>68</v>
      </c>
      <c r="G1112">
        <f>((C1121*C1126*E1112*(C1119^3))/(C1130^2))*C1132</f>
        <v>837743925.10158813</v>
      </c>
      <c r="H1112">
        <f>((0.825)+((0.387*(G1112^(1/6)))/((1)+((0.492/C1132)^(9/16)))^(8/27)))^2</f>
        <v>116.50604592258294</v>
      </c>
      <c r="I1112">
        <f>(H1112*C1128)/C1119</f>
        <v>6.0293500683125822</v>
      </c>
    </row>
    <row r="1113" spans="3:9" x14ac:dyDescent="0.25">
      <c r="C1113">
        <v>1</v>
      </c>
    </row>
    <row r="1114" spans="3:9" x14ac:dyDescent="0.25">
      <c r="C1114" t="s">
        <v>1</v>
      </c>
    </row>
    <row r="1115" spans="3:9" x14ac:dyDescent="0.25">
      <c r="C1115">
        <v>21.2</v>
      </c>
    </row>
    <row r="1116" spans="3:9" x14ac:dyDescent="0.25">
      <c r="C1116" t="s">
        <v>2</v>
      </c>
    </row>
    <row r="1117" spans="3:9" x14ac:dyDescent="0.25">
      <c r="C1117">
        <v>114.8</v>
      </c>
    </row>
    <row r="1118" spans="3:9" x14ac:dyDescent="0.25">
      <c r="C1118" t="s">
        <v>3</v>
      </c>
    </row>
    <row r="1119" spans="3:9" x14ac:dyDescent="0.25">
      <c r="C1119">
        <v>0.55669999999999997</v>
      </c>
    </row>
    <row r="1120" spans="3:9" x14ac:dyDescent="0.25">
      <c r="C1120" t="s">
        <v>4</v>
      </c>
    </row>
    <row r="1121" spans="3:9" ht="15.75" thickBot="1" x14ac:dyDescent="0.3">
      <c r="C1121">
        <v>9.81</v>
      </c>
    </row>
    <row r="1122" spans="3:9" x14ac:dyDescent="0.25">
      <c r="C1122" s="5" t="s">
        <v>15</v>
      </c>
    </row>
    <row r="1123" spans="3:9" ht="15.75" thickBot="1" x14ac:dyDescent="0.3">
      <c r="C1123" s="8">
        <f>(C1117+C1115)/2</f>
        <v>68</v>
      </c>
      <c r="G1123" t="s">
        <v>16</v>
      </c>
    </row>
    <row r="1125" spans="3:9" x14ac:dyDescent="0.25">
      <c r="C1125" s="1" t="s">
        <v>6</v>
      </c>
    </row>
    <row r="1126" spans="3:9" x14ac:dyDescent="0.25">
      <c r="C1126">
        <f>1/(273+F1112)</f>
        <v>2.9325513196480938E-3</v>
      </c>
    </row>
    <row r="1127" spans="3:9" x14ac:dyDescent="0.25">
      <c r="C1127" t="s">
        <v>7</v>
      </c>
    </row>
    <row r="1128" spans="3:9" x14ac:dyDescent="0.25">
      <c r="C1128">
        <v>2.8809999999999999E-2</v>
      </c>
    </row>
    <row r="1129" spans="3:9" x14ac:dyDescent="0.25">
      <c r="C1129" t="s">
        <v>8</v>
      </c>
    </row>
    <row r="1130" spans="3:9" x14ac:dyDescent="0.25">
      <c r="C1130">
        <v>1.995E-5</v>
      </c>
    </row>
    <row r="1131" spans="3:9" x14ac:dyDescent="0.25">
      <c r="C1131" t="s">
        <v>9</v>
      </c>
    </row>
    <row r="1132" spans="3:9" x14ac:dyDescent="0.25">
      <c r="C1132">
        <v>0.7177</v>
      </c>
    </row>
    <row r="1134" spans="3:9" s="7" customFormat="1" x14ac:dyDescent="0.25"/>
    <row r="1136" spans="3:9" x14ac:dyDescent="0.25">
      <c r="E1136" s="2" t="s">
        <v>11</v>
      </c>
      <c r="F1136" s="3" t="s">
        <v>5</v>
      </c>
      <c r="G1136" s="3" t="s">
        <v>10</v>
      </c>
      <c r="H1136" s="3" t="s">
        <v>12</v>
      </c>
      <c r="I1136" s="3" t="s">
        <v>13</v>
      </c>
    </row>
    <row r="1137" spans="3:9" x14ac:dyDescent="0.25">
      <c r="C1137" t="s">
        <v>0</v>
      </c>
      <c r="E1137">
        <f>(C1142-C1140)</f>
        <v>61</v>
      </c>
      <c r="F1137">
        <f>(C1142+C1140)/2</f>
        <v>51.7</v>
      </c>
      <c r="G1137">
        <f>((C1146*C1151*E1137*(C1144^3))/(C1155^2))*C1157</f>
        <v>46064962.346050024</v>
      </c>
      <c r="H1137">
        <f>((0.825)+((0.387*(G1137^(1/6)))/((1)+((0.492/C1157)^(9/16)))^(8/27)))^2</f>
        <v>48.658480489701013</v>
      </c>
      <c r="I1137">
        <f>(H1137*C1153)/C1144</f>
        <v>5.9517416878055576</v>
      </c>
    </row>
    <row r="1138" spans="3:9" x14ac:dyDescent="0.25">
      <c r="C1138">
        <v>1</v>
      </c>
    </row>
    <row r="1139" spans="3:9" x14ac:dyDescent="0.25">
      <c r="C1139" t="s">
        <v>1</v>
      </c>
    </row>
    <row r="1140" spans="3:9" x14ac:dyDescent="0.25">
      <c r="C1140">
        <v>21.2</v>
      </c>
    </row>
    <row r="1141" spans="3:9" x14ac:dyDescent="0.25">
      <c r="C1141" t="s">
        <v>2</v>
      </c>
    </row>
    <row r="1142" spans="3:9" x14ac:dyDescent="0.25">
      <c r="C1142">
        <v>82.2</v>
      </c>
    </row>
    <row r="1143" spans="3:9" x14ac:dyDescent="0.25">
      <c r="C1143" t="s">
        <v>3</v>
      </c>
    </row>
    <row r="1144" spans="3:9" x14ac:dyDescent="0.25">
      <c r="C1144">
        <v>0.22359999999999999</v>
      </c>
    </row>
    <row r="1145" spans="3:9" x14ac:dyDescent="0.25">
      <c r="C1145" t="s">
        <v>4</v>
      </c>
    </row>
    <row r="1146" spans="3:9" ht="15.75" thickBot="1" x14ac:dyDescent="0.3">
      <c r="C1146">
        <v>9.81</v>
      </c>
    </row>
    <row r="1147" spans="3:9" x14ac:dyDescent="0.25">
      <c r="C1147" s="5" t="s">
        <v>15</v>
      </c>
    </row>
    <row r="1148" spans="3:9" ht="15.75" thickBot="1" x14ac:dyDescent="0.3">
      <c r="C1148" s="8">
        <f>(C1142+C1140)/2</f>
        <v>51.7</v>
      </c>
      <c r="G1148" t="s">
        <v>16</v>
      </c>
    </row>
    <row r="1150" spans="3:9" x14ac:dyDescent="0.25">
      <c r="C1150" s="1" t="s">
        <v>6</v>
      </c>
    </row>
    <row r="1151" spans="3:9" x14ac:dyDescent="0.25">
      <c r="C1151">
        <f>1/(273+F1137)</f>
        <v>3.0797659377887281E-3</v>
      </c>
    </row>
    <row r="1152" spans="3:9" x14ac:dyDescent="0.25">
      <c r="C1152" t="s">
        <v>7</v>
      </c>
    </row>
    <row r="1153" spans="3:9" x14ac:dyDescent="0.25">
      <c r="C1153">
        <v>2.7349999999999999E-2</v>
      </c>
    </row>
    <row r="1154" spans="3:9" x14ac:dyDescent="0.25">
      <c r="C1154" t="s">
        <v>8</v>
      </c>
    </row>
    <row r="1155" spans="3:9" x14ac:dyDescent="0.25">
      <c r="C1155">
        <v>1.7980000000000001E-5</v>
      </c>
    </row>
    <row r="1156" spans="3:9" x14ac:dyDescent="0.25">
      <c r="C1156" t="s">
        <v>9</v>
      </c>
    </row>
    <row r="1157" spans="3:9" x14ac:dyDescent="0.25">
      <c r="C1157">
        <v>0.7228</v>
      </c>
    </row>
    <row r="1159" spans="3:9" s="7" customFormat="1" x14ac:dyDescent="0.25"/>
    <row r="1161" spans="3:9" x14ac:dyDescent="0.25">
      <c r="E1161" s="2" t="s">
        <v>11</v>
      </c>
      <c r="F1161" s="3" t="s">
        <v>5</v>
      </c>
      <c r="G1161" s="3" t="s">
        <v>10</v>
      </c>
      <c r="H1161" s="3" t="s">
        <v>12</v>
      </c>
      <c r="I1161" s="3" t="s">
        <v>13</v>
      </c>
    </row>
    <row r="1162" spans="3:9" x14ac:dyDescent="0.25">
      <c r="C1162" t="s">
        <v>0</v>
      </c>
      <c r="E1162">
        <f>(C1167-C1165)</f>
        <v>126.69999999999999</v>
      </c>
      <c r="F1162">
        <f>(C1167+C1165)/2</f>
        <v>86.75</v>
      </c>
      <c r="G1162">
        <f>((C1171*C1176*E1162*(C1169^3))/(C1180^2))*C1182</f>
        <v>3016922129.615119</v>
      </c>
      <c r="H1162">
        <f>((0.825)+((0.387*(G1162^(1/6)))/((1)+((0.492/C1182)^(9/16)))^(8/27)))^2</f>
        <v>173.21697582168193</v>
      </c>
      <c r="I1162">
        <f>(H1162*C1178)/C1169</f>
        <v>6.2343267660648198</v>
      </c>
    </row>
    <row r="1163" spans="3:9" x14ac:dyDescent="0.25">
      <c r="C1163">
        <v>1</v>
      </c>
    </row>
    <row r="1164" spans="3:9" x14ac:dyDescent="0.25">
      <c r="C1164" t="s">
        <v>1</v>
      </c>
    </row>
    <row r="1165" spans="3:9" x14ac:dyDescent="0.25">
      <c r="C1165">
        <v>23.4</v>
      </c>
    </row>
    <row r="1166" spans="3:9" x14ac:dyDescent="0.25">
      <c r="C1166" t="s">
        <v>2</v>
      </c>
    </row>
    <row r="1167" spans="3:9" x14ac:dyDescent="0.25">
      <c r="C1167">
        <v>150.1</v>
      </c>
    </row>
    <row r="1168" spans="3:9" x14ac:dyDescent="0.25">
      <c r="C1168" t="s">
        <v>3</v>
      </c>
    </row>
    <row r="1169" spans="3:7" x14ac:dyDescent="0.25">
      <c r="C1169">
        <v>0.84019999999999995</v>
      </c>
    </row>
    <row r="1170" spans="3:7" x14ac:dyDescent="0.25">
      <c r="C1170" t="s">
        <v>4</v>
      </c>
    </row>
    <row r="1171" spans="3:7" ht="15.75" thickBot="1" x14ac:dyDescent="0.3">
      <c r="C1171">
        <v>9.81</v>
      </c>
    </row>
    <row r="1172" spans="3:7" x14ac:dyDescent="0.25">
      <c r="C1172" s="5" t="s">
        <v>15</v>
      </c>
    </row>
    <row r="1173" spans="3:7" ht="15.75" thickBot="1" x14ac:dyDescent="0.3">
      <c r="C1173" s="8">
        <f>(C1167+C1165)/2</f>
        <v>86.75</v>
      </c>
      <c r="G1173" t="s">
        <v>16</v>
      </c>
    </row>
    <row r="1175" spans="3:7" x14ac:dyDescent="0.25">
      <c r="C1175" s="1" t="s">
        <v>6</v>
      </c>
    </row>
    <row r="1176" spans="3:7" x14ac:dyDescent="0.25">
      <c r="C1176">
        <f>1/(273+F1162)</f>
        <v>2.7797081306462821E-3</v>
      </c>
    </row>
    <row r="1177" spans="3:7" x14ac:dyDescent="0.25">
      <c r="C1177" t="s">
        <v>7</v>
      </c>
    </row>
    <row r="1178" spans="3:7" x14ac:dyDescent="0.25">
      <c r="C1178">
        <v>3.024E-2</v>
      </c>
    </row>
    <row r="1179" spans="3:7" x14ac:dyDescent="0.25">
      <c r="C1179" t="s">
        <v>8</v>
      </c>
    </row>
    <row r="1180" spans="3:7" x14ac:dyDescent="0.25">
      <c r="C1180">
        <v>2.2010000000000001E-5</v>
      </c>
    </row>
    <row r="1181" spans="3:7" x14ac:dyDescent="0.25">
      <c r="C1181" t="s">
        <v>9</v>
      </c>
    </row>
    <row r="1182" spans="3:7" x14ac:dyDescent="0.25">
      <c r="C1182">
        <v>0.71319999999999995</v>
      </c>
    </row>
    <row r="1184" spans="3:7" s="7" customFormat="1" x14ac:dyDescent="0.25"/>
    <row r="1186" spans="3:9" x14ac:dyDescent="0.25">
      <c r="E1186" s="2" t="s">
        <v>11</v>
      </c>
      <c r="F1186" s="3" t="s">
        <v>5</v>
      </c>
      <c r="G1186" s="3" t="s">
        <v>10</v>
      </c>
      <c r="H1186" s="3" t="s">
        <v>12</v>
      </c>
      <c r="I1186" s="3" t="s">
        <v>13</v>
      </c>
    </row>
    <row r="1187" spans="3:9" x14ac:dyDescent="0.25">
      <c r="C1187" t="s">
        <v>0</v>
      </c>
      <c r="E1187">
        <f>(C1192-C1190)</f>
        <v>92.9</v>
      </c>
      <c r="F1187">
        <f>(C1192+C1190)/2</f>
        <v>68.05</v>
      </c>
      <c r="G1187">
        <f>((C1196*C1201*E1187*(C1194^3))/(C1205^2))*C1207</f>
        <v>200289168.56750017</v>
      </c>
      <c r="H1187">
        <f>((0.825)+((0.387*(G1187^(1/6)))/((1)+((0.492/C1207)^(9/16)))^(8/27)))^2</f>
        <v>75.317571091351695</v>
      </c>
      <c r="I1187">
        <f>(H1187*C1203)/C1194</f>
        <v>6.2641432538736792</v>
      </c>
    </row>
    <row r="1188" spans="3:9" x14ac:dyDescent="0.25">
      <c r="C1188">
        <v>1</v>
      </c>
    </row>
    <row r="1189" spans="3:9" x14ac:dyDescent="0.25">
      <c r="C1189" t="s">
        <v>1</v>
      </c>
    </row>
    <row r="1190" spans="3:9" x14ac:dyDescent="0.25">
      <c r="C1190">
        <v>21.6</v>
      </c>
    </row>
    <row r="1191" spans="3:9" x14ac:dyDescent="0.25">
      <c r="C1191" t="s">
        <v>2</v>
      </c>
    </row>
    <row r="1192" spans="3:9" x14ac:dyDescent="0.25">
      <c r="C1192">
        <v>114.5</v>
      </c>
    </row>
    <row r="1193" spans="3:9" x14ac:dyDescent="0.25">
      <c r="C1193" t="s">
        <v>3</v>
      </c>
    </row>
    <row r="1194" spans="3:9" x14ac:dyDescent="0.25">
      <c r="C1194">
        <v>0.34639999999999999</v>
      </c>
    </row>
    <row r="1195" spans="3:9" x14ac:dyDescent="0.25">
      <c r="C1195" t="s">
        <v>4</v>
      </c>
    </row>
    <row r="1196" spans="3:9" ht="15.75" thickBot="1" x14ac:dyDescent="0.3">
      <c r="C1196">
        <v>9.81</v>
      </c>
    </row>
    <row r="1197" spans="3:9" x14ac:dyDescent="0.25">
      <c r="C1197" s="5" t="s">
        <v>15</v>
      </c>
    </row>
    <row r="1198" spans="3:9" ht="15.75" thickBot="1" x14ac:dyDescent="0.3">
      <c r="C1198" s="8">
        <f>(C1192+C1190)/2</f>
        <v>68.05</v>
      </c>
      <c r="G1198" t="s">
        <v>16</v>
      </c>
    </row>
    <row r="1200" spans="3:9" x14ac:dyDescent="0.25">
      <c r="C1200" s="1" t="s">
        <v>6</v>
      </c>
    </row>
    <row r="1201" spans="3:9" x14ac:dyDescent="0.25">
      <c r="C1201">
        <f>1/(273+F1187)</f>
        <v>2.9321213898255388E-3</v>
      </c>
    </row>
    <row r="1202" spans="3:9" x14ac:dyDescent="0.25">
      <c r="C1202" t="s">
        <v>7</v>
      </c>
    </row>
    <row r="1203" spans="3:9" x14ac:dyDescent="0.25">
      <c r="C1203">
        <v>2.8809999999999999E-2</v>
      </c>
    </row>
    <row r="1204" spans="3:9" x14ac:dyDescent="0.25">
      <c r="C1204" t="s">
        <v>8</v>
      </c>
    </row>
    <row r="1205" spans="3:9" x14ac:dyDescent="0.25">
      <c r="C1205">
        <v>1.995E-5</v>
      </c>
    </row>
    <row r="1206" spans="3:9" x14ac:dyDescent="0.25">
      <c r="C1206" t="s">
        <v>9</v>
      </c>
    </row>
    <row r="1207" spans="3:9" x14ac:dyDescent="0.25">
      <c r="C1207">
        <v>0.7177</v>
      </c>
    </row>
    <row r="1209" spans="3:9" s="7" customFormat="1" x14ac:dyDescent="0.25"/>
    <row r="1211" spans="3:9" x14ac:dyDescent="0.25">
      <c r="E1211" s="2" t="s">
        <v>11</v>
      </c>
      <c r="F1211" s="3" t="s">
        <v>5</v>
      </c>
      <c r="G1211" s="3" t="s">
        <v>10</v>
      </c>
      <c r="H1211" s="3" t="s">
        <v>12</v>
      </c>
      <c r="I1211" s="3" t="s">
        <v>13</v>
      </c>
    </row>
    <row r="1212" spans="3:9" x14ac:dyDescent="0.25">
      <c r="C1212" t="s">
        <v>0</v>
      </c>
      <c r="E1212">
        <f>(C1217-C1215)</f>
        <v>87.5</v>
      </c>
      <c r="F1212">
        <f>(C1217+C1215)/2</f>
        <v>65.349999999999994</v>
      </c>
      <c r="G1212">
        <f>((C1221*C1226*E1212*(C1219^3))/(C1230^2))*C1232</f>
        <v>51142673.057545722</v>
      </c>
      <c r="H1212">
        <f>((0.825)+((0.387*(G1212^(1/6)))/((1)+((0.492/C1232)^(9/16)))^(8/27)))^2</f>
        <v>50.131997583830028</v>
      </c>
      <c r="I1212">
        <f>(H1212*C1228)/C1219</f>
        <v>6.4593150733011759</v>
      </c>
    </row>
    <row r="1213" spans="3:9" x14ac:dyDescent="0.25">
      <c r="C1213">
        <v>1</v>
      </c>
    </row>
    <row r="1214" spans="3:9" x14ac:dyDescent="0.25">
      <c r="C1214" t="s">
        <v>1</v>
      </c>
    </row>
    <row r="1215" spans="3:9" x14ac:dyDescent="0.25">
      <c r="C1215">
        <v>21.6</v>
      </c>
    </row>
    <row r="1216" spans="3:9" x14ac:dyDescent="0.25">
      <c r="C1216" t="s">
        <v>2</v>
      </c>
    </row>
    <row r="1217" spans="3:7" x14ac:dyDescent="0.25">
      <c r="C1217">
        <v>109.1</v>
      </c>
    </row>
    <row r="1218" spans="3:7" x14ac:dyDescent="0.25">
      <c r="C1218" t="s">
        <v>3</v>
      </c>
    </row>
    <row r="1219" spans="3:7" x14ac:dyDescent="0.25">
      <c r="C1219">
        <v>0.22359999999999999</v>
      </c>
    </row>
    <row r="1220" spans="3:7" x14ac:dyDescent="0.25">
      <c r="C1220" t="s">
        <v>4</v>
      </c>
    </row>
    <row r="1221" spans="3:7" ht="15.75" thickBot="1" x14ac:dyDescent="0.3">
      <c r="C1221">
        <v>9.81</v>
      </c>
    </row>
    <row r="1222" spans="3:7" x14ac:dyDescent="0.25">
      <c r="C1222" s="5" t="s">
        <v>15</v>
      </c>
    </row>
    <row r="1223" spans="3:7" ht="15.75" thickBot="1" x14ac:dyDescent="0.3">
      <c r="C1223" s="8">
        <f>(C1217+C1215)/2</f>
        <v>65.349999999999994</v>
      </c>
      <c r="G1223" t="s">
        <v>16</v>
      </c>
    </row>
    <row r="1225" spans="3:7" x14ac:dyDescent="0.25">
      <c r="C1225" s="1" t="s">
        <v>6</v>
      </c>
    </row>
    <row r="1226" spans="3:7" x14ac:dyDescent="0.25">
      <c r="C1226">
        <f>1/(273+F1212)</f>
        <v>2.9555194325402686E-3</v>
      </c>
    </row>
    <row r="1227" spans="3:7" x14ac:dyDescent="0.25">
      <c r="C1227" t="s">
        <v>7</v>
      </c>
    </row>
    <row r="1228" spans="3:7" x14ac:dyDescent="0.25">
      <c r="C1228">
        <v>2.8809999999999999E-2</v>
      </c>
    </row>
    <row r="1229" spans="3:7" x14ac:dyDescent="0.25">
      <c r="C1229" t="s">
        <v>8</v>
      </c>
    </row>
    <row r="1230" spans="3:7" x14ac:dyDescent="0.25">
      <c r="C1230">
        <v>1.995E-5</v>
      </c>
    </row>
    <row r="1231" spans="3:7" x14ac:dyDescent="0.25">
      <c r="C1231" t="s">
        <v>9</v>
      </c>
    </row>
    <row r="1232" spans="3:7" x14ac:dyDescent="0.25">
      <c r="C1232">
        <v>0.7177</v>
      </c>
    </row>
    <row r="1235" spans="3:9" s="7" customFormat="1" x14ac:dyDescent="0.25"/>
    <row r="1236" spans="3:9" x14ac:dyDescent="0.25">
      <c r="E1236" s="2" t="s">
        <v>11</v>
      </c>
      <c r="F1236" s="3" t="s">
        <v>5</v>
      </c>
      <c r="G1236" s="3" t="s">
        <v>10</v>
      </c>
      <c r="H1236" s="3" t="s">
        <v>12</v>
      </c>
      <c r="I1236" s="3" t="s">
        <v>13</v>
      </c>
    </row>
    <row r="1237" spans="3:9" x14ac:dyDescent="0.25">
      <c r="C1237" t="s">
        <v>0</v>
      </c>
      <c r="E1237">
        <f>(C1242-C1240)</f>
        <v>90.699999999999989</v>
      </c>
      <c r="F1237">
        <f>(C1242+C1240)/2</f>
        <v>66.95</v>
      </c>
      <c r="G1237">
        <f>((C1246*C1251*E1237*(C1244^3))/(C1255^2))*C1257</f>
        <v>52763523.879971184</v>
      </c>
      <c r="H1237">
        <f>((0.825)+((0.387*(G1237^(1/6)))/((1)+((0.492/C1257)^(9/16)))^(8/27)))^2</f>
        <v>50.594896955392905</v>
      </c>
      <c r="I1237">
        <f>(H1237*C1253)/C1244</f>
        <v>6.5189578769448548</v>
      </c>
    </row>
    <row r="1238" spans="3:9" x14ac:dyDescent="0.25">
      <c r="C1238">
        <v>1</v>
      </c>
    </row>
    <row r="1239" spans="3:9" x14ac:dyDescent="0.25">
      <c r="C1239" t="s">
        <v>1</v>
      </c>
    </row>
    <row r="1240" spans="3:9" x14ac:dyDescent="0.25">
      <c r="C1240">
        <v>21.6</v>
      </c>
    </row>
    <row r="1241" spans="3:9" x14ac:dyDescent="0.25">
      <c r="C1241" t="s">
        <v>2</v>
      </c>
    </row>
    <row r="1242" spans="3:9" x14ac:dyDescent="0.25">
      <c r="C1242">
        <v>112.3</v>
      </c>
    </row>
    <row r="1243" spans="3:9" x14ac:dyDescent="0.25">
      <c r="C1243" t="s">
        <v>3</v>
      </c>
    </row>
    <row r="1244" spans="3:9" x14ac:dyDescent="0.25">
      <c r="C1244">
        <v>0.22359999999999999</v>
      </c>
    </row>
    <row r="1245" spans="3:9" x14ac:dyDescent="0.25">
      <c r="C1245" t="s">
        <v>4</v>
      </c>
    </row>
    <row r="1246" spans="3:9" ht="15.75" thickBot="1" x14ac:dyDescent="0.3">
      <c r="C1246">
        <v>9.81</v>
      </c>
    </row>
    <row r="1247" spans="3:9" x14ac:dyDescent="0.25">
      <c r="C1247" s="5" t="s">
        <v>15</v>
      </c>
    </row>
    <row r="1248" spans="3:9" ht="15.75" thickBot="1" x14ac:dyDescent="0.3">
      <c r="C1248" s="8">
        <f>(C1242+C1240)/2</f>
        <v>66.95</v>
      </c>
      <c r="G1248" t="s">
        <v>16</v>
      </c>
    </row>
    <row r="1250" spans="3:9" x14ac:dyDescent="0.25">
      <c r="C1250" s="1" t="s">
        <v>6</v>
      </c>
    </row>
    <row r="1251" spans="3:9" x14ac:dyDescent="0.25">
      <c r="C1251">
        <f>1/(273+F1237)</f>
        <v>2.9416090601559054E-3</v>
      </c>
    </row>
    <row r="1252" spans="3:9" x14ac:dyDescent="0.25">
      <c r="C1252" t="s">
        <v>7</v>
      </c>
    </row>
    <row r="1253" spans="3:9" x14ac:dyDescent="0.25">
      <c r="C1253">
        <v>2.8809999999999999E-2</v>
      </c>
    </row>
    <row r="1254" spans="3:9" x14ac:dyDescent="0.25">
      <c r="C1254" t="s">
        <v>8</v>
      </c>
    </row>
    <row r="1255" spans="3:9" x14ac:dyDescent="0.25">
      <c r="C1255">
        <v>1.995E-5</v>
      </c>
    </row>
    <row r="1256" spans="3:9" x14ac:dyDescent="0.25">
      <c r="C1256" t="s">
        <v>9</v>
      </c>
    </row>
    <row r="1257" spans="3:9" x14ac:dyDescent="0.25">
      <c r="C1257">
        <v>0.7177</v>
      </c>
    </row>
    <row r="1259" spans="3:9" s="7" customFormat="1" x14ac:dyDescent="0.25"/>
    <row r="1261" spans="3:9" x14ac:dyDescent="0.25">
      <c r="E1261" s="2" t="s">
        <v>11</v>
      </c>
      <c r="F1261" s="3" t="s">
        <v>5</v>
      </c>
      <c r="G1261" s="3" t="s">
        <v>10</v>
      </c>
      <c r="H1261" s="3" t="s">
        <v>12</v>
      </c>
      <c r="I1261" s="3" t="s">
        <v>13</v>
      </c>
    </row>
    <row r="1262" spans="3:9" x14ac:dyDescent="0.25">
      <c r="C1262" t="s">
        <v>0</v>
      </c>
      <c r="E1262">
        <f>(C1267-C1265)</f>
        <v>89.6</v>
      </c>
      <c r="F1262">
        <f>(C1267+C1265)/2</f>
        <v>66.400000000000006</v>
      </c>
      <c r="G1262">
        <f>((C1271*C1276*E1262*(C1269^3))/(C1280^2))*C1282</f>
        <v>52208080.115842924</v>
      </c>
      <c r="H1262">
        <f>((0.825)+((0.387*(G1262^(1/6)))/((1)+((0.492/C1282)^(9/16)))^(8/27)))^2</f>
        <v>50.437380401309618</v>
      </c>
      <c r="I1262">
        <f>(H1262*C1278)/C1269</f>
        <v>6.4986624747841244</v>
      </c>
    </row>
    <row r="1263" spans="3:9" x14ac:dyDescent="0.25">
      <c r="C1263">
        <v>1</v>
      </c>
    </row>
    <row r="1264" spans="3:9" x14ac:dyDescent="0.25">
      <c r="C1264" t="s">
        <v>1</v>
      </c>
    </row>
    <row r="1265" spans="3:7" x14ac:dyDescent="0.25">
      <c r="C1265">
        <v>21.6</v>
      </c>
    </row>
    <row r="1266" spans="3:7" x14ac:dyDescent="0.25">
      <c r="C1266" t="s">
        <v>2</v>
      </c>
    </row>
    <row r="1267" spans="3:7" x14ac:dyDescent="0.25">
      <c r="C1267">
        <v>111.2</v>
      </c>
    </row>
    <row r="1268" spans="3:7" x14ac:dyDescent="0.25">
      <c r="C1268" t="s">
        <v>3</v>
      </c>
    </row>
    <row r="1269" spans="3:7" x14ac:dyDescent="0.25">
      <c r="C1269">
        <v>0.22359999999999999</v>
      </c>
    </row>
    <row r="1270" spans="3:7" x14ac:dyDescent="0.25">
      <c r="C1270" t="s">
        <v>4</v>
      </c>
    </row>
    <row r="1271" spans="3:7" ht="15.75" thickBot="1" x14ac:dyDescent="0.3">
      <c r="C1271">
        <v>9.81</v>
      </c>
    </row>
    <row r="1272" spans="3:7" x14ac:dyDescent="0.25">
      <c r="C1272" s="5" t="s">
        <v>15</v>
      </c>
    </row>
    <row r="1273" spans="3:7" ht="15.75" thickBot="1" x14ac:dyDescent="0.3">
      <c r="C1273" s="8">
        <f>(C1267+C1265)/2</f>
        <v>66.400000000000006</v>
      </c>
      <c r="G1273" t="s">
        <v>16</v>
      </c>
    </row>
    <row r="1275" spans="3:7" x14ac:dyDescent="0.25">
      <c r="C1275" s="1" t="s">
        <v>6</v>
      </c>
    </row>
    <row r="1276" spans="3:7" x14ac:dyDescent="0.25">
      <c r="C1276">
        <f>1/(273+F1262)</f>
        <v>2.9463759575721863E-3</v>
      </c>
    </row>
    <row r="1277" spans="3:7" x14ac:dyDescent="0.25">
      <c r="C1277" t="s">
        <v>7</v>
      </c>
    </row>
    <row r="1278" spans="3:7" x14ac:dyDescent="0.25">
      <c r="C1278">
        <v>2.8809999999999999E-2</v>
      </c>
    </row>
    <row r="1279" spans="3:7" x14ac:dyDescent="0.25">
      <c r="C1279" t="s">
        <v>8</v>
      </c>
    </row>
    <row r="1280" spans="3:7" x14ac:dyDescent="0.25">
      <c r="C1280">
        <v>1.995E-5</v>
      </c>
    </row>
    <row r="1281" spans="3:9" x14ac:dyDescent="0.25">
      <c r="C1281" t="s">
        <v>9</v>
      </c>
    </row>
    <row r="1282" spans="3:9" x14ac:dyDescent="0.25">
      <c r="C1282">
        <v>0.7177</v>
      </c>
    </row>
    <row r="1285" spans="3:9" s="7" customFormat="1" x14ac:dyDescent="0.25"/>
    <row r="1286" spans="3:9" x14ac:dyDescent="0.25">
      <c r="E1286" s="2" t="s">
        <v>11</v>
      </c>
      <c r="F1286" s="3" t="s">
        <v>5</v>
      </c>
      <c r="G1286" s="3" t="s">
        <v>10</v>
      </c>
      <c r="H1286" s="3" t="s">
        <v>12</v>
      </c>
      <c r="I1286" s="3" t="s">
        <v>13</v>
      </c>
    </row>
    <row r="1287" spans="3:9" x14ac:dyDescent="0.25">
      <c r="C1287" t="s">
        <v>0</v>
      </c>
      <c r="E1287">
        <f>(C1292-C1290)</f>
        <v>78.300000000000011</v>
      </c>
      <c r="F1287">
        <f>(C1292+C1290)/2</f>
        <v>64.75</v>
      </c>
      <c r="G1287">
        <f>((C1296*C1301*E1287*(C1294^3))/(C1305^2))*C1307</f>
        <v>505781758.65280455</v>
      </c>
      <c r="H1287">
        <f>((0.825)+((0.387*(G1287^(1/6)))/((1)+((0.492/C1307)^(9/16)))^(8/27)))^2</f>
        <v>99.841451995816556</v>
      </c>
      <c r="I1287">
        <f>(H1287*C1303)/C1294</f>
        <v>5.8334331503173722</v>
      </c>
    </row>
    <row r="1288" spans="3:9" x14ac:dyDescent="0.25">
      <c r="C1288">
        <v>1</v>
      </c>
    </row>
    <row r="1289" spans="3:9" x14ac:dyDescent="0.25">
      <c r="C1289" t="s">
        <v>1</v>
      </c>
    </row>
    <row r="1290" spans="3:9" x14ac:dyDescent="0.25">
      <c r="C1290">
        <v>25.6</v>
      </c>
    </row>
    <row r="1291" spans="3:9" x14ac:dyDescent="0.25">
      <c r="C1291" t="s">
        <v>2</v>
      </c>
    </row>
    <row r="1292" spans="3:9" x14ac:dyDescent="0.25">
      <c r="C1292">
        <v>103.9</v>
      </c>
    </row>
    <row r="1293" spans="3:9" x14ac:dyDescent="0.25">
      <c r="C1293" t="s">
        <v>3</v>
      </c>
    </row>
    <row r="1294" spans="3:9" x14ac:dyDescent="0.25">
      <c r="C1294">
        <v>0.48060000000000003</v>
      </c>
    </row>
    <row r="1295" spans="3:9" x14ac:dyDescent="0.25">
      <c r="C1295" t="s">
        <v>4</v>
      </c>
    </row>
    <row r="1296" spans="3:9" ht="15.75" thickBot="1" x14ac:dyDescent="0.3">
      <c r="C1296">
        <v>9.81</v>
      </c>
    </row>
    <row r="1297" spans="3:9" x14ac:dyDescent="0.25">
      <c r="C1297" s="5" t="s">
        <v>15</v>
      </c>
    </row>
    <row r="1298" spans="3:9" ht="15.75" thickBot="1" x14ac:dyDescent="0.3">
      <c r="C1298" s="8">
        <f>(C1292+C1290)/2</f>
        <v>64.75</v>
      </c>
      <c r="G1298" t="s">
        <v>16</v>
      </c>
    </row>
    <row r="1300" spans="3:9" x14ac:dyDescent="0.25">
      <c r="C1300" s="1" t="s">
        <v>6</v>
      </c>
    </row>
    <row r="1301" spans="3:9" x14ac:dyDescent="0.25">
      <c r="C1301">
        <f>1/(273+F1287)</f>
        <v>2.9607698001480384E-3</v>
      </c>
    </row>
    <row r="1302" spans="3:9" x14ac:dyDescent="0.25">
      <c r="C1302" t="s">
        <v>7</v>
      </c>
    </row>
    <row r="1303" spans="3:9" x14ac:dyDescent="0.25">
      <c r="C1303">
        <v>2.8080000000000001E-2</v>
      </c>
    </row>
    <row r="1304" spans="3:9" x14ac:dyDescent="0.25">
      <c r="C1304" t="s">
        <v>8</v>
      </c>
    </row>
    <row r="1305" spans="3:9" x14ac:dyDescent="0.25">
      <c r="C1305">
        <v>1.8960000000000001E-5</v>
      </c>
    </row>
    <row r="1306" spans="3:9" x14ac:dyDescent="0.25">
      <c r="C1306" t="s">
        <v>9</v>
      </c>
    </row>
    <row r="1307" spans="3:9" x14ac:dyDescent="0.25">
      <c r="C1307">
        <v>0.72019999999999995</v>
      </c>
    </row>
    <row r="1309" spans="3:9" s="7" customFormat="1" x14ac:dyDescent="0.25"/>
    <row r="1311" spans="3:9" x14ac:dyDescent="0.25">
      <c r="E1311" s="2" t="s">
        <v>11</v>
      </c>
      <c r="F1311" s="3" t="s">
        <v>5</v>
      </c>
      <c r="G1311" s="3" t="s">
        <v>10</v>
      </c>
      <c r="H1311" s="3" t="s">
        <v>12</v>
      </c>
      <c r="I1311" s="3" t="s">
        <v>13</v>
      </c>
    </row>
    <row r="1312" spans="3:9" x14ac:dyDescent="0.25">
      <c r="C1312" t="s">
        <v>0</v>
      </c>
      <c r="E1312">
        <f>(C1317-C1315)</f>
        <v>193.1</v>
      </c>
      <c r="F1312">
        <f>(C1317+C1315)/2</f>
        <v>122.05</v>
      </c>
      <c r="G1312">
        <f>((C1321*C1326*E1312*(C1319^3))/(C1330^2))*C1332</f>
        <v>29669065.085061163</v>
      </c>
      <c r="H1312">
        <f>((0.825)+((0.387*(G1312^(1/6)))/((1)+((0.492/C1332)^(9/16)))^(8/27)))^2</f>
        <v>42.660186657444157</v>
      </c>
      <c r="I1312">
        <f>(H1312*C1328)/C1319</f>
        <v>7.7881322707015714</v>
      </c>
    </row>
    <row r="1313" spans="3:9" x14ac:dyDescent="0.25">
      <c r="C1313">
        <v>1</v>
      </c>
    </row>
    <row r="1314" spans="3:9" x14ac:dyDescent="0.25">
      <c r="C1314" t="s">
        <v>1</v>
      </c>
      <c r="G1314">
        <f>((C1321*C1326*E1312*(C1319^3))/(D1330^2))*D1332</f>
        <v>24931018.123851441</v>
      </c>
      <c r="H1314">
        <f>((0.825)+((0.387*(G1314^(1/6)))/((1)+((0.492/D1332)^(9/16)))^(8/27)))^2</f>
        <v>40.532194159024314</v>
      </c>
      <c r="I1314">
        <f>(H1314*D1328)/C1319</f>
        <v>7.7175859533040647</v>
      </c>
    </row>
    <row r="1315" spans="3:9" x14ac:dyDescent="0.25">
      <c r="C1315">
        <v>25.5</v>
      </c>
    </row>
    <row r="1316" spans="3:9" x14ac:dyDescent="0.25">
      <c r="C1316" t="s">
        <v>2</v>
      </c>
    </row>
    <row r="1317" spans="3:9" x14ac:dyDescent="0.25">
      <c r="C1317">
        <v>218.6</v>
      </c>
    </row>
    <row r="1318" spans="3:9" x14ac:dyDescent="0.25">
      <c r="C1318" t="s">
        <v>3</v>
      </c>
    </row>
    <row r="1319" spans="3:9" x14ac:dyDescent="0.25">
      <c r="C1319">
        <v>0.1772</v>
      </c>
    </row>
    <row r="1320" spans="3:9" x14ac:dyDescent="0.25">
      <c r="C1320" t="s">
        <v>4</v>
      </c>
    </row>
    <row r="1321" spans="3:9" ht="15.75" thickBot="1" x14ac:dyDescent="0.3">
      <c r="C1321">
        <v>9.81</v>
      </c>
      <c r="G1321">
        <v>120</v>
      </c>
      <c r="H1321">
        <f>I1312</f>
        <v>7.7881322707015714</v>
      </c>
    </row>
    <row r="1322" spans="3:9" x14ac:dyDescent="0.25">
      <c r="C1322" s="5" t="s">
        <v>15</v>
      </c>
      <c r="G1322">
        <v>140</v>
      </c>
      <c r="H1322">
        <f>I1314</f>
        <v>7.7175859533040647</v>
      </c>
    </row>
    <row r="1323" spans="3:9" ht="15.75" thickBot="1" x14ac:dyDescent="0.3">
      <c r="C1323" s="8">
        <f>(C1317+C1315)/2</f>
        <v>122.05</v>
      </c>
      <c r="G1323" s="9">
        <f>C1323</f>
        <v>122.05</v>
      </c>
      <c r="H1323">
        <f>((H1321)+(((H1322-H1321)/(G1322-G1321))*(G1323-G1321)))</f>
        <v>7.7809012731683271</v>
      </c>
    </row>
    <row r="1325" spans="3:9" x14ac:dyDescent="0.25">
      <c r="C1325" s="1" t="s">
        <v>6</v>
      </c>
    </row>
    <row r="1326" spans="3:9" x14ac:dyDescent="0.25">
      <c r="C1326">
        <f>1/(273+F1312)</f>
        <v>2.5313251487153526E-3</v>
      </c>
    </row>
    <row r="1327" spans="3:9" x14ac:dyDescent="0.25">
      <c r="C1327" t="s">
        <v>7</v>
      </c>
    </row>
    <row r="1328" spans="3:9" x14ac:dyDescent="0.25">
      <c r="C1328">
        <v>3.2349999999999997E-2</v>
      </c>
      <c r="D1328">
        <v>3.3739999999999999E-2</v>
      </c>
    </row>
    <row r="1329" spans="3:9" x14ac:dyDescent="0.25">
      <c r="C1329" t="s">
        <v>8</v>
      </c>
    </row>
    <row r="1330" spans="3:9" x14ac:dyDescent="0.25">
      <c r="C1330">
        <v>2.5219999999999999E-5</v>
      </c>
      <c r="D1330">
        <v>2.745E-5</v>
      </c>
    </row>
    <row r="1331" spans="3:9" x14ac:dyDescent="0.25">
      <c r="C1331" t="s">
        <v>9</v>
      </c>
    </row>
    <row r="1332" spans="3:9" x14ac:dyDescent="0.25">
      <c r="C1332">
        <v>0.70730000000000004</v>
      </c>
      <c r="D1332">
        <v>0.70409999999999995</v>
      </c>
    </row>
    <row r="1334" spans="3:9" s="7" customFormat="1" x14ac:dyDescent="0.25"/>
    <row r="1336" spans="3:9" x14ac:dyDescent="0.25">
      <c r="E1336" s="2" t="s">
        <v>11</v>
      </c>
      <c r="F1336" s="3" t="s">
        <v>5</v>
      </c>
      <c r="G1336" s="3" t="s">
        <v>10</v>
      </c>
      <c r="H1336" s="3" t="s">
        <v>12</v>
      </c>
      <c r="I1336" s="3" t="s">
        <v>13</v>
      </c>
    </row>
    <row r="1337" spans="3:9" x14ac:dyDescent="0.25">
      <c r="C1337" t="s">
        <v>0</v>
      </c>
      <c r="E1337">
        <f>(C1342-C1340)</f>
        <v>93</v>
      </c>
      <c r="F1337">
        <f>(C1342+C1340)/2</f>
        <v>72.099999999999994</v>
      </c>
      <c r="G1337">
        <f>((C1346*C1351*E1337*(C1344^3))/(C1355^2))*C1357</f>
        <v>26524994.070057653</v>
      </c>
      <c r="H1337">
        <f>((0.825)+((0.387*(G1337^(1/6)))/((1)+((0.492/C1357)^(9/16)))^(8/27)))^2</f>
        <v>41.371097105237972</v>
      </c>
      <c r="I1337">
        <f>(H1337*C1353)/C1344</f>
        <v>6.7263053476405519</v>
      </c>
    </row>
    <row r="1338" spans="3:9" x14ac:dyDescent="0.25">
      <c r="C1338">
        <v>1</v>
      </c>
    </row>
    <row r="1339" spans="3:9" x14ac:dyDescent="0.25">
      <c r="C1339" t="s">
        <v>1</v>
      </c>
    </row>
    <row r="1340" spans="3:9" x14ac:dyDescent="0.25">
      <c r="C1340">
        <v>25.6</v>
      </c>
    </row>
    <row r="1341" spans="3:9" x14ac:dyDescent="0.25">
      <c r="C1341" t="s">
        <v>2</v>
      </c>
    </row>
    <row r="1342" spans="3:9" x14ac:dyDescent="0.25">
      <c r="C1342">
        <v>118.6</v>
      </c>
    </row>
    <row r="1343" spans="3:9" x14ac:dyDescent="0.25">
      <c r="C1343" t="s">
        <v>3</v>
      </c>
    </row>
    <row r="1344" spans="3:9" x14ac:dyDescent="0.25">
      <c r="C1344">
        <v>0.1772</v>
      </c>
    </row>
    <row r="1345" spans="3:7" x14ac:dyDescent="0.25">
      <c r="C1345" t="s">
        <v>4</v>
      </c>
    </row>
    <row r="1346" spans="3:7" ht="15.75" thickBot="1" x14ac:dyDescent="0.3">
      <c r="C1346">
        <v>9.81</v>
      </c>
    </row>
    <row r="1347" spans="3:7" x14ac:dyDescent="0.25">
      <c r="C1347" s="5" t="s">
        <v>15</v>
      </c>
    </row>
    <row r="1348" spans="3:7" ht="15.75" thickBot="1" x14ac:dyDescent="0.3">
      <c r="C1348" s="8">
        <f>(C1342+C1340)/2</f>
        <v>72.099999999999994</v>
      </c>
      <c r="G1348" t="s">
        <v>16</v>
      </c>
    </row>
    <row r="1350" spans="3:7" x14ac:dyDescent="0.25">
      <c r="C1350" s="1" t="s">
        <v>6</v>
      </c>
    </row>
    <row r="1351" spans="3:7" x14ac:dyDescent="0.25">
      <c r="C1351">
        <f>1/(273+F1337)</f>
        <v>2.8977108084613152E-3</v>
      </c>
    </row>
    <row r="1352" spans="3:7" x14ac:dyDescent="0.25">
      <c r="C1352" t="s">
        <v>7</v>
      </c>
    </row>
    <row r="1353" spans="3:7" x14ac:dyDescent="0.25">
      <c r="C1353">
        <v>2.8809999999999999E-2</v>
      </c>
    </row>
    <row r="1354" spans="3:7" x14ac:dyDescent="0.25">
      <c r="C1354" t="s">
        <v>8</v>
      </c>
    </row>
    <row r="1355" spans="3:7" x14ac:dyDescent="0.25">
      <c r="C1355">
        <v>1.995E-5</v>
      </c>
    </row>
    <row r="1356" spans="3:7" x14ac:dyDescent="0.25">
      <c r="C1356" t="s">
        <v>9</v>
      </c>
    </row>
    <row r="1357" spans="3:7" x14ac:dyDescent="0.25">
      <c r="C1357">
        <v>0.7177</v>
      </c>
    </row>
    <row r="1359" spans="3:7" s="7" customFormat="1" x14ac:dyDescent="0.25"/>
    <row r="1361" spans="3:9" x14ac:dyDescent="0.25">
      <c r="E1361" s="2" t="s">
        <v>11</v>
      </c>
      <c r="F1361" s="3" t="s">
        <v>5</v>
      </c>
      <c r="G1361" s="3" t="s">
        <v>10</v>
      </c>
      <c r="H1361" s="3" t="s">
        <v>12</v>
      </c>
      <c r="I1361" s="3" t="s">
        <v>13</v>
      </c>
    </row>
    <row r="1362" spans="3:9" x14ac:dyDescent="0.25">
      <c r="C1362" t="s">
        <v>0</v>
      </c>
      <c r="E1362">
        <f>(C1367-C1365)</f>
        <v>43.499999999999993</v>
      </c>
      <c r="F1362">
        <f>(C1367+C1365)/2</f>
        <v>47.349999999999994</v>
      </c>
      <c r="G1362">
        <f>((C1371*C1376*E1362*(C1369^3))/(C1380^2))*C1382</f>
        <v>13281948.676646356</v>
      </c>
      <c r="H1362">
        <f>((0.825)+((0.387*(G1362^(1/6)))/((1)+((0.492/C1382)^(9/16)))^(8/27)))^2</f>
        <v>33.920797802619433</v>
      </c>
      <c r="I1362">
        <f>(H1362*C1378)/C1369</f>
        <v>5.6362929520148333</v>
      </c>
    </row>
    <row r="1363" spans="3:9" x14ac:dyDescent="0.25">
      <c r="C1363">
        <v>1</v>
      </c>
    </row>
    <row r="1364" spans="3:9" x14ac:dyDescent="0.25">
      <c r="C1364" t="s">
        <v>1</v>
      </c>
    </row>
    <row r="1365" spans="3:9" x14ac:dyDescent="0.25">
      <c r="C1365">
        <v>25.6</v>
      </c>
    </row>
    <row r="1366" spans="3:9" x14ac:dyDescent="0.25">
      <c r="C1366" t="s">
        <v>2</v>
      </c>
    </row>
    <row r="1367" spans="3:9" x14ac:dyDescent="0.25">
      <c r="C1367">
        <v>69.099999999999994</v>
      </c>
    </row>
    <row r="1368" spans="3:9" x14ac:dyDescent="0.25">
      <c r="C1368" t="s">
        <v>3</v>
      </c>
    </row>
    <row r="1369" spans="3:9" x14ac:dyDescent="0.25">
      <c r="C1369">
        <v>0.1646</v>
      </c>
    </row>
    <row r="1370" spans="3:9" x14ac:dyDescent="0.25">
      <c r="C1370" t="s">
        <v>4</v>
      </c>
    </row>
    <row r="1371" spans="3:9" ht="15.75" thickBot="1" x14ac:dyDescent="0.3">
      <c r="C1371">
        <v>9.81</v>
      </c>
    </row>
    <row r="1372" spans="3:9" x14ac:dyDescent="0.25">
      <c r="C1372" s="5" t="s">
        <v>15</v>
      </c>
    </row>
    <row r="1373" spans="3:9" ht="15.75" thickBot="1" x14ac:dyDescent="0.3">
      <c r="C1373" s="8">
        <f>(C1367+C1365)/2</f>
        <v>47.349999999999994</v>
      </c>
      <c r="G1373" t="s">
        <v>16</v>
      </c>
    </row>
    <row r="1375" spans="3:9" x14ac:dyDescent="0.25">
      <c r="C1375" s="1" t="s">
        <v>6</v>
      </c>
    </row>
    <row r="1376" spans="3:9" x14ac:dyDescent="0.25">
      <c r="C1376">
        <f>1/(273+F1362)</f>
        <v>3.1215857655689087E-3</v>
      </c>
    </row>
    <row r="1377" spans="3:9" x14ac:dyDescent="0.25">
      <c r="C1377" t="s">
        <v>7</v>
      </c>
    </row>
    <row r="1378" spans="3:9" x14ac:dyDescent="0.25">
      <c r="C1378">
        <v>2.7349999999999999E-2</v>
      </c>
    </row>
    <row r="1379" spans="3:9" x14ac:dyDescent="0.25">
      <c r="C1379" t="s">
        <v>8</v>
      </c>
    </row>
    <row r="1380" spans="3:9" x14ac:dyDescent="0.25">
      <c r="C1380">
        <v>1.7980000000000001E-5</v>
      </c>
    </row>
    <row r="1381" spans="3:9" x14ac:dyDescent="0.25">
      <c r="C1381" t="s">
        <v>9</v>
      </c>
    </row>
    <row r="1382" spans="3:9" x14ac:dyDescent="0.25">
      <c r="C1382">
        <v>0.7228</v>
      </c>
    </row>
    <row r="1384" spans="3:9" s="7" customFormat="1" x14ac:dyDescent="0.25"/>
    <row r="1386" spans="3:9" x14ac:dyDescent="0.25">
      <c r="E1386" s="2" t="s">
        <v>11</v>
      </c>
      <c r="F1386" s="3" t="s">
        <v>5</v>
      </c>
      <c r="G1386" s="3" t="s">
        <v>10</v>
      </c>
      <c r="H1386" s="3" t="s">
        <v>12</v>
      </c>
      <c r="I1386" s="3" t="s">
        <v>13</v>
      </c>
    </row>
    <row r="1387" spans="3:9" x14ac:dyDescent="0.25">
      <c r="C1387" t="s">
        <v>0</v>
      </c>
      <c r="E1387">
        <f>(C1392-C1390)</f>
        <v>80.5</v>
      </c>
      <c r="F1387">
        <f>(C1392+C1390)/2</f>
        <v>67.349999999999994</v>
      </c>
      <c r="G1387">
        <f>((C1396*C1401*E1387*(C1394^3))/(C1405^2))*C1407</f>
        <v>190691190.30372536</v>
      </c>
      <c r="H1387">
        <f>((0.825)+((0.387*(G1387^(1/6)))/((1)+((0.492/C1407)^(9/16)))^(8/27)))^2</f>
        <v>74.210551348274706</v>
      </c>
      <c r="I1387">
        <f>(H1387*C1403)/C1394</f>
        <v>5.9854590827093901</v>
      </c>
    </row>
    <row r="1388" spans="3:9" x14ac:dyDescent="0.25">
      <c r="C1388">
        <v>1</v>
      </c>
    </row>
    <row r="1389" spans="3:9" x14ac:dyDescent="0.25">
      <c r="C1389" t="s">
        <v>1</v>
      </c>
    </row>
    <row r="1390" spans="3:9" x14ac:dyDescent="0.25">
      <c r="C1390">
        <v>27.1</v>
      </c>
    </row>
    <row r="1391" spans="3:9" x14ac:dyDescent="0.25">
      <c r="C1391" t="s">
        <v>2</v>
      </c>
    </row>
    <row r="1392" spans="3:9" x14ac:dyDescent="0.25">
      <c r="C1392">
        <v>107.6</v>
      </c>
    </row>
    <row r="1393" spans="3:7" x14ac:dyDescent="0.25">
      <c r="C1393" t="s">
        <v>3</v>
      </c>
    </row>
    <row r="1394" spans="3:7" x14ac:dyDescent="0.25">
      <c r="C1394">
        <v>0.35720000000000002</v>
      </c>
    </row>
    <row r="1395" spans="3:7" x14ac:dyDescent="0.25">
      <c r="C1395" t="s">
        <v>4</v>
      </c>
    </row>
    <row r="1396" spans="3:7" ht="15.75" thickBot="1" x14ac:dyDescent="0.3">
      <c r="C1396">
        <v>9.81</v>
      </c>
    </row>
    <row r="1397" spans="3:7" x14ac:dyDescent="0.25">
      <c r="C1397" s="5" t="s">
        <v>15</v>
      </c>
    </row>
    <row r="1398" spans="3:7" ht="15.75" thickBot="1" x14ac:dyDescent="0.3">
      <c r="C1398" s="8">
        <f>(C1392+C1390)/2</f>
        <v>67.349999999999994</v>
      </c>
      <c r="G1398" t="s">
        <v>16</v>
      </c>
    </row>
    <row r="1400" spans="3:7" x14ac:dyDescent="0.25">
      <c r="C1400" s="1" t="s">
        <v>6</v>
      </c>
    </row>
    <row r="1401" spans="3:7" x14ac:dyDescent="0.25">
      <c r="C1401">
        <f>1/(273+F1387)</f>
        <v>2.9381519024533568E-3</v>
      </c>
    </row>
    <row r="1402" spans="3:7" x14ac:dyDescent="0.25">
      <c r="C1402" t="s">
        <v>7</v>
      </c>
    </row>
    <row r="1403" spans="3:7" x14ac:dyDescent="0.25">
      <c r="C1403">
        <v>2.8809999999999999E-2</v>
      </c>
    </row>
    <row r="1404" spans="3:7" x14ac:dyDescent="0.25">
      <c r="C1404" t="s">
        <v>8</v>
      </c>
    </row>
    <row r="1405" spans="3:7" x14ac:dyDescent="0.25">
      <c r="C1405">
        <v>1.995E-5</v>
      </c>
    </row>
    <row r="1406" spans="3:7" x14ac:dyDescent="0.25">
      <c r="C1406" t="s">
        <v>9</v>
      </c>
    </row>
    <row r="1407" spans="3:7" x14ac:dyDescent="0.25">
      <c r="C1407">
        <v>0.7177</v>
      </c>
    </row>
    <row r="1409" spans="3:9" s="7" customFormat="1" x14ac:dyDescent="0.25"/>
    <row r="1411" spans="3:9" x14ac:dyDescent="0.25">
      <c r="E1411" s="2" t="s">
        <v>11</v>
      </c>
      <c r="F1411" s="3" t="s">
        <v>5</v>
      </c>
      <c r="G1411" s="3" t="s">
        <v>10</v>
      </c>
      <c r="H1411" s="3" t="s">
        <v>12</v>
      </c>
      <c r="I1411" s="3" t="s">
        <v>13</v>
      </c>
    </row>
    <row r="1412" spans="3:9" x14ac:dyDescent="0.25">
      <c r="C1412" t="s">
        <v>0</v>
      </c>
      <c r="E1412">
        <f>(C1417-C1415)</f>
        <v>76.900000000000006</v>
      </c>
      <c r="F1412">
        <f>(C1417+C1415)/2</f>
        <v>64.95</v>
      </c>
      <c r="G1412">
        <f>((C1421*C1426*E1412*(C1419^3))/(C1430^2))*C1432</f>
        <v>429496289.80982995</v>
      </c>
      <c r="H1412">
        <f>((0.825)+((0.387*(G1412^(1/6)))/((1)+((0.492/C1432)^(9/16)))^(8/27)))^2</f>
        <v>94.932700892457461</v>
      </c>
      <c r="I1412">
        <f>(H1412*C1428)/C1419</f>
        <v>5.7664160082473099</v>
      </c>
    </row>
    <row r="1413" spans="3:9" x14ac:dyDescent="0.25">
      <c r="C1413">
        <v>1</v>
      </c>
    </row>
    <row r="1414" spans="3:9" x14ac:dyDescent="0.25">
      <c r="C1414" t="s">
        <v>1</v>
      </c>
    </row>
    <row r="1415" spans="3:9" x14ac:dyDescent="0.25">
      <c r="C1415">
        <v>26.5</v>
      </c>
    </row>
    <row r="1416" spans="3:9" x14ac:dyDescent="0.25">
      <c r="C1416" t="s">
        <v>2</v>
      </c>
    </row>
    <row r="1417" spans="3:9" x14ac:dyDescent="0.25">
      <c r="C1417">
        <v>103.4</v>
      </c>
    </row>
    <row r="1418" spans="3:9" x14ac:dyDescent="0.25">
      <c r="C1418" t="s">
        <v>3</v>
      </c>
    </row>
    <row r="1419" spans="3:9" x14ac:dyDescent="0.25">
      <c r="C1419">
        <v>0.4743</v>
      </c>
    </row>
    <row r="1420" spans="3:9" x14ac:dyDescent="0.25">
      <c r="C1420" t="s">
        <v>4</v>
      </c>
    </row>
    <row r="1421" spans="3:9" ht="15.75" thickBot="1" x14ac:dyDescent="0.3">
      <c r="C1421">
        <v>9.81</v>
      </c>
    </row>
    <row r="1422" spans="3:9" x14ac:dyDescent="0.25">
      <c r="C1422" s="5" t="s">
        <v>15</v>
      </c>
    </row>
    <row r="1423" spans="3:9" ht="15.75" thickBot="1" x14ac:dyDescent="0.3">
      <c r="C1423" s="8">
        <f>(C1417+C1415)/2</f>
        <v>64.95</v>
      </c>
      <c r="G1423" t="s">
        <v>16</v>
      </c>
    </row>
    <row r="1425" spans="3:9" x14ac:dyDescent="0.25">
      <c r="C1425" s="1" t="s">
        <v>6</v>
      </c>
    </row>
    <row r="1426" spans="3:9" x14ac:dyDescent="0.25">
      <c r="C1426">
        <f>1/(273+F1412)</f>
        <v>2.9590176061547566E-3</v>
      </c>
    </row>
    <row r="1427" spans="3:9" x14ac:dyDescent="0.25">
      <c r="C1427" t="s">
        <v>7</v>
      </c>
    </row>
    <row r="1428" spans="3:9" x14ac:dyDescent="0.25">
      <c r="C1428">
        <v>2.8809999999999999E-2</v>
      </c>
    </row>
    <row r="1429" spans="3:9" x14ac:dyDescent="0.25">
      <c r="C1429" t="s">
        <v>8</v>
      </c>
    </row>
    <row r="1430" spans="3:9" x14ac:dyDescent="0.25">
      <c r="C1430">
        <v>1.995E-5</v>
      </c>
    </row>
    <row r="1431" spans="3:9" x14ac:dyDescent="0.25">
      <c r="C1431" t="s">
        <v>9</v>
      </c>
    </row>
    <row r="1432" spans="3:9" x14ac:dyDescent="0.25">
      <c r="C1432">
        <v>0.7177</v>
      </c>
    </row>
    <row r="1434" spans="3:9" s="7" customFormat="1" x14ac:dyDescent="0.25"/>
    <row r="1436" spans="3:9" x14ac:dyDescent="0.25">
      <c r="E1436" s="2" t="s">
        <v>11</v>
      </c>
      <c r="F1436" s="3" t="s">
        <v>5</v>
      </c>
      <c r="G1436" s="3" t="s">
        <v>10</v>
      </c>
      <c r="H1436" s="3" t="s">
        <v>12</v>
      </c>
      <c r="I1436" s="3" t="s">
        <v>13</v>
      </c>
    </row>
    <row r="1437" spans="3:9" x14ac:dyDescent="0.25">
      <c r="C1437" t="s">
        <v>0</v>
      </c>
      <c r="E1437">
        <f>(C1442-C1440)</f>
        <v>64.099999999999994</v>
      </c>
      <c r="F1437">
        <f>(C1442+C1440)/2</f>
        <v>58.55</v>
      </c>
      <c r="G1437">
        <f>((C1446*C1451*E1437*(C1444^3))/(C1455^2))*C1457</f>
        <v>405428084.61930507</v>
      </c>
      <c r="H1437">
        <f>((0.825)+((0.387*(G1437^(1/6)))/((1)+((0.492/C1457)^(9/16)))^(8/27)))^2</f>
        <v>93.321788878155289</v>
      </c>
      <c r="I1437">
        <f>(H1437*C1453)/C1444</f>
        <v>5.5249332314961004</v>
      </c>
    </row>
    <row r="1438" spans="3:9" x14ac:dyDescent="0.25">
      <c r="C1438">
        <v>1</v>
      </c>
    </row>
    <row r="1439" spans="3:9" x14ac:dyDescent="0.25">
      <c r="C1439" t="s">
        <v>1</v>
      </c>
    </row>
    <row r="1440" spans="3:9" x14ac:dyDescent="0.25">
      <c r="C1440">
        <v>26.5</v>
      </c>
    </row>
    <row r="1441" spans="3:7" x14ac:dyDescent="0.25">
      <c r="C1441" t="s">
        <v>2</v>
      </c>
    </row>
    <row r="1442" spans="3:7" x14ac:dyDescent="0.25">
      <c r="C1442">
        <v>90.6</v>
      </c>
    </row>
    <row r="1443" spans="3:7" x14ac:dyDescent="0.25">
      <c r="C1443" t="s">
        <v>3</v>
      </c>
    </row>
    <row r="1444" spans="3:7" x14ac:dyDescent="0.25">
      <c r="C1444">
        <v>0.4743</v>
      </c>
    </row>
    <row r="1445" spans="3:7" x14ac:dyDescent="0.25">
      <c r="C1445" t="s">
        <v>4</v>
      </c>
    </row>
    <row r="1446" spans="3:7" ht="15.75" thickBot="1" x14ac:dyDescent="0.3">
      <c r="C1446">
        <v>9.81</v>
      </c>
    </row>
    <row r="1447" spans="3:7" x14ac:dyDescent="0.25">
      <c r="C1447" s="5" t="s">
        <v>15</v>
      </c>
    </row>
    <row r="1448" spans="3:7" ht="15.75" thickBot="1" x14ac:dyDescent="0.3">
      <c r="C1448" s="8">
        <f>(C1442+C1440)/2</f>
        <v>58.55</v>
      </c>
      <c r="G1448" t="s">
        <v>16</v>
      </c>
    </row>
    <row r="1450" spans="3:7" x14ac:dyDescent="0.25">
      <c r="C1450" s="1" t="s">
        <v>6</v>
      </c>
    </row>
    <row r="1451" spans="3:7" x14ac:dyDescent="0.25">
      <c r="C1451">
        <f>1/(273+F1437)</f>
        <v>3.0161363293620871E-3</v>
      </c>
    </row>
    <row r="1452" spans="3:7" x14ac:dyDescent="0.25">
      <c r="C1452" t="s">
        <v>7</v>
      </c>
    </row>
    <row r="1453" spans="3:7" x14ac:dyDescent="0.25">
      <c r="C1453">
        <v>2.8080000000000001E-2</v>
      </c>
    </row>
    <row r="1454" spans="3:7" x14ac:dyDescent="0.25">
      <c r="C1454" t="s">
        <v>8</v>
      </c>
    </row>
    <row r="1455" spans="3:7" x14ac:dyDescent="0.25">
      <c r="C1455">
        <v>1.8960000000000001E-5</v>
      </c>
    </row>
    <row r="1456" spans="3:7" x14ac:dyDescent="0.25">
      <c r="C1456" t="s">
        <v>9</v>
      </c>
    </row>
    <row r="1457" spans="3:9" x14ac:dyDescent="0.25">
      <c r="C1457">
        <v>0.72019999999999995</v>
      </c>
    </row>
    <row r="1459" spans="3:9" s="7" customFormat="1" x14ac:dyDescent="0.25"/>
    <row r="1461" spans="3:9" x14ac:dyDescent="0.25">
      <c r="E1461" s="2" t="s">
        <v>11</v>
      </c>
      <c r="F1461" s="3" t="s">
        <v>5</v>
      </c>
      <c r="G1461" s="3" t="s">
        <v>10</v>
      </c>
      <c r="H1461" s="3" t="s">
        <v>12</v>
      </c>
      <c r="I1461" s="3" t="s">
        <v>13</v>
      </c>
    </row>
    <row r="1462" spans="3:9" x14ac:dyDescent="0.25">
      <c r="C1462" t="s">
        <v>0</v>
      </c>
      <c r="E1462">
        <f>(C1467-C1465)</f>
        <v>59.8</v>
      </c>
      <c r="F1462">
        <f>(C1467+C1465)/2</f>
        <v>56.4</v>
      </c>
      <c r="G1462">
        <f>((C1471*C1476*E1462*(C1469^3))/(C1480^2))*C1482</f>
        <v>1330079364.4155245</v>
      </c>
      <c r="H1462">
        <f>((0.825)+((0.387*(G1462^(1/6)))/((1)+((0.492/C1482)^(9/16)))^(8/27)))^2</f>
        <v>134.44434174392842</v>
      </c>
      <c r="I1462">
        <f>(H1462*C1478)/C1469</f>
        <v>5.2455149592462273</v>
      </c>
    </row>
    <row r="1463" spans="3:9" x14ac:dyDescent="0.25">
      <c r="C1463">
        <v>1</v>
      </c>
    </row>
    <row r="1464" spans="3:9" x14ac:dyDescent="0.25">
      <c r="C1464" t="s">
        <v>1</v>
      </c>
    </row>
    <row r="1465" spans="3:9" x14ac:dyDescent="0.25">
      <c r="C1465">
        <v>26.5</v>
      </c>
    </row>
    <row r="1466" spans="3:9" x14ac:dyDescent="0.25">
      <c r="C1466" t="s">
        <v>2</v>
      </c>
    </row>
    <row r="1467" spans="3:9" x14ac:dyDescent="0.25">
      <c r="C1467">
        <v>86.3</v>
      </c>
    </row>
    <row r="1468" spans="3:9" x14ac:dyDescent="0.25">
      <c r="C1468" t="s">
        <v>3</v>
      </c>
    </row>
    <row r="1469" spans="3:9" x14ac:dyDescent="0.25">
      <c r="C1469">
        <v>0.71970000000000001</v>
      </c>
    </row>
    <row r="1470" spans="3:9" x14ac:dyDescent="0.25">
      <c r="C1470" t="s">
        <v>4</v>
      </c>
    </row>
    <row r="1471" spans="3:9" ht="15.75" thickBot="1" x14ac:dyDescent="0.3">
      <c r="C1471">
        <v>9.81</v>
      </c>
    </row>
    <row r="1472" spans="3:9" x14ac:dyDescent="0.25">
      <c r="C1472" s="5" t="s">
        <v>15</v>
      </c>
    </row>
    <row r="1473" spans="3:9" ht="15.75" thickBot="1" x14ac:dyDescent="0.3">
      <c r="C1473" s="8">
        <f>(C1467+C1465)/2</f>
        <v>56.4</v>
      </c>
      <c r="G1473" t="s">
        <v>16</v>
      </c>
    </row>
    <row r="1475" spans="3:9" x14ac:dyDescent="0.25">
      <c r="C1475" s="1" t="s">
        <v>6</v>
      </c>
    </row>
    <row r="1476" spans="3:9" x14ac:dyDescent="0.25">
      <c r="C1476">
        <f>1/(273+F1462)</f>
        <v>3.0358227079538558E-3</v>
      </c>
    </row>
    <row r="1477" spans="3:9" x14ac:dyDescent="0.25">
      <c r="C1477" t="s">
        <v>7</v>
      </c>
    </row>
    <row r="1478" spans="3:9" x14ac:dyDescent="0.25">
      <c r="C1478">
        <v>2.8080000000000001E-2</v>
      </c>
    </row>
    <row r="1479" spans="3:9" x14ac:dyDescent="0.25">
      <c r="C1479" t="s">
        <v>8</v>
      </c>
    </row>
    <row r="1480" spans="3:9" x14ac:dyDescent="0.25">
      <c r="C1480">
        <v>1.8960000000000001E-5</v>
      </c>
    </row>
    <row r="1481" spans="3:9" x14ac:dyDescent="0.25">
      <c r="C1481" t="s">
        <v>9</v>
      </c>
    </row>
    <row r="1482" spans="3:9" x14ac:dyDescent="0.25">
      <c r="C1482">
        <v>0.72019999999999995</v>
      </c>
    </row>
    <row r="1484" spans="3:9" s="7" customFormat="1" x14ac:dyDescent="0.25"/>
    <row r="1486" spans="3:9" x14ac:dyDescent="0.25">
      <c r="E1486" s="2" t="s">
        <v>11</v>
      </c>
      <c r="F1486" s="3" t="s">
        <v>5</v>
      </c>
      <c r="G1486" s="3" t="s">
        <v>10</v>
      </c>
      <c r="H1486" s="3" t="s">
        <v>12</v>
      </c>
      <c r="I1486" s="3" t="s">
        <v>13</v>
      </c>
    </row>
    <row r="1487" spans="3:9" x14ac:dyDescent="0.25">
      <c r="C1487" t="s">
        <v>0</v>
      </c>
      <c r="E1487">
        <f>(C1492-C1490)</f>
        <v>95.1</v>
      </c>
      <c r="F1487">
        <f>(C1492+C1490)/2</f>
        <v>70.650000000000006</v>
      </c>
      <c r="G1487">
        <f>((C1496*C1501*E1487*(C1494^3))/(C1505^2))*C1507</f>
        <v>690323286.84640849</v>
      </c>
      <c r="H1487">
        <f>((0.825)+((0.387*(G1487^(1/6)))/((1)+((0.492/C1507)^(9/16)))^(8/27)))^2</f>
        <v>109.7748078151138</v>
      </c>
      <c r="I1487">
        <f>(H1487*C1503)/C1494</f>
        <v>6.0761041559143685</v>
      </c>
    </row>
    <row r="1488" spans="3:9" x14ac:dyDescent="0.25">
      <c r="C1488">
        <v>1</v>
      </c>
    </row>
    <row r="1489" spans="3:7" x14ac:dyDescent="0.25">
      <c r="C1489" t="s">
        <v>1</v>
      </c>
    </row>
    <row r="1490" spans="3:7" x14ac:dyDescent="0.25">
      <c r="C1490">
        <v>23.1</v>
      </c>
    </row>
    <row r="1491" spans="3:7" x14ac:dyDescent="0.25">
      <c r="C1491" t="s">
        <v>2</v>
      </c>
    </row>
    <row r="1492" spans="3:7" x14ac:dyDescent="0.25">
      <c r="C1492">
        <v>118.2</v>
      </c>
    </row>
    <row r="1493" spans="3:7" x14ac:dyDescent="0.25">
      <c r="C1493" t="s">
        <v>3</v>
      </c>
    </row>
    <row r="1494" spans="3:7" x14ac:dyDescent="0.25">
      <c r="C1494">
        <v>0.52049999999999996</v>
      </c>
    </row>
    <row r="1495" spans="3:7" x14ac:dyDescent="0.25">
      <c r="C1495" t="s">
        <v>4</v>
      </c>
    </row>
    <row r="1496" spans="3:7" ht="15.75" thickBot="1" x14ac:dyDescent="0.3">
      <c r="C1496">
        <v>9.81</v>
      </c>
    </row>
    <row r="1497" spans="3:7" x14ac:dyDescent="0.25">
      <c r="C1497" s="5" t="s">
        <v>15</v>
      </c>
    </row>
    <row r="1498" spans="3:7" ht="15.75" thickBot="1" x14ac:dyDescent="0.3">
      <c r="C1498" s="8">
        <f>(C1492+C1490)/2</f>
        <v>70.650000000000006</v>
      </c>
      <c r="G1498" t="s">
        <v>16</v>
      </c>
    </row>
    <row r="1500" spans="3:7" x14ac:dyDescent="0.25">
      <c r="C1500" s="1" t="s">
        <v>6</v>
      </c>
    </row>
    <row r="1501" spans="3:7" x14ac:dyDescent="0.25">
      <c r="C1501">
        <f>1/(273+F1487)</f>
        <v>2.9099374363451189E-3</v>
      </c>
    </row>
    <row r="1502" spans="3:7" x14ac:dyDescent="0.25">
      <c r="C1502" t="s">
        <v>7</v>
      </c>
    </row>
    <row r="1503" spans="3:7" x14ac:dyDescent="0.25">
      <c r="C1503">
        <v>2.8809999999999999E-2</v>
      </c>
    </row>
    <row r="1504" spans="3:7" x14ac:dyDescent="0.25">
      <c r="C1504" t="s">
        <v>8</v>
      </c>
    </row>
    <row r="1505" spans="3:9" x14ac:dyDescent="0.25">
      <c r="C1505">
        <v>1.995E-5</v>
      </c>
    </row>
    <row r="1506" spans="3:9" x14ac:dyDescent="0.25">
      <c r="C1506" t="s">
        <v>9</v>
      </c>
    </row>
    <row r="1507" spans="3:9" x14ac:dyDescent="0.25">
      <c r="C1507">
        <v>0.7177</v>
      </c>
    </row>
    <row r="1509" spans="3:9" s="7" customFormat="1" x14ac:dyDescent="0.25"/>
    <row r="1511" spans="3:9" x14ac:dyDescent="0.25">
      <c r="E1511" s="2" t="s">
        <v>11</v>
      </c>
      <c r="F1511" s="3" t="s">
        <v>5</v>
      </c>
      <c r="G1511" s="3" t="s">
        <v>10</v>
      </c>
      <c r="H1511" s="3" t="s">
        <v>12</v>
      </c>
      <c r="I1511" s="3" t="s">
        <v>13</v>
      </c>
    </row>
    <row r="1512" spans="3:9" x14ac:dyDescent="0.25">
      <c r="C1512" t="s">
        <v>0</v>
      </c>
      <c r="E1512">
        <f>(C1517-C1515)</f>
        <v>195.5</v>
      </c>
      <c r="F1512">
        <f>(C1517+C1515)/2</f>
        <v>120.85</v>
      </c>
      <c r="G1512">
        <f>((C1521*C1526*E1512*(C1519^3))/(C1530^2))*C1532</f>
        <v>2696252848.3823404</v>
      </c>
      <c r="H1512">
        <f>((0.825)+((0.387*(G1512^(1/6)))/((1)+((0.492/C1532)^(9/16)))^(8/27)))^2</f>
        <v>167.04995713151965</v>
      </c>
      <c r="I1512">
        <f>(H1512*C1528)/C1519</f>
        <v>6.8181505339448147</v>
      </c>
    </row>
    <row r="1513" spans="3:9" x14ac:dyDescent="0.25">
      <c r="C1513">
        <v>1</v>
      </c>
    </row>
    <row r="1514" spans="3:9" x14ac:dyDescent="0.25">
      <c r="C1514" t="s">
        <v>1</v>
      </c>
    </row>
    <row r="1515" spans="3:9" x14ac:dyDescent="0.25">
      <c r="C1515">
        <v>23.1</v>
      </c>
    </row>
    <row r="1516" spans="3:9" x14ac:dyDescent="0.25">
      <c r="C1516" t="s">
        <v>2</v>
      </c>
    </row>
    <row r="1517" spans="3:9" x14ac:dyDescent="0.25">
      <c r="C1517">
        <v>218.6</v>
      </c>
    </row>
    <row r="1518" spans="3:9" x14ac:dyDescent="0.25">
      <c r="C1518" t="s">
        <v>3</v>
      </c>
    </row>
    <row r="1519" spans="3:9" x14ac:dyDescent="0.25">
      <c r="C1519">
        <v>0.79259999999999997</v>
      </c>
    </row>
    <row r="1520" spans="3:9" x14ac:dyDescent="0.25">
      <c r="C1520" t="s">
        <v>4</v>
      </c>
    </row>
    <row r="1521" spans="3:9" ht="15.75" thickBot="1" x14ac:dyDescent="0.3">
      <c r="C1521">
        <v>9.81</v>
      </c>
    </row>
    <row r="1522" spans="3:9" x14ac:dyDescent="0.25">
      <c r="C1522" s="5" t="s">
        <v>15</v>
      </c>
    </row>
    <row r="1523" spans="3:9" ht="15.75" thickBot="1" x14ac:dyDescent="0.3">
      <c r="C1523" s="8">
        <f>(C1517+C1515)/2</f>
        <v>120.85</v>
      </c>
      <c r="G1523" t="s">
        <v>16</v>
      </c>
    </row>
    <row r="1525" spans="3:9" x14ac:dyDescent="0.25">
      <c r="C1525" s="1" t="s">
        <v>6</v>
      </c>
    </row>
    <row r="1526" spans="3:9" x14ac:dyDescent="0.25">
      <c r="C1526">
        <f>1/(273+F1512)</f>
        <v>2.5390377047099146E-3</v>
      </c>
    </row>
    <row r="1527" spans="3:9" x14ac:dyDescent="0.25">
      <c r="C1527" t="s">
        <v>7</v>
      </c>
    </row>
    <row r="1528" spans="3:9" x14ac:dyDescent="0.25">
      <c r="C1528">
        <v>3.2349999999999997E-2</v>
      </c>
    </row>
    <row r="1529" spans="3:9" x14ac:dyDescent="0.25">
      <c r="C1529" t="s">
        <v>8</v>
      </c>
    </row>
    <row r="1530" spans="3:9" x14ac:dyDescent="0.25">
      <c r="C1530">
        <v>2.5219999999999999E-5</v>
      </c>
    </row>
    <row r="1531" spans="3:9" x14ac:dyDescent="0.25">
      <c r="C1531" t="s">
        <v>9</v>
      </c>
    </row>
    <row r="1532" spans="3:9" x14ac:dyDescent="0.25">
      <c r="C1532">
        <v>0.70730000000000004</v>
      </c>
    </row>
    <row r="1535" spans="3:9" s="7" customFormat="1" x14ac:dyDescent="0.25"/>
    <row r="1536" spans="3:9" x14ac:dyDescent="0.25">
      <c r="E1536" s="2" t="s">
        <v>11</v>
      </c>
      <c r="F1536" s="3" t="s">
        <v>5</v>
      </c>
      <c r="G1536" s="3" t="s">
        <v>10</v>
      </c>
      <c r="H1536" s="3" t="s">
        <v>12</v>
      </c>
      <c r="I1536" s="3" t="s">
        <v>13</v>
      </c>
    </row>
    <row r="1537" spans="3:9" x14ac:dyDescent="0.25">
      <c r="C1537" t="s">
        <v>0</v>
      </c>
      <c r="E1537">
        <f>(C1542-C1540)</f>
        <v>107.6</v>
      </c>
      <c r="F1537">
        <f>(C1542+C1540)/2</f>
        <v>79.3</v>
      </c>
      <c r="G1537">
        <f>((C1546*C1551*E1537*(C1544^3))/(C1555^2))*C1557</f>
        <v>3886704201.0599751</v>
      </c>
      <c r="H1537">
        <f>((0.825)+((0.387*(G1537^(1/6)))/((1)+((0.492/C1557)^(9/16)))^(8/27)))^2</f>
        <v>187.584380901663</v>
      </c>
      <c r="I1537">
        <f>(H1537*C1553)/C1544</f>
        <v>5.9736512110709681</v>
      </c>
    </row>
    <row r="1538" spans="3:9" x14ac:dyDescent="0.25">
      <c r="C1538">
        <v>1</v>
      </c>
    </row>
    <row r="1539" spans="3:9" x14ac:dyDescent="0.25">
      <c r="C1539" t="s">
        <v>1</v>
      </c>
    </row>
    <row r="1540" spans="3:9" x14ac:dyDescent="0.25">
      <c r="C1540">
        <v>25.5</v>
      </c>
    </row>
    <row r="1541" spans="3:9" x14ac:dyDescent="0.25">
      <c r="C1541" t="s">
        <v>2</v>
      </c>
    </row>
    <row r="1542" spans="3:9" x14ac:dyDescent="0.25">
      <c r="C1542">
        <v>133.1</v>
      </c>
    </row>
    <row r="1543" spans="3:9" x14ac:dyDescent="0.25">
      <c r="C1543" t="s">
        <v>3</v>
      </c>
    </row>
    <row r="1544" spans="3:9" x14ac:dyDescent="0.25">
      <c r="C1544">
        <v>0.92730000000000001</v>
      </c>
    </row>
    <row r="1545" spans="3:9" x14ac:dyDescent="0.25">
      <c r="C1545" t="s">
        <v>4</v>
      </c>
    </row>
    <row r="1546" spans="3:9" ht="15.75" thickBot="1" x14ac:dyDescent="0.3">
      <c r="C1546">
        <v>9.81</v>
      </c>
    </row>
    <row r="1547" spans="3:9" x14ac:dyDescent="0.25">
      <c r="C1547" s="5" t="s">
        <v>15</v>
      </c>
    </row>
    <row r="1548" spans="3:9" ht="15.75" thickBot="1" x14ac:dyDescent="0.3">
      <c r="C1548" s="8">
        <f>(C1542+C1540)/2</f>
        <v>79.3</v>
      </c>
      <c r="G1548" t="s">
        <v>16</v>
      </c>
    </row>
    <row r="1550" spans="3:9" x14ac:dyDescent="0.25">
      <c r="C1550" s="1" t="s">
        <v>6</v>
      </c>
    </row>
    <row r="1551" spans="3:9" x14ac:dyDescent="0.25">
      <c r="C1551">
        <f>1/(273+F1537)</f>
        <v>2.838489923360772E-3</v>
      </c>
    </row>
    <row r="1552" spans="3:9" x14ac:dyDescent="0.25">
      <c r="C1552" t="s">
        <v>7</v>
      </c>
    </row>
    <row r="1553" spans="3:9" x14ac:dyDescent="0.25">
      <c r="C1553">
        <v>2.9530000000000001E-2</v>
      </c>
    </row>
    <row r="1554" spans="3:9" x14ac:dyDescent="0.25">
      <c r="C1554" t="s">
        <v>8</v>
      </c>
    </row>
    <row r="1555" spans="3:9" x14ac:dyDescent="0.25">
      <c r="C1555">
        <v>2.0970000000000001E-5</v>
      </c>
    </row>
    <row r="1556" spans="3:9" x14ac:dyDescent="0.25">
      <c r="C1556" t="s">
        <v>9</v>
      </c>
    </row>
    <row r="1557" spans="3:9" x14ac:dyDescent="0.25">
      <c r="C1557">
        <v>0.71540000000000004</v>
      </c>
    </row>
    <row r="1559" spans="3:9" s="7" customFormat="1" x14ac:dyDescent="0.25"/>
    <row r="1561" spans="3:9" x14ac:dyDescent="0.25">
      <c r="E1561" s="2" t="s">
        <v>11</v>
      </c>
      <c r="F1561" s="3" t="s">
        <v>5</v>
      </c>
      <c r="G1561" s="3" t="s">
        <v>10</v>
      </c>
      <c r="H1561" s="3" t="s">
        <v>12</v>
      </c>
      <c r="I1561" s="3" t="s">
        <v>13</v>
      </c>
    </row>
    <row r="1562" spans="3:9" x14ac:dyDescent="0.25">
      <c r="C1562" t="s">
        <v>0</v>
      </c>
      <c r="E1562">
        <f>(C1567-C1565)</f>
        <v>54</v>
      </c>
      <c r="F1562">
        <f>(C1567+C1565)/2</f>
        <v>50.8</v>
      </c>
      <c r="G1562">
        <f>((C1571*C1576*E1562*(C1569^3))/(C1580^2))*C1582</f>
        <v>234101753.03911763</v>
      </c>
      <c r="H1562">
        <f>((0.825)+((0.387*(G1562^(1/6)))/((1)+((0.492/C1582)^(9/16)))^(8/27)))^2</f>
        <v>79.026431180118166</v>
      </c>
      <c r="I1562">
        <f>(H1562*C1578)/C1569</f>
        <v>5.4034322319405792</v>
      </c>
    </row>
    <row r="1563" spans="3:9" x14ac:dyDescent="0.25">
      <c r="C1563">
        <v>1</v>
      </c>
    </row>
    <row r="1564" spans="3:9" x14ac:dyDescent="0.25">
      <c r="C1564" t="s">
        <v>1</v>
      </c>
    </row>
    <row r="1565" spans="3:9" x14ac:dyDescent="0.25">
      <c r="C1565">
        <v>23.8</v>
      </c>
    </row>
    <row r="1566" spans="3:9" x14ac:dyDescent="0.25">
      <c r="C1566" t="s">
        <v>2</v>
      </c>
    </row>
    <row r="1567" spans="3:9" x14ac:dyDescent="0.25">
      <c r="C1567">
        <v>77.8</v>
      </c>
    </row>
    <row r="1568" spans="3:9" x14ac:dyDescent="0.25">
      <c r="C1568" t="s">
        <v>3</v>
      </c>
    </row>
    <row r="1569" spans="3:7" x14ac:dyDescent="0.25">
      <c r="C1569">
        <v>0.4</v>
      </c>
    </row>
    <row r="1570" spans="3:7" x14ac:dyDescent="0.25">
      <c r="C1570" t="s">
        <v>4</v>
      </c>
    </row>
    <row r="1571" spans="3:7" ht="15.75" thickBot="1" x14ac:dyDescent="0.3">
      <c r="C1571">
        <v>9.81</v>
      </c>
    </row>
    <row r="1572" spans="3:7" x14ac:dyDescent="0.25">
      <c r="C1572" s="5" t="s">
        <v>15</v>
      </c>
    </row>
    <row r="1573" spans="3:7" ht="15.75" thickBot="1" x14ac:dyDescent="0.3">
      <c r="C1573" s="8">
        <f>(C1567+C1565)/2</f>
        <v>50.8</v>
      </c>
      <c r="G1573" t="s">
        <v>16</v>
      </c>
    </row>
    <row r="1575" spans="3:7" x14ac:dyDescent="0.25">
      <c r="C1575" s="1" t="s">
        <v>6</v>
      </c>
    </row>
    <row r="1576" spans="3:7" x14ac:dyDescent="0.25">
      <c r="C1576">
        <f>1/(273+F1562)</f>
        <v>3.0883261272390363E-3</v>
      </c>
    </row>
    <row r="1577" spans="3:7" x14ac:dyDescent="0.25">
      <c r="C1577" t="s">
        <v>7</v>
      </c>
    </row>
    <row r="1578" spans="3:7" x14ac:dyDescent="0.25">
      <c r="C1578">
        <v>2.7349999999999999E-2</v>
      </c>
    </row>
    <row r="1579" spans="3:7" x14ac:dyDescent="0.25">
      <c r="C1579" t="s">
        <v>8</v>
      </c>
    </row>
    <row r="1580" spans="3:7" x14ac:dyDescent="0.25">
      <c r="C1580">
        <v>1.7980000000000001E-5</v>
      </c>
    </row>
    <row r="1581" spans="3:7" x14ac:dyDescent="0.25">
      <c r="C1581" t="s">
        <v>9</v>
      </c>
    </row>
    <row r="1582" spans="3:7" x14ac:dyDescent="0.25">
      <c r="C1582">
        <v>0.7228</v>
      </c>
    </row>
    <row r="1585" spans="3:9" s="7" customFormat="1" x14ac:dyDescent="0.25"/>
    <row r="1586" spans="3:9" x14ac:dyDescent="0.25">
      <c r="E1586" s="2" t="s">
        <v>11</v>
      </c>
      <c r="F1586" s="3" t="s">
        <v>5</v>
      </c>
      <c r="G1586" s="3" t="s">
        <v>10</v>
      </c>
      <c r="H1586" s="3" t="s">
        <v>12</v>
      </c>
      <c r="I1586" s="3" t="s">
        <v>13</v>
      </c>
    </row>
    <row r="1587" spans="3:9" x14ac:dyDescent="0.25">
      <c r="C1587" t="s">
        <v>0</v>
      </c>
      <c r="E1587">
        <f>(C1592-C1590)</f>
        <v>194.79999999999998</v>
      </c>
      <c r="F1587">
        <f>(C1592+C1590)/2</f>
        <v>121.2</v>
      </c>
      <c r="G1587">
        <f>((C1596*C1601*E1587*(C1594^3))/(C1605^2))*C1607</f>
        <v>29994801.088189997</v>
      </c>
      <c r="H1587">
        <f>((0.825)+((0.387*(G1587^(1/6)))/((1)+((0.492/C1607)^(9/16)))^(8/27)))^2</f>
        <v>42.796076664038075</v>
      </c>
      <c r="I1587">
        <f>(H1587*C1603)/C1594</f>
        <v>7.8129406325148514</v>
      </c>
    </row>
    <row r="1588" spans="3:9" x14ac:dyDescent="0.25">
      <c r="C1588">
        <v>1</v>
      </c>
    </row>
    <row r="1589" spans="3:9" x14ac:dyDescent="0.25">
      <c r="C1589" t="s">
        <v>1</v>
      </c>
    </row>
    <row r="1590" spans="3:9" x14ac:dyDescent="0.25">
      <c r="C1590">
        <v>23.8</v>
      </c>
    </row>
    <row r="1591" spans="3:9" x14ac:dyDescent="0.25">
      <c r="C1591" t="s">
        <v>2</v>
      </c>
    </row>
    <row r="1592" spans="3:9" x14ac:dyDescent="0.25">
      <c r="C1592">
        <v>218.6</v>
      </c>
    </row>
    <row r="1593" spans="3:9" x14ac:dyDescent="0.25">
      <c r="C1593" t="s">
        <v>3</v>
      </c>
    </row>
    <row r="1594" spans="3:9" x14ac:dyDescent="0.25">
      <c r="C1594">
        <v>0.1772</v>
      </c>
    </row>
    <row r="1595" spans="3:9" x14ac:dyDescent="0.25">
      <c r="C1595" t="s">
        <v>4</v>
      </c>
    </row>
    <row r="1596" spans="3:9" ht="15.75" thickBot="1" x14ac:dyDescent="0.3">
      <c r="C1596">
        <v>9.81</v>
      </c>
    </row>
    <row r="1597" spans="3:9" x14ac:dyDescent="0.25">
      <c r="C1597" s="5" t="s">
        <v>15</v>
      </c>
    </row>
    <row r="1598" spans="3:9" ht="15.75" thickBot="1" x14ac:dyDescent="0.3">
      <c r="C1598" s="8">
        <f>(C1592+C1590)/2</f>
        <v>121.2</v>
      </c>
      <c r="G1598" t="s">
        <v>16</v>
      </c>
    </row>
    <row r="1600" spans="3:9" x14ac:dyDescent="0.25">
      <c r="C1600" s="1" t="s">
        <v>6</v>
      </c>
    </row>
    <row r="1601" spans="3:9" x14ac:dyDescent="0.25">
      <c r="C1601">
        <f>1/(273+F1587)</f>
        <v>2.5367833587011668E-3</v>
      </c>
    </row>
    <row r="1602" spans="3:9" x14ac:dyDescent="0.25">
      <c r="C1602" t="s">
        <v>7</v>
      </c>
    </row>
    <row r="1603" spans="3:9" x14ac:dyDescent="0.25">
      <c r="C1603">
        <v>3.2349999999999997E-2</v>
      </c>
    </row>
    <row r="1604" spans="3:9" x14ac:dyDescent="0.25">
      <c r="C1604" t="s">
        <v>8</v>
      </c>
    </row>
    <row r="1605" spans="3:9" x14ac:dyDescent="0.25">
      <c r="C1605">
        <v>2.5219999999999999E-5</v>
      </c>
    </row>
    <row r="1606" spans="3:9" x14ac:dyDescent="0.25">
      <c r="C1606" t="s">
        <v>9</v>
      </c>
    </row>
    <row r="1607" spans="3:9" x14ac:dyDescent="0.25">
      <c r="C1607">
        <v>0.70730000000000004</v>
      </c>
    </row>
    <row r="1609" spans="3:9" s="7" customFormat="1" x14ac:dyDescent="0.25"/>
    <row r="1611" spans="3:9" x14ac:dyDescent="0.25">
      <c r="E1611" s="2" t="s">
        <v>11</v>
      </c>
      <c r="F1611" s="3" t="s">
        <v>5</v>
      </c>
      <c r="G1611" s="3" t="s">
        <v>10</v>
      </c>
      <c r="H1611" s="3" t="s">
        <v>12</v>
      </c>
      <c r="I1611" s="3" t="s">
        <v>13</v>
      </c>
    </row>
    <row r="1612" spans="3:9" x14ac:dyDescent="0.25">
      <c r="C1612" t="s">
        <v>0</v>
      </c>
      <c r="E1612">
        <f>(C1617-C1615)</f>
        <v>194.79999999999998</v>
      </c>
      <c r="F1612">
        <f>(C1617+C1615)/2</f>
        <v>121.2</v>
      </c>
      <c r="G1612">
        <f>((C1621*C1626*E1612*(C1619^3))/(C1630^2))*C1632</f>
        <v>29994801.088189997</v>
      </c>
      <c r="H1612">
        <f>((0.825)+((0.387*(G1612^(1/6)))/((1)+((0.492/C1632)^(9/16)))^(8/27)))^2</f>
        <v>42.796076664038075</v>
      </c>
      <c r="I1612">
        <f>(H1612*C1628)/C1619</f>
        <v>7.8129406325148514</v>
      </c>
    </row>
    <row r="1613" spans="3:9" x14ac:dyDescent="0.25">
      <c r="C1613">
        <v>1</v>
      </c>
    </row>
    <row r="1614" spans="3:9" x14ac:dyDescent="0.25">
      <c r="C1614" t="s">
        <v>1</v>
      </c>
    </row>
    <row r="1615" spans="3:9" x14ac:dyDescent="0.25">
      <c r="C1615">
        <v>23.8</v>
      </c>
    </row>
    <row r="1616" spans="3:9" x14ac:dyDescent="0.25">
      <c r="C1616" t="s">
        <v>2</v>
      </c>
    </row>
    <row r="1617" spans="3:7" x14ac:dyDescent="0.25">
      <c r="C1617">
        <v>218.6</v>
      </c>
    </row>
    <row r="1618" spans="3:7" x14ac:dyDescent="0.25">
      <c r="C1618" t="s">
        <v>3</v>
      </c>
    </row>
    <row r="1619" spans="3:7" x14ac:dyDescent="0.25">
      <c r="C1619">
        <v>0.1772</v>
      </c>
    </row>
    <row r="1620" spans="3:7" x14ac:dyDescent="0.25">
      <c r="C1620" t="s">
        <v>4</v>
      </c>
    </row>
    <row r="1621" spans="3:7" ht="15.75" thickBot="1" x14ac:dyDescent="0.3">
      <c r="C1621">
        <v>9.81</v>
      </c>
    </row>
    <row r="1622" spans="3:7" x14ac:dyDescent="0.25">
      <c r="C1622" s="5" t="s">
        <v>15</v>
      </c>
    </row>
    <row r="1623" spans="3:7" ht="15.75" thickBot="1" x14ac:dyDescent="0.3">
      <c r="C1623" s="8">
        <f>(C1617+C1615)/2</f>
        <v>121.2</v>
      </c>
      <c r="G1623" t="s">
        <v>16</v>
      </c>
    </row>
    <row r="1625" spans="3:7" x14ac:dyDescent="0.25">
      <c r="C1625" s="1" t="s">
        <v>6</v>
      </c>
    </row>
    <row r="1626" spans="3:7" x14ac:dyDescent="0.25">
      <c r="C1626">
        <f>1/(273+F1612)</f>
        <v>2.5367833587011668E-3</v>
      </c>
    </row>
    <row r="1627" spans="3:7" x14ac:dyDescent="0.25">
      <c r="C1627" t="s">
        <v>7</v>
      </c>
    </row>
    <row r="1628" spans="3:7" x14ac:dyDescent="0.25">
      <c r="C1628">
        <v>3.2349999999999997E-2</v>
      </c>
    </row>
    <row r="1629" spans="3:7" x14ac:dyDescent="0.25">
      <c r="C1629" t="s">
        <v>8</v>
      </c>
    </row>
    <row r="1630" spans="3:7" x14ac:dyDescent="0.25">
      <c r="C1630">
        <v>2.5219999999999999E-5</v>
      </c>
    </row>
    <row r="1631" spans="3:7" x14ac:dyDescent="0.25">
      <c r="C1631" t="s">
        <v>9</v>
      </c>
    </row>
    <row r="1632" spans="3:7" x14ac:dyDescent="0.25">
      <c r="C1632">
        <v>0.70730000000000004</v>
      </c>
    </row>
    <row r="1634" spans="3:9" s="7" customFormat="1" x14ac:dyDescent="0.25"/>
    <row r="1636" spans="3:9" x14ac:dyDescent="0.25">
      <c r="E1636" s="2" t="s">
        <v>11</v>
      </c>
      <c r="F1636" s="3" t="s">
        <v>5</v>
      </c>
      <c r="G1636" s="3" t="s">
        <v>10</v>
      </c>
      <c r="H1636" s="3" t="s">
        <v>12</v>
      </c>
      <c r="I1636" s="3" t="s">
        <v>13</v>
      </c>
    </row>
    <row r="1637" spans="3:9" x14ac:dyDescent="0.25">
      <c r="C1637" t="s">
        <v>0</v>
      </c>
      <c r="E1637">
        <f>(C1642-C1640)</f>
        <v>56.499999999999993</v>
      </c>
      <c r="F1637">
        <f>(C1642+C1640)/2</f>
        <v>53.349999999999994</v>
      </c>
      <c r="G1637">
        <f>((C1646*C1651*E1637*(C1644^3))/(C1655^2))*C1657</f>
        <v>583764318.97523594</v>
      </c>
      <c r="H1637">
        <f>((0.825)+((0.387*(G1637^(1/6)))/((1)+((0.492/C1657)^(9/16)))^(8/27)))^2</f>
        <v>104.37291894485382</v>
      </c>
      <c r="I1637">
        <f>(H1637*C1653)/C1644</f>
        <v>5.3287275212651712</v>
      </c>
    </row>
    <row r="1638" spans="3:9" x14ac:dyDescent="0.25">
      <c r="C1638">
        <v>1</v>
      </c>
    </row>
    <row r="1639" spans="3:9" x14ac:dyDescent="0.25">
      <c r="C1639" t="s">
        <v>1</v>
      </c>
    </row>
    <row r="1640" spans="3:9" x14ac:dyDescent="0.25">
      <c r="C1640">
        <v>25.1</v>
      </c>
    </row>
    <row r="1641" spans="3:9" x14ac:dyDescent="0.25">
      <c r="C1641" t="s">
        <v>2</v>
      </c>
    </row>
    <row r="1642" spans="3:9" x14ac:dyDescent="0.25">
      <c r="C1642">
        <v>81.599999999999994</v>
      </c>
    </row>
    <row r="1643" spans="3:9" x14ac:dyDescent="0.25">
      <c r="C1643" t="s">
        <v>3</v>
      </c>
    </row>
    <row r="1644" spans="3:9" x14ac:dyDescent="0.25">
      <c r="C1644">
        <v>0.53569999999999995</v>
      </c>
    </row>
    <row r="1645" spans="3:9" x14ac:dyDescent="0.25">
      <c r="C1645" t="s">
        <v>4</v>
      </c>
    </row>
    <row r="1646" spans="3:9" ht="15.75" thickBot="1" x14ac:dyDescent="0.3">
      <c r="C1646">
        <v>9.81</v>
      </c>
    </row>
    <row r="1647" spans="3:9" x14ac:dyDescent="0.25">
      <c r="C1647" s="5" t="s">
        <v>15</v>
      </c>
    </row>
    <row r="1648" spans="3:9" ht="15.75" thickBot="1" x14ac:dyDescent="0.3">
      <c r="C1648" s="8">
        <f>(C1642+C1640)/2</f>
        <v>53.349999999999994</v>
      </c>
      <c r="G1648" s="9"/>
    </row>
    <row r="1650" spans="3:9" x14ac:dyDescent="0.25">
      <c r="C1650" s="1" t="s">
        <v>6</v>
      </c>
    </row>
    <row r="1651" spans="3:9" x14ac:dyDescent="0.25">
      <c r="C1651">
        <f>1/(273+F1637)</f>
        <v>3.0641948827945455E-3</v>
      </c>
    </row>
    <row r="1652" spans="3:9" x14ac:dyDescent="0.25">
      <c r="C1652" t="s">
        <v>7</v>
      </c>
    </row>
    <row r="1653" spans="3:9" x14ac:dyDescent="0.25">
      <c r="C1653">
        <v>2.7349999999999999E-2</v>
      </c>
    </row>
    <row r="1654" spans="3:9" x14ac:dyDescent="0.25">
      <c r="C1654" t="s">
        <v>8</v>
      </c>
    </row>
    <row r="1655" spans="3:9" x14ac:dyDescent="0.25">
      <c r="C1655">
        <v>1.7980000000000001E-5</v>
      </c>
    </row>
    <row r="1656" spans="3:9" x14ac:dyDescent="0.25">
      <c r="C1656" t="s">
        <v>9</v>
      </c>
    </row>
    <row r="1657" spans="3:9" x14ac:dyDescent="0.25">
      <c r="C1657">
        <v>0.7228</v>
      </c>
    </row>
    <row r="1659" spans="3:9" s="7" customFormat="1" x14ac:dyDescent="0.25"/>
    <row r="1661" spans="3:9" x14ac:dyDescent="0.25">
      <c r="E1661" s="2" t="s">
        <v>11</v>
      </c>
      <c r="F1661" s="3" t="s">
        <v>5</v>
      </c>
      <c r="G1661" s="3" t="s">
        <v>10</v>
      </c>
      <c r="H1661" s="3" t="s">
        <v>12</v>
      </c>
      <c r="I1661" s="3" t="s">
        <v>13</v>
      </c>
    </row>
    <row r="1662" spans="3:9" x14ac:dyDescent="0.25">
      <c r="C1662" t="s">
        <v>0</v>
      </c>
      <c r="E1662">
        <f>(C1667-C1665)</f>
        <v>109.6</v>
      </c>
      <c r="F1662">
        <f>(C1667+C1665)/2</f>
        <v>81.3</v>
      </c>
      <c r="G1662">
        <f>((C1671*C1676*E1662*(C1669^3))/(C1680^2))*C1682</f>
        <v>234005590.70215279</v>
      </c>
      <c r="H1662">
        <f>((0.825)+((0.387*(G1662^(1/6)))/((1)+((0.492/C1682)^(9/16)))^(8/27)))^2</f>
        <v>78.90682158285793</v>
      </c>
      <c r="I1662">
        <f>(H1662*C1678)/C1669</f>
        <v>6.4385698848902866</v>
      </c>
    </row>
    <row r="1663" spans="3:9" x14ac:dyDescent="0.25">
      <c r="C1663">
        <v>1</v>
      </c>
    </row>
    <row r="1664" spans="3:9" x14ac:dyDescent="0.25">
      <c r="C1664" t="s">
        <v>1</v>
      </c>
    </row>
    <row r="1665" spans="3:7" x14ac:dyDescent="0.25">
      <c r="C1665">
        <v>26.5</v>
      </c>
    </row>
    <row r="1666" spans="3:7" x14ac:dyDescent="0.25">
      <c r="C1666" t="s">
        <v>2</v>
      </c>
    </row>
    <row r="1667" spans="3:7" x14ac:dyDescent="0.25">
      <c r="C1667">
        <v>136.1</v>
      </c>
    </row>
    <row r="1668" spans="3:7" x14ac:dyDescent="0.25">
      <c r="C1668" t="s">
        <v>3</v>
      </c>
    </row>
    <row r="1669" spans="3:7" x14ac:dyDescent="0.25">
      <c r="C1669">
        <v>0.3619</v>
      </c>
    </row>
    <row r="1670" spans="3:7" x14ac:dyDescent="0.25">
      <c r="C1670" t="s">
        <v>4</v>
      </c>
    </row>
    <row r="1671" spans="3:7" ht="15.75" thickBot="1" x14ac:dyDescent="0.3">
      <c r="C1671">
        <v>9.81</v>
      </c>
    </row>
    <row r="1672" spans="3:7" x14ac:dyDescent="0.25">
      <c r="C1672" s="5" t="s">
        <v>15</v>
      </c>
    </row>
    <row r="1673" spans="3:7" ht="15.75" thickBot="1" x14ac:dyDescent="0.3">
      <c r="C1673" s="8">
        <f>(C1667+C1665)/2</f>
        <v>81.3</v>
      </c>
      <c r="G1673" s="9"/>
    </row>
    <row r="1675" spans="3:7" x14ac:dyDescent="0.25">
      <c r="C1675" s="1" t="s">
        <v>6</v>
      </c>
    </row>
    <row r="1676" spans="3:7" x14ac:dyDescent="0.25">
      <c r="C1676">
        <f>1/(273+F1662)</f>
        <v>2.8224668360146768E-3</v>
      </c>
    </row>
    <row r="1677" spans="3:7" x14ac:dyDescent="0.25">
      <c r="C1677" t="s">
        <v>7</v>
      </c>
    </row>
    <row r="1678" spans="3:7" x14ac:dyDescent="0.25">
      <c r="C1678">
        <v>2.9530000000000001E-2</v>
      </c>
    </row>
    <row r="1679" spans="3:7" x14ac:dyDescent="0.25">
      <c r="C1679" t="s">
        <v>8</v>
      </c>
    </row>
    <row r="1680" spans="3:7" x14ac:dyDescent="0.25">
      <c r="C1680">
        <v>2.0970000000000001E-5</v>
      </c>
    </row>
    <row r="1681" spans="3:9" x14ac:dyDescent="0.25">
      <c r="C1681" t="s">
        <v>9</v>
      </c>
    </row>
    <row r="1682" spans="3:9" x14ac:dyDescent="0.25">
      <c r="C1682">
        <v>0.71540000000000004</v>
      </c>
    </row>
    <row r="1684" spans="3:9" s="7" customFormat="1" x14ac:dyDescent="0.25"/>
    <row r="1686" spans="3:9" x14ac:dyDescent="0.25">
      <c r="E1686" s="2" t="s">
        <v>11</v>
      </c>
      <c r="F1686" s="3" t="s">
        <v>5</v>
      </c>
      <c r="G1686" s="3" t="s">
        <v>10</v>
      </c>
      <c r="H1686" s="3" t="s">
        <v>12</v>
      </c>
      <c r="I1686" s="3" t="s">
        <v>13</v>
      </c>
    </row>
    <row r="1687" spans="3:9" x14ac:dyDescent="0.25">
      <c r="C1687" t="s">
        <v>0</v>
      </c>
      <c r="E1687">
        <f>(C1692-C1690)</f>
        <v>48.9</v>
      </c>
      <c r="F1687">
        <f>(C1692+C1690)/2</f>
        <v>50.849999999999994</v>
      </c>
      <c r="G1687">
        <f>((C1696*C1701*E1687*(C1694^3))/(C1705^2))*C1707</f>
        <v>156977888.64990851</v>
      </c>
      <c r="H1687">
        <f>((0.825)+((0.387*(G1687^(1/6)))/((1)+((0.492/C1707)^(9/16)))^(8/27)))^2</f>
        <v>70.056975927043538</v>
      </c>
      <c r="I1687">
        <f>(H1687*C1703)/C1694</f>
        <v>5.2944412589241248</v>
      </c>
    </row>
    <row r="1688" spans="3:9" x14ac:dyDescent="0.25">
      <c r="C1688">
        <v>1</v>
      </c>
    </row>
    <row r="1689" spans="3:9" x14ac:dyDescent="0.25">
      <c r="C1689" t="s">
        <v>1</v>
      </c>
    </row>
    <row r="1690" spans="3:9" x14ac:dyDescent="0.25">
      <c r="C1690">
        <v>26.4</v>
      </c>
    </row>
    <row r="1691" spans="3:9" x14ac:dyDescent="0.25">
      <c r="C1691" t="s">
        <v>2</v>
      </c>
    </row>
    <row r="1692" spans="3:9" x14ac:dyDescent="0.25">
      <c r="C1692">
        <v>75.3</v>
      </c>
    </row>
    <row r="1693" spans="3:9" x14ac:dyDescent="0.25">
      <c r="C1693" t="s">
        <v>3</v>
      </c>
    </row>
    <row r="1694" spans="3:9" x14ac:dyDescent="0.25">
      <c r="C1694">
        <v>0.3619</v>
      </c>
    </row>
    <row r="1695" spans="3:9" x14ac:dyDescent="0.25">
      <c r="C1695" t="s">
        <v>4</v>
      </c>
    </row>
    <row r="1696" spans="3:9" ht="15.75" thickBot="1" x14ac:dyDescent="0.3">
      <c r="C1696">
        <v>9.81</v>
      </c>
    </row>
    <row r="1697" spans="3:9" x14ac:dyDescent="0.25">
      <c r="C1697" s="5" t="s">
        <v>15</v>
      </c>
    </row>
    <row r="1698" spans="3:9" ht="15.75" thickBot="1" x14ac:dyDescent="0.3">
      <c r="C1698" s="8">
        <f>(C1692+C1690)/2</f>
        <v>50.849999999999994</v>
      </c>
      <c r="G1698" t="s">
        <v>16</v>
      </c>
    </row>
    <row r="1700" spans="3:9" x14ac:dyDescent="0.25">
      <c r="C1700" s="1" t="s">
        <v>6</v>
      </c>
    </row>
    <row r="1701" spans="3:9" x14ac:dyDescent="0.25">
      <c r="C1701">
        <f>1/(273+F1687)</f>
        <v>3.0878493129535278E-3</v>
      </c>
    </row>
    <row r="1702" spans="3:9" x14ac:dyDescent="0.25">
      <c r="C1702" t="s">
        <v>7</v>
      </c>
    </row>
    <row r="1703" spans="3:9" x14ac:dyDescent="0.25">
      <c r="C1703">
        <v>2.7349999999999999E-2</v>
      </c>
    </row>
    <row r="1704" spans="3:9" x14ac:dyDescent="0.25">
      <c r="C1704" t="s">
        <v>8</v>
      </c>
    </row>
    <row r="1705" spans="3:9" x14ac:dyDescent="0.25">
      <c r="C1705">
        <v>1.7980000000000001E-5</v>
      </c>
    </row>
    <row r="1706" spans="3:9" x14ac:dyDescent="0.25">
      <c r="C1706" t="s">
        <v>9</v>
      </c>
    </row>
    <row r="1707" spans="3:9" x14ac:dyDescent="0.25">
      <c r="C1707">
        <v>0.7228</v>
      </c>
    </row>
    <row r="1709" spans="3:9" s="7" customFormat="1" x14ac:dyDescent="0.25"/>
    <row r="1711" spans="3:9" x14ac:dyDescent="0.25">
      <c r="E1711" s="2" t="s">
        <v>11</v>
      </c>
      <c r="F1711" s="3" t="s">
        <v>5</v>
      </c>
      <c r="G1711" s="3" t="s">
        <v>10</v>
      </c>
      <c r="H1711" s="3" t="s">
        <v>12</v>
      </c>
      <c r="I1711" s="3" t="s">
        <v>13</v>
      </c>
    </row>
    <row r="1712" spans="3:9" x14ac:dyDescent="0.25">
      <c r="C1712" t="s">
        <v>0</v>
      </c>
      <c r="E1712">
        <f>(C1717-C1715)</f>
        <v>119.1</v>
      </c>
      <c r="F1712">
        <f>(C1717+C1715)/2</f>
        <v>86.149999999999991</v>
      </c>
      <c r="G1712">
        <f>((C1721*C1726*E1712*(C1719^3))/(C1730^2))*C1732</f>
        <v>227008383.85351354</v>
      </c>
      <c r="H1712">
        <f>((0.825)+((0.387*(G1712^(1/6)))/((1)+((0.492/C1732)^(9/16)))^(8/27)))^2</f>
        <v>78.153396759370878</v>
      </c>
      <c r="I1712">
        <f>(H1712*C1728)/C1719</f>
        <v>6.5304192263149359</v>
      </c>
    </row>
    <row r="1713" spans="3:7" x14ac:dyDescent="0.25">
      <c r="C1713">
        <v>1</v>
      </c>
    </row>
    <row r="1714" spans="3:7" x14ac:dyDescent="0.25">
      <c r="C1714" t="s">
        <v>1</v>
      </c>
    </row>
    <row r="1715" spans="3:7" x14ac:dyDescent="0.25">
      <c r="C1715">
        <v>26.6</v>
      </c>
    </row>
    <row r="1716" spans="3:7" x14ac:dyDescent="0.25">
      <c r="C1716" t="s">
        <v>2</v>
      </c>
    </row>
    <row r="1717" spans="3:7" x14ac:dyDescent="0.25">
      <c r="C1717">
        <v>145.69999999999999</v>
      </c>
    </row>
    <row r="1718" spans="3:7" x14ac:dyDescent="0.25">
      <c r="C1718" t="s">
        <v>3</v>
      </c>
    </row>
    <row r="1719" spans="3:7" x14ac:dyDescent="0.25">
      <c r="C1719">
        <v>0.3619</v>
      </c>
    </row>
    <row r="1720" spans="3:7" x14ac:dyDescent="0.25">
      <c r="C1720" t="s">
        <v>4</v>
      </c>
    </row>
    <row r="1721" spans="3:7" ht="15.75" thickBot="1" x14ac:dyDescent="0.3">
      <c r="C1721">
        <v>9.81</v>
      </c>
    </row>
    <row r="1722" spans="3:7" x14ac:dyDescent="0.25">
      <c r="C1722" s="5" t="s">
        <v>15</v>
      </c>
    </row>
    <row r="1723" spans="3:7" ht="15.75" thickBot="1" x14ac:dyDescent="0.3">
      <c r="C1723" s="8">
        <f>(C1717+C1715)/2</f>
        <v>86.149999999999991</v>
      </c>
      <c r="G1723" t="s">
        <v>16</v>
      </c>
    </row>
    <row r="1725" spans="3:7" x14ac:dyDescent="0.25">
      <c r="C1725" s="1" t="s">
        <v>6</v>
      </c>
    </row>
    <row r="1726" spans="3:7" x14ac:dyDescent="0.25">
      <c r="C1726">
        <f>1/(273+F1712)</f>
        <v>2.78435194208548E-3</v>
      </c>
    </row>
    <row r="1727" spans="3:7" x14ac:dyDescent="0.25">
      <c r="C1727" t="s">
        <v>7</v>
      </c>
    </row>
    <row r="1728" spans="3:7" x14ac:dyDescent="0.25">
      <c r="C1728">
        <v>3.024E-2</v>
      </c>
    </row>
    <row r="1729" spans="3:9" x14ac:dyDescent="0.25">
      <c r="C1729" t="s">
        <v>8</v>
      </c>
    </row>
    <row r="1730" spans="3:9" x14ac:dyDescent="0.25">
      <c r="C1730">
        <v>2.2010000000000001E-5</v>
      </c>
    </row>
    <row r="1731" spans="3:9" x14ac:dyDescent="0.25">
      <c r="C1731" t="s">
        <v>9</v>
      </c>
    </row>
    <row r="1732" spans="3:9" x14ac:dyDescent="0.25">
      <c r="C1732">
        <v>0.71319999999999995</v>
      </c>
    </row>
    <row r="1734" spans="3:9" s="7" customFormat="1" x14ac:dyDescent="0.25"/>
    <row r="1736" spans="3:9" x14ac:dyDescent="0.25">
      <c r="E1736" s="2" t="s">
        <v>11</v>
      </c>
      <c r="F1736" s="3" t="s">
        <v>5</v>
      </c>
      <c r="G1736" s="3" t="s">
        <v>10</v>
      </c>
      <c r="H1736" s="3" t="s">
        <v>12</v>
      </c>
      <c r="I1736" s="3" t="s">
        <v>13</v>
      </c>
    </row>
    <row r="1737" spans="3:9" x14ac:dyDescent="0.25">
      <c r="C1737" t="s">
        <v>0</v>
      </c>
      <c r="E1737">
        <f>(C1742-C1740)</f>
        <v>42.2</v>
      </c>
      <c r="F1737">
        <f>(C1742+C1740)/2</f>
        <v>47.6</v>
      </c>
      <c r="G1737">
        <f>((C1746*C1751*E1737*(C1744^3))/(C1755^2))*C1757</f>
        <v>136842959.70472768</v>
      </c>
      <c r="H1737">
        <f>((0.825)+((0.387*(G1737^(1/6)))/((1)+((0.492/C1757)^(9/16)))^(8/27)))^2</f>
        <v>67.229272172437504</v>
      </c>
      <c r="I1737">
        <f>(H1737*C1753)/C1744</f>
        <v>5.0807421771654209</v>
      </c>
    </row>
    <row r="1738" spans="3:9" x14ac:dyDescent="0.25">
      <c r="C1738">
        <v>1</v>
      </c>
    </row>
    <row r="1739" spans="3:9" x14ac:dyDescent="0.25">
      <c r="C1739" t="s">
        <v>1</v>
      </c>
    </row>
    <row r="1740" spans="3:9" x14ac:dyDescent="0.25">
      <c r="C1740">
        <v>26.5</v>
      </c>
    </row>
    <row r="1741" spans="3:9" x14ac:dyDescent="0.25">
      <c r="C1741" t="s">
        <v>2</v>
      </c>
    </row>
    <row r="1742" spans="3:9" x14ac:dyDescent="0.25">
      <c r="C1742">
        <v>68.7</v>
      </c>
    </row>
    <row r="1743" spans="3:9" x14ac:dyDescent="0.25">
      <c r="C1743" t="s">
        <v>3</v>
      </c>
    </row>
    <row r="1744" spans="3:9" x14ac:dyDescent="0.25">
      <c r="C1744">
        <v>0.3619</v>
      </c>
    </row>
    <row r="1745" spans="3:7" x14ac:dyDescent="0.25">
      <c r="C1745" t="s">
        <v>4</v>
      </c>
    </row>
    <row r="1746" spans="3:7" ht="15.75" thickBot="1" x14ac:dyDescent="0.3">
      <c r="C1746">
        <v>9.81</v>
      </c>
    </row>
    <row r="1747" spans="3:7" x14ac:dyDescent="0.25">
      <c r="C1747" s="5" t="s">
        <v>15</v>
      </c>
    </row>
    <row r="1748" spans="3:7" ht="15.75" thickBot="1" x14ac:dyDescent="0.3">
      <c r="C1748" s="8">
        <f>(C1742+C1740)/2</f>
        <v>47.6</v>
      </c>
      <c r="G1748" t="s">
        <v>16</v>
      </c>
    </row>
    <row r="1750" spans="3:7" x14ac:dyDescent="0.25">
      <c r="C1750" s="1" t="s">
        <v>6</v>
      </c>
    </row>
    <row r="1751" spans="3:7" x14ac:dyDescent="0.25">
      <c r="C1751">
        <f>1/(273+F1737)</f>
        <v>3.1191515907673111E-3</v>
      </c>
    </row>
    <row r="1752" spans="3:7" x14ac:dyDescent="0.25">
      <c r="C1752" t="s">
        <v>7</v>
      </c>
    </row>
    <row r="1753" spans="3:7" x14ac:dyDescent="0.25">
      <c r="C1753">
        <v>2.7349999999999999E-2</v>
      </c>
    </row>
    <row r="1754" spans="3:7" x14ac:dyDescent="0.25">
      <c r="C1754" t="s">
        <v>8</v>
      </c>
    </row>
    <row r="1755" spans="3:7" x14ac:dyDescent="0.25">
      <c r="C1755">
        <v>1.7980000000000001E-5</v>
      </c>
    </row>
    <row r="1756" spans="3:7" x14ac:dyDescent="0.25">
      <c r="C1756" t="s">
        <v>9</v>
      </c>
    </row>
    <row r="1757" spans="3:7" x14ac:dyDescent="0.25">
      <c r="C1757">
        <v>0.7228</v>
      </c>
    </row>
    <row r="1759" spans="3:7" s="7" customFormat="1" x14ac:dyDescent="0.25"/>
    <row r="1761" spans="3:9" x14ac:dyDescent="0.25">
      <c r="E1761" s="2" t="s">
        <v>11</v>
      </c>
      <c r="F1761" s="3" t="s">
        <v>5</v>
      </c>
      <c r="G1761" s="3" t="s">
        <v>10</v>
      </c>
      <c r="H1761" s="3" t="s">
        <v>12</v>
      </c>
      <c r="I1761" s="3" t="s">
        <v>13</v>
      </c>
    </row>
    <row r="1762" spans="3:9" x14ac:dyDescent="0.25">
      <c r="C1762" t="s">
        <v>0</v>
      </c>
      <c r="E1762">
        <f>(C1767-C1765)</f>
        <v>65.7</v>
      </c>
      <c r="F1762">
        <f>(C1767+C1765)/2</f>
        <v>59.35</v>
      </c>
      <c r="G1762">
        <f>((C1771*C1776*E1762*(C1769^3))/(C1780^2))*C1782</f>
        <v>184153888.73569027</v>
      </c>
      <c r="H1762">
        <f>((0.825)+((0.387*(G1762^(1/6)))/((1)+((0.492/C1782)^(9/16)))^(8/27)))^2</f>
        <v>73.468966755337661</v>
      </c>
      <c r="I1762">
        <f>(H1762*C1778)/C1769</f>
        <v>5.7004934691624243</v>
      </c>
    </row>
    <row r="1763" spans="3:9" x14ac:dyDescent="0.25">
      <c r="C1763">
        <v>1</v>
      </c>
    </row>
    <row r="1764" spans="3:9" x14ac:dyDescent="0.25">
      <c r="C1764" t="s">
        <v>1</v>
      </c>
    </row>
    <row r="1765" spans="3:9" x14ac:dyDescent="0.25">
      <c r="C1765">
        <v>26.5</v>
      </c>
    </row>
    <row r="1766" spans="3:9" x14ac:dyDescent="0.25">
      <c r="C1766" t="s">
        <v>2</v>
      </c>
    </row>
    <row r="1767" spans="3:9" x14ac:dyDescent="0.25">
      <c r="C1767">
        <v>92.2</v>
      </c>
    </row>
    <row r="1768" spans="3:9" x14ac:dyDescent="0.25">
      <c r="C1768" t="s">
        <v>3</v>
      </c>
    </row>
    <row r="1769" spans="3:9" x14ac:dyDescent="0.25">
      <c r="C1769">
        <v>0.3619</v>
      </c>
    </row>
    <row r="1770" spans="3:9" x14ac:dyDescent="0.25">
      <c r="C1770" t="s">
        <v>4</v>
      </c>
    </row>
    <row r="1771" spans="3:9" ht="15.75" thickBot="1" x14ac:dyDescent="0.3">
      <c r="C1771">
        <v>9.81</v>
      </c>
    </row>
    <row r="1772" spans="3:9" x14ac:dyDescent="0.25">
      <c r="C1772" s="5" t="s">
        <v>15</v>
      </c>
    </row>
    <row r="1773" spans="3:9" ht="15.75" thickBot="1" x14ac:dyDescent="0.3">
      <c r="C1773" s="8">
        <f>(C1767+C1765)/2</f>
        <v>59.35</v>
      </c>
      <c r="G1773" t="s">
        <v>16</v>
      </c>
    </row>
    <row r="1775" spans="3:9" x14ac:dyDescent="0.25">
      <c r="C1775" s="1" t="s">
        <v>6</v>
      </c>
    </row>
    <row r="1776" spans="3:9" x14ac:dyDescent="0.25">
      <c r="C1776">
        <f>1/(273+F1762)</f>
        <v>3.0088761847449977E-3</v>
      </c>
    </row>
    <row r="1777" spans="3:9" x14ac:dyDescent="0.25">
      <c r="C1777" t="s">
        <v>7</v>
      </c>
    </row>
    <row r="1778" spans="3:9" x14ac:dyDescent="0.25">
      <c r="C1778">
        <v>2.8080000000000001E-2</v>
      </c>
    </row>
    <row r="1779" spans="3:9" x14ac:dyDescent="0.25">
      <c r="C1779" t="s">
        <v>8</v>
      </c>
    </row>
    <row r="1780" spans="3:9" x14ac:dyDescent="0.25">
      <c r="C1780">
        <v>1.8960000000000001E-5</v>
      </c>
    </row>
    <row r="1781" spans="3:9" x14ac:dyDescent="0.25">
      <c r="C1781" t="s">
        <v>9</v>
      </c>
    </row>
    <row r="1782" spans="3:9" x14ac:dyDescent="0.25">
      <c r="C1782">
        <v>0.72019999999999995</v>
      </c>
    </row>
    <row r="1784" spans="3:9" s="7" customFormat="1" x14ac:dyDescent="0.25"/>
    <row r="1786" spans="3:9" x14ac:dyDescent="0.25">
      <c r="E1786" s="2" t="s">
        <v>11</v>
      </c>
      <c r="F1786" s="3" t="s">
        <v>5</v>
      </c>
      <c r="G1786" s="3" t="s">
        <v>10</v>
      </c>
      <c r="H1786" s="3" t="s">
        <v>12</v>
      </c>
      <c r="I1786" s="3" t="s">
        <v>13</v>
      </c>
    </row>
    <row r="1787" spans="3:9" x14ac:dyDescent="0.25">
      <c r="C1787" t="s">
        <v>0</v>
      </c>
      <c r="E1787">
        <f>(C1792-C1790)</f>
        <v>31.8</v>
      </c>
      <c r="F1787">
        <f>(C1792+C1790)/2</f>
        <v>42.7</v>
      </c>
      <c r="G1787">
        <f>((C1796*C1801*E1787*(C1794^3))/(C1805^2))*C1807</f>
        <v>117302049.47395931</v>
      </c>
      <c r="H1787">
        <f>((0.825)+((0.387*(G1787^(1/6)))/((1)+((0.492/C1807)^(9/16)))^(8/27)))^2</f>
        <v>64.230175340769193</v>
      </c>
      <c r="I1787">
        <f>(H1787*C1803)/C1794</f>
        <v>4.7245296147313516</v>
      </c>
    </row>
    <row r="1788" spans="3:9" x14ac:dyDescent="0.25">
      <c r="C1788">
        <v>1</v>
      </c>
    </row>
    <row r="1789" spans="3:9" x14ac:dyDescent="0.25">
      <c r="C1789" t="s">
        <v>1</v>
      </c>
    </row>
    <row r="1790" spans="3:9" x14ac:dyDescent="0.25">
      <c r="C1790">
        <v>26.8</v>
      </c>
    </row>
    <row r="1791" spans="3:9" x14ac:dyDescent="0.25">
      <c r="C1791" t="s">
        <v>2</v>
      </c>
    </row>
    <row r="1792" spans="3:9" x14ac:dyDescent="0.25">
      <c r="C1792">
        <v>58.6</v>
      </c>
    </row>
    <row r="1793" spans="3:7" x14ac:dyDescent="0.25">
      <c r="C1793" t="s">
        <v>3</v>
      </c>
    </row>
    <row r="1794" spans="3:7" x14ac:dyDescent="0.25">
      <c r="C1794">
        <v>0.3619</v>
      </c>
    </row>
    <row r="1795" spans="3:7" x14ac:dyDescent="0.25">
      <c r="C1795" t="s">
        <v>4</v>
      </c>
    </row>
    <row r="1796" spans="3:7" ht="15.75" thickBot="1" x14ac:dyDescent="0.3">
      <c r="C1796">
        <v>9.81</v>
      </c>
    </row>
    <row r="1797" spans="3:7" x14ac:dyDescent="0.25">
      <c r="C1797" s="5" t="s">
        <v>15</v>
      </c>
    </row>
    <row r="1798" spans="3:7" ht="15.75" thickBot="1" x14ac:dyDescent="0.3">
      <c r="C1798" s="8">
        <f>(C1792+C1790)/2</f>
        <v>42.7</v>
      </c>
      <c r="G1798" t="s">
        <v>16</v>
      </c>
    </row>
    <row r="1800" spans="3:7" x14ac:dyDescent="0.25">
      <c r="C1800" s="1" t="s">
        <v>6</v>
      </c>
    </row>
    <row r="1801" spans="3:7" x14ac:dyDescent="0.25">
      <c r="C1801">
        <f>1/(273+F1787)</f>
        <v>3.1675641431738993E-3</v>
      </c>
    </row>
    <row r="1802" spans="3:7" x14ac:dyDescent="0.25">
      <c r="C1802" t="s">
        <v>7</v>
      </c>
    </row>
    <row r="1803" spans="3:7" x14ac:dyDescent="0.25">
      <c r="C1803">
        <v>2.6620000000000001E-2</v>
      </c>
    </row>
    <row r="1804" spans="3:7" x14ac:dyDescent="0.25">
      <c r="C1804" t="s">
        <v>8</v>
      </c>
    </row>
    <row r="1805" spans="3:7" x14ac:dyDescent="0.25">
      <c r="C1805">
        <v>1.702E-5</v>
      </c>
    </row>
    <row r="1806" spans="3:7" x14ac:dyDescent="0.25">
      <c r="C1806" t="s">
        <v>9</v>
      </c>
    </row>
    <row r="1807" spans="3:7" x14ac:dyDescent="0.25">
      <c r="C1807">
        <v>0.72550000000000003</v>
      </c>
    </row>
    <row r="1809" spans="3:9" s="7" customFormat="1" x14ac:dyDescent="0.25"/>
    <row r="1811" spans="3:9" x14ac:dyDescent="0.25">
      <c r="E1811" s="2" t="s">
        <v>11</v>
      </c>
      <c r="F1811" s="3" t="s">
        <v>5</v>
      </c>
      <c r="G1811" s="3" t="s">
        <v>10</v>
      </c>
      <c r="H1811" s="3" t="s">
        <v>12</v>
      </c>
      <c r="I1811" s="3" t="s">
        <v>13</v>
      </c>
    </row>
    <row r="1812" spans="3:9" x14ac:dyDescent="0.25">
      <c r="C1812" t="s">
        <v>0</v>
      </c>
      <c r="E1812">
        <f>(C1817-C1815)</f>
        <v>55.100000000000009</v>
      </c>
      <c r="F1812">
        <f>(C1817+C1815)/2</f>
        <v>54.35</v>
      </c>
      <c r="G1812">
        <f>((C1821*C1826*E1812*(C1819^3))/(C1830^2))*C1832</f>
        <v>174989817.9739787</v>
      </c>
      <c r="H1812">
        <f>((0.825)+((0.387*(G1812^(1/6)))/((1)+((0.492/C1832)^(9/16)))^(8/27)))^2</f>
        <v>72.383371267553883</v>
      </c>
      <c r="I1812">
        <f>(H1812*C1828)/C1819</f>
        <v>5.4702547780259705</v>
      </c>
    </row>
    <row r="1813" spans="3:9" x14ac:dyDescent="0.25">
      <c r="C1813">
        <v>1</v>
      </c>
    </row>
    <row r="1814" spans="3:9" x14ac:dyDescent="0.25">
      <c r="C1814" t="s">
        <v>1</v>
      </c>
    </row>
    <row r="1815" spans="3:9" x14ac:dyDescent="0.25">
      <c r="C1815">
        <v>26.8</v>
      </c>
    </row>
    <row r="1816" spans="3:9" x14ac:dyDescent="0.25">
      <c r="C1816" t="s">
        <v>2</v>
      </c>
    </row>
    <row r="1817" spans="3:9" x14ac:dyDescent="0.25">
      <c r="C1817">
        <v>81.900000000000006</v>
      </c>
    </row>
    <row r="1818" spans="3:9" x14ac:dyDescent="0.25">
      <c r="C1818" t="s">
        <v>3</v>
      </c>
    </row>
    <row r="1819" spans="3:9" x14ac:dyDescent="0.25">
      <c r="C1819">
        <v>0.3619</v>
      </c>
    </row>
    <row r="1820" spans="3:9" x14ac:dyDescent="0.25">
      <c r="C1820" t="s">
        <v>4</v>
      </c>
    </row>
    <row r="1821" spans="3:9" ht="15.75" thickBot="1" x14ac:dyDescent="0.3">
      <c r="C1821">
        <v>9.81</v>
      </c>
    </row>
    <row r="1822" spans="3:9" x14ac:dyDescent="0.25">
      <c r="C1822" s="5" t="s">
        <v>15</v>
      </c>
    </row>
    <row r="1823" spans="3:9" ht="15.75" thickBot="1" x14ac:dyDescent="0.3">
      <c r="C1823" s="8">
        <f>(C1817+C1815)/2</f>
        <v>54.35</v>
      </c>
      <c r="G1823" s="9"/>
    </row>
    <row r="1825" spans="3:9" x14ac:dyDescent="0.25">
      <c r="C1825" s="1" t="s">
        <v>6</v>
      </c>
    </row>
    <row r="1826" spans="3:9" x14ac:dyDescent="0.25">
      <c r="C1826">
        <f>1/(273+F1812)</f>
        <v>3.0548342752405679E-3</v>
      </c>
    </row>
    <row r="1827" spans="3:9" x14ac:dyDescent="0.25">
      <c r="C1827" t="s">
        <v>7</v>
      </c>
    </row>
    <row r="1828" spans="3:9" x14ac:dyDescent="0.25">
      <c r="C1828">
        <v>2.7349999999999999E-2</v>
      </c>
    </row>
    <row r="1829" spans="3:9" x14ac:dyDescent="0.25">
      <c r="C1829" t="s">
        <v>8</v>
      </c>
    </row>
    <row r="1830" spans="3:9" x14ac:dyDescent="0.25">
      <c r="C1830">
        <v>1.7980000000000001E-5</v>
      </c>
    </row>
    <row r="1831" spans="3:9" x14ac:dyDescent="0.25">
      <c r="C1831" t="s">
        <v>9</v>
      </c>
    </row>
    <row r="1832" spans="3:9" x14ac:dyDescent="0.25">
      <c r="C1832">
        <v>0.7228</v>
      </c>
    </row>
    <row r="1834" spans="3:9" s="7" customFormat="1" x14ac:dyDescent="0.25"/>
    <row r="1836" spans="3:9" x14ac:dyDescent="0.25">
      <c r="E1836" s="2" t="s">
        <v>11</v>
      </c>
      <c r="F1836" s="3" t="s">
        <v>5</v>
      </c>
      <c r="G1836" s="3" t="s">
        <v>10</v>
      </c>
      <c r="H1836" s="3" t="s">
        <v>12</v>
      </c>
      <c r="I1836" s="3" t="s">
        <v>13</v>
      </c>
    </row>
    <row r="1837" spans="3:9" x14ac:dyDescent="0.25">
      <c r="C1837" t="s">
        <v>0</v>
      </c>
      <c r="E1837">
        <f>(C1842-C1840)</f>
        <v>93.399999999999991</v>
      </c>
      <c r="F1837">
        <f>(C1842+C1840)/2</f>
        <v>73.399999999999991</v>
      </c>
      <c r="G1837">
        <f>((C1846*C1851*E1837*(C1844^3))/(C1855^2))*C1857</f>
        <v>226079349.95235735</v>
      </c>
      <c r="H1837">
        <f>((0.825)+((0.387*(G1837^(1/6)))/((1)+((0.492/C1857)^(9/16)))^(8/27)))^2</f>
        <v>78.123027998825464</v>
      </c>
      <c r="I1837">
        <f>(H1837*C1853)/C1844</f>
        <v>6.2191888274279119</v>
      </c>
    </row>
    <row r="1838" spans="3:9" x14ac:dyDescent="0.25">
      <c r="C1838">
        <v>1</v>
      </c>
    </row>
    <row r="1839" spans="3:9" x14ac:dyDescent="0.25">
      <c r="C1839" t="s">
        <v>1</v>
      </c>
    </row>
    <row r="1840" spans="3:9" x14ac:dyDescent="0.25">
      <c r="C1840">
        <v>26.7</v>
      </c>
    </row>
    <row r="1841" spans="3:7" x14ac:dyDescent="0.25">
      <c r="C1841" t="s">
        <v>2</v>
      </c>
    </row>
    <row r="1842" spans="3:7" x14ac:dyDescent="0.25">
      <c r="C1842">
        <v>120.1</v>
      </c>
    </row>
    <row r="1843" spans="3:7" x14ac:dyDescent="0.25">
      <c r="C1843" t="s">
        <v>3</v>
      </c>
    </row>
    <row r="1844" spans="3:7" x14ac:dyDescent="0.25">
      <c r="C1844">
        <v>0.3619</v>
      </c>
    </row>
    <row r="1845" spans="3:7" x14ac:dyDescent="0.25">
      <c r="C1845" t="s">
        <v>4</v>
      </c>
    </row>
    <row r="1846" spans="3:7" ht="15.75" thickBot="1" x14ac:dyDescent="0.3">
      <c r="C1846">
        <v>9.81</v>
      </c>
    </row>
    <row r="1847" spans="3:7" x14ac:dyDescent="0.25">
      <c r="C1847" s="5" t="s">
        <v>15</v>
      </c>
    </row>
    <row r="1848" spans="3:7" ht="15.75" thickBot="1" x14ac:dyDescent="0.3">
      <c r="C1848" s="8">
        <f>(C1842+C1840)/2</f>
        <v>73.399999999999991</v>
      </c>
      <c r="G1848" s="9"/>
    </row>
    <row r="1850" spans="3:7" x14ac:dyDescent="0.25">
      <c r="C1850" s="1" t="s">
        <v>6</v>
      </c>
    </row>
    <row r="1851" spans="3:7" x14ac:dyDescent="0.25">
      <c r="C1851">
        <f>1/(273+F1837)</f>
        <v>2.8868360277136259E-3</v>
      </c>
    </row>
    <row r="1852" spans="3:7" x14ac:dyDescent="0.25">
      <c r="C1852" t="s">
        <v>7</v>
      </c>
    </row>
    <row r="1853" spans="3:7" x14ac:dyDescent="0.25">
      <c r="C1853">
        <v>2.8809999999999999E-2</v>
      </c>
    </row>
    <row r="1854" spans="3:7" x14ac:dyDescent="0.25">
      <c r="C1854" t="s">
        <v>8</v>
      </c>
    </row>
    <row r="1855" spans="3:7" x14ac:dyDescent="0.25">
      <c r="C1855">
        <v>1.995E-5</v>
      </c>
    </row>
    <row r="1856" spans="3:7" x14ac:dyDescent="0.25">
      <c r="C1856" t="s">
        <v>9</v>
      </c>
    </row>
    <row r="1857" spans="3:9" x14ac:dyDescent="0.25">
      <c r="C1857">
        <v>0.7177</v>
      </c>
    </row>
    <row r="1859" spans="3:9" s="7" customFormat="1" x14ac:dyDescent="0.25"/>
    <row r="1861" spans="3:9" x14ac:dyDescent="0.25">
      <c r="E1861" s="2" t="s">
        <v>11</v>
      </c>
      <c r="F1861" s="3" t="s">
        <v>5</v>
      </c>
      <c r="G1861" s="3" t="s">
        <v>10</v>
      </c>
      <c r="H1861" s="3" t="s">
        <v>12</v>
      </c>
      <c r="I1861" s="3" t="s">
        <v>13</v>
      </c>
    </row>
    <row r="1862" spans="3:9" x14ac:dyDescent="0.25">
      <c r="C1862" t="s">
        <v>0</v>
      </c>
      <c r="E1862">
        <f>(C1867-C1865)</f>
        <v>247.3</v>
      </c>
      <c r="F1862">
        <f>(C1867+C1865)/2</f>
        <v>150.35</v>
      </c>
      <c r="G1862">
        <f>((C1871*C1876*E1862*(C1869^3))/(C1880^2))*C1882</f>
        <v>253810132.42993635</v>
      </c>
      <c r="H1862">
        <f>((0.825)+((0.387*(G1862^(1/6)))/((1)+((0.492/C1882)^(9/16)))^(8/27)))^2</f>
        <v>80.695753148076918</v>
      </c>
      <c r="I1862">
        <f>(H1862*C1878)/C1869</f>
        <v>7.5232791136118129</v>
      </c>
    </row>
    <row r="1863" spans="3:9" x14ac:dyDescent="0.25">
      <c r="C1863">
        <v>1</v>
      </c>
    </row>
    <row r="1864" spans="3:9" x14ac:dyDescent="0.25">
      <c r="C1864" t="s">
        <v>1</v>
      </c>
      <c r="G1864">
        <f>((C1871*C1876*E1862*(C1869^3))/(D1880^2))*D1882</f>
        <v>215253950.34216094</v>
      </c>
      <c r="H1864">
        <f>((0.825)+((0.387*(G1864^(1/6)))/((1)+((0.492/D1882)^(9/16)))^(8/27)))^2</f>
        <v>76.734287457104813</v>
      </c>
      <c r="I1864">
        <f>(H1864*D1878)/C1869</f>
        <v>7.4444344642689977</v>
      </c>
    </row>
    <row r="1865" spans="3:9" x14ac:dyDescent="0.25">
      <c r="C1865">
        <v>26.7</v>
      </c>
    </row>
    <row r="1866" spans="3:9" x14ac:dyDescent="0.25">
      <c r="C1866" t="s">
        <v>2</v>
      </c>
    </row>
    <row r="1867" spans="3:9" x14ac:dyDescent="0.25">
      <c r="C1867">
        <v>274</v>
      </c>
    </row>
    <row r="1868" spans="3:9" x14ac:dyDescent="0.25">
      <c r="C1868" t="s">
        <v>3</v>
      </c>
    </row>
    <row r="1869" spans="3:9" x14ac:dyDescent="0.25">
      <c r="C1869">
        <v>0.3619</v>
      </c>
    </row>
    <row r="1870" spans="3:9" x14ac:dyDescent="0.25">
      <c r="C1870" t="s">
        <v>4</v>
      </c>
    </row>
    <row r="1871" spans="3:9" ht="15.75" thickBot="1" x14ac:dyDescent="0.3">
      <c r="C1871">
        <v>9.81</v>
      </c>
      <c r="G1871">
        <v>140</v>
      </c>
      <c r="H1871">
        <f>I1862</f>
        <v>7.5232791136118129</v>
      </c>
    </row>
    <row r="1872" spans="3:9" x14ac:dyDescent="0.25">
      <c r="C1872" s="5" t="s">
        <v>15</v>
      </c>
      <c r="G1872">
        <v>160</v>
      </c>
      <c r="H1872">
        <f>I1864</f>
        <v>7.4444344642689977</v>
      </c>
    </row>
    <row r="1873" spans="3:9" ht="15.75" thickBot="1" x14ac:dyDescent="0.3">
      <c r="C1873" s="8">
        <f>(C1867+C1865)/2</f>
        <v>150.35</v>
      </c>
      <c r="G1873" s="9">
        <f>C1873</f>
        <v>150.35</v>
      </c>
      <c r="H1873">
        <f>((H1871)+(((H1872-H1871)/(G1872-G1871))*(G1873-G1871)))</f>
        <v>7.4824770075769065</v>
      </c>
    </row>
    <row r="1875" spans="3:9" x14ac:dyDescent="0.25">
      <c r="C1875" s="1" t="s">
        <v>6</v>
      </c>
    </row>
    <row r="1876" spans="3:9" x14ac:dyDescent="0.25">
      <c r="C1876">
        <f>1/(273+F1862)</f>
        <v>2.3621117278847287E-3</v>
      </c>
    </row>
    <row r="1877" spans="3:9" x14ac:dyDescent="0.25">
      <c r="C1877" t="s">
        <v>7</v>
      </c>
    </row>
    <row r="1878" spans="3:9" x14ac:dyDescent="0.25">
      <c r="C1878">
        <v>3.3739999999999999E-2</v>
      </c>
      <c r="D1878">
        <v>3.5110000000000002E-2</v>
      </c>
    </row>
    <row r="1879" spans="3:9" x14ac:dyDescent="0.25">
      <c r="C1879" t="s">
        <v>8</v>
      </c>
    </row>
    <row r="1880" spans="3:9" x14ac:dyDescent="0.25">
      <c r="C1880">
        <v>2.745E-5</v>
      </c>
      <c r="D1880">
        <v>2.9750000000000001E-5</v>
      </c>
    </row>
    <row r="1881" spans="3:9" x14ac:dyDescent="0.25">
      <c r="C1881" t="s">
        <v>9</v>
      </c>
    </row>
    <row r="1882" spans="3:9" x14ac:dyDescent="0.25">
      <c r="C1882">
        <v>0.70409999999999995</v>
      </c>
      <c r="D1882">
        <v>0.70140000000000002</v>
      </c>
    </row>
    <row r="1884" spans="3:9" s="7" customFormat="1" x14ac:dyDescent="0.25"/>
    <row r="1886" spans="3:9" x14ac:dyDescent="0.25">
      <c r="E1886" s="2" t="s">
        <v>11</v>
      </c>
      <c r="F1886" s="3" t="s">
        <v>5</v>
      </c>
      <c r="G1886" s="3" t="s">
        <v>10</v>
      </c>
      <c r="H1886" s="3" t="s">
        <v>12</v>
      </c>
      <c r="I1886" s="3" t="s">
        <v>13</v>
      </c>
    </row>
    <row r="1887" spans="3:9" x14ac:dyDescent="0.25">
      <c r="C1887" t="s">
        <v>0</v>
      </c>
      <c r="E1887">
        <f>(C1892-C1890)</f>
        <v>58.2</v>
      </c>
      <c r="F1887">
        <f>(C1892+C1890)/2</f>
        <v>55.800000000000004</v>
      </c>
      <c r="G1887">
        <f>((C1896*C1901*E1887*(C1894^3))/(C1905^2))*C1907</f>
        <v>164893062.28729197</v>
      </c>
      <c r="H1887">
        <f>((0.825)+((0.387*(G1887^(1/6)))/((1)+((0.492/C1907)^(9/16)))^(8/27)))^2</f>
        <v>71.06623065166967</v>
      </c>
      <c r="I1887">
        <f>(H1887*C1903)/C1894</f>
        <v>5.5140639864572654</v>
      </c>
    </row>
    <row r="1888" spans="3:9" x14ac:dyDescent="0.25">
      <c r="C1888">
        <v>1</v>
      </c>
    </row>
    <row r="1889" spans="3:7" x14ac:dyDescent="0.25">
      <c r="C1889" t="s">
        <v>1</v>
      </c>
    </row>
    <row r="1890" spans="3:7" x14ac:dyDescent="0.25">
      <c r="C1890">
        <v>26.7</v>
      </c>
    </row>
    <row r="1891" spans="3:7" x14ac:dyDescent="0.25">
      <c r="C1891" t="s">
        <v>2</v>
      </c>
    </row>
    <row r="1892" spans="3:7" x14ac:dyDescent="0.25">
      <c r="C1892">
        <v>84.9</v>
      </c>
    </row>
    <row r="1893" spans="3:7" x14ac:dyDescent="0.25">
      <c r="C1893" t="s">
        <v>3</v>
      </c>
    </row>
    <row r="1894" spans="3:7" x14ac:dyDescent="0.25">
      <c r="C1894">
        <v>0.3619</v>
      </c>
    </row>
    <row r="1895" spans="3:7" x14ac:dyDescent="0.25">
      <c r="C1895" t="s">
        <v>4</v>
      </c>
    </row>
    <row r="1896" spans="3:7" ht="15.75" thickBot="1" x14ac:dyDescent="0.3">
      <c r="C1896">
        <v>9.81</v>
      </c>
    </row>
    <row r="1897" spans="3:7" x14ac:dyDescent="0.25">
      <c r="C1897" s="5" t="s">
        <v>15</v>
      </c>
    </row>
    <row r="1898" spans="3:7" ht="15.75" thickBot="1" x14ac:dyDescent="0.3">
      <c r="C1898" s="8">
        <f>(C1892+C1890)/2</f>
        <v>55.800000000000004</v>
      </c>
      <c r="G1898" t="s">
        <v>16</v>
      </c>
    </row>
    <row r="1900" spans="3:7" x14ac:dyDescent="0.25">
      <c r="C1900" s="1" t="s">
        <v>6</v>
      </c>
    </row>
    <row r="1901" spans="3:7" x14ac:dyDescent="0.25">
      <c r="C1901">
        <f>1/(273+F1887)</f>
        <v>3.0413625304136251E-3</v>
      </c>
    </row>
    <row r="1902" spans="3:7" x14ac:dyDescent="0.25">
      <c r="C1902" t="s">
        <v>7</v>
      </c>
    </row>
    <row r="1903" spans="3:7" x14ac:dyDescent="0.25">
      <c r="C1903">
        <v>2.8080000000000001E-2</v>
      </c>
    </row>
    <row r="1904" spans="3:7" x14ac:dyDescent="0.25">
      <c r="C1904" t="s">
        <v>8</v>
      </c>
    </row>
    <row r="1905" spans="3:9" x14ac:dyDescent="0.25">
      <c r="C1905">
        <v>1.8960000000000001E-5</v>
      </c>
    </row>
    <row r="1906" spans="3:9" x14ac:dyDescent="0.25">
      <c r="C1906" t="s">
        <v>9</v>
      </c>
    </row>
    <row r="1907" spans="3:9" x14ac:dyDescent="0.25">
      <c r="C1907">
        <v>0.72019999999999995</v>
      </c>
    </row>
    <row r="1909" spans="3:9" s="7" customFormat="1" x14ac:dyDescent="0.25"/>
    <row r="1911" spans="3:9" x14ac:dyDescent="0.25">
      <c r="E1911" s="2" t="s">
        <v>11</v>
      </c>
      <c r="F1911" s="3" t="s">
        <v>5</v>
      </c>
      <c r="G1911" s="3" t="s">
        <v>10</v>
      </c>
      <c r="H1911" s="3" t="s">
        <v>12</v>
      </c>
      <c r="I1911" s="3" t="s">
        <v>13</v>
      </c>
    </row>
    <row r="1912" spans="3:9" x14ac:dyDescent="0.25">
      <c r="C1912" t="s">
        <v>0</v>
      </c>
      <c r="E1912">
        <f>(C1917-C1915)</f>
        <v>103.4</v>
      </c>
      <c r="F1912">
        <f>(C1917+C1915)/2</f>
        <v>78.3</v>
      </c>
      <c r="G1912">
        <f>((C1921*C1926*E1912*(C1919^3))/(C1930^2))*C1932</f>
        <v>222653343.1937086</v>
      </c>
      <c r="H1912">
        <f>((0.825)+((0.387*(G1912^(1/6)))/((1)+((0.492/C1932)^(9/16)))^(8/27)))^2</f>
        <v>77.729642286702074</v>
      </c>
      <c r="I1912">
        <f>(H1912*C1928)/C1919</f>
        <v>6.3425154372100359</v>
      </c>
    </row>
    <row r="1913" spans="3:9" x14ac:dyDescent="0.25">
      <c r="C1913">
        <v>1</v>
      </c>
    </row>
    <row r="1914" spans="3:9" x14ac:dyDescent="0.25">
      <c r="C1914" t="s">
        <v>1</v>
      </c>
    </row>
    <row r="1915" spans="3:9" x14ac:dyDescent="0.25">
      <c r="C1915">
        <v>26.6</v>
      </c>
    </row>
    <row r="1916" spans="3:9" x14ac:dyDescent="0.25">
      <c r="C1916" t="s">
        <v>2</v>
      </c>
    </row>
    <row r="1917" spans="3:9" x14ac:dyDescent="0.25">
      <c r="C1917">
        <v>130</v>
      </c>
    </row>
    <row r="1918" spans="3:9" x14ac:dyDescent="0.25">
      <c r="C1918" t="s">
        <v>3</v>
      </c>
    </row>
    <row r="1919" spans="3:9" x14ac:dyDescent="0.25">
      <c r="C1919">
        <v>0.3619</v>
      </c>
    </row>
    <row r="1920" spans="3:9" x14ac:dyDescent="0.25">
      <c r="C1920" t="s">
        <v>4</v>
      </c>
    </row>
    <row r="1921" spans="3:9" ht="15.75" thickBot="1" x14ac:dyDescent="0.3">
      <c r="C1921">
        <v>9.81</v>
      </c>
    </row>
    <row r="1922" spans="3:9" x14ac:dyDescent="0.25">
      <c r="C1922" s="5" t="s">
        <v>15</v>
      </c>
    </row>
    <row r="1923" spans="3:9" ht="15.75" thickBot="1" x14ac:dyDescent="0.3">
      <c r="C1923" s="8">
        <f>(C1917+C1915)/2</f>
        <v>78.3</v>
      </c>
      <c r="G1923" t="s">
        <v>16</v>
      </c>
    </row>
    <row r="1925" spans="3:9" x14ac:dyDescent="0.25">
      <c r="C1925" s="1" t="s">
        <v>6</v>
      </c>
    </row>
    <row r="1926" spans="3:9" x14ac:dyDescent="0.25">
      <c r="C1926">
        <f>1/(273+F1912)</f>
        <v>2.8465698832906348E-3</v>
      </c>
    </row>
    <row r="1927" spans="3:9" x14ac:dyDescent="0.25">
      <c r="C1927" t="s">
        <v>7</v>
      </c>
    </row>
    <row r="1928" spans="3:9" x14ac:dyDescent="0.25">
      <c r="C1928">
        <v>2.9530000000000001E-2</v>
      </c>
    </row>
    <row r="1929" spans="3:9" x14ac:dyDescent="0.25">
      <c r="C1929" t="s">
        <v>8</v>
      </c>
    </row>
    <row r="1930" spans="3:9" x14ac:dyDescent="0.25">
      <c r="C1930">
        <v>2.0970000000000001E-5</v>
      </c>
    </row>
    <row r="1931" spans="3:9" x14ac:dyDescent="0.25">
      <c r="C1931" t="s">
        <v>9</v>
      </c>
    </row>
    <row r="1932" spans="3:9" x14ac:dyDescent="0.25">
      <c r="C1932">
        <v>0.71540000000000004</v>
      </c>
    </row>
    <row r="1934" spans="3:9" s="7" customFormat="1" x14ac:dyDescent="0.25"/>
    <row r="1935" spans="3:9" ht="14.25" customHeight="1" x14ac:dyDescent="0.25"/>
    <row r="1936" spans="3:9" x14ac:dyDescent="0.25">
      <c r="E1936" s="2" t="s">
        <v>11</v>
      </c>
      <c r="F1936" s="3" t="s">
        <v>5</v>
      </c>
      <c r="G1936" s="3" t="s">
        <v>10</v>
      </c>
      <c r="H1936" s="3" t="s">
        <v>12</v>
      </c>
      <c r="I1936" s="3" t="s">
        <v>13</v>
      </c>
    </row>
    <row r="1937" spans="3:9" x14ac:dyDescent="0.25">
      <c r="C1937" t="s">
        <v>0</v>
      </c>
      <c r="E1937">
        <f>(C1942-C1940)</f>
        <v>96.4</v>
      </c>
      <c r="F1937">
        <f>(C1942+C1940)/2</f>
        <v>74.8</v>
      </c>
      <c r="G1937">
        <f>((C1946*C1951*E1937*(C1944^3))/(C1955^2))*C1957</f>
        <v>209669030.87783512</v>
      </c>
      <c r="H1937">
        <f>((0.825)+((0.387*(G1937^(1/6)))/((1)+((0.492/C1957)^(9/16)))^(8/27)))^2</f>
        <v>76.331888684447264</v>
      </c>
      <c r="I1937">
        <f>(H1937*C1953)/C1944</f>
        <v>6.2284627600213529</v>
      </c>
    </row>
    <row r="1938" spans="3:9" x14ac:dyDescent="0.25">
      <c r="C1938">
        <v>1</v>
      </c>
    </row>
    <row r="1939" spans="3:9" x14ac:dyDescent="0.25">
      <c r="C1939" t="s">
        <v>1</v>
      </c>
    </row>
    <row r="1940" spans="3:9" x14ac:dyDescent="0.25">
      <c r="C1940">
        <v>26.6</v>
      </c>
    </row>
    <row r="1941" spans="3:9" x14ac:dyDescent="0.25">
      <c r="C1941" t="s">
        <v>2</v>
      </c>
    </row>
    <row r="1942" spans="3:9" x14ac:dyDescent="0.25">
      <c r="C1942">
        <v>123</v>
      </c>
    </row>
    <row r="1943" spans="3:9" x14ac:dyDescent="0.25">
      <c r="C1943" t="s">
        <v>3</v>
      </c>
    </row>
    <row r="1944" spans="3:9" x14ac:dyDescent="0.25">
      <c r="C1944">
        <v>0.3619</v>
      </c>
    </row>
    <row r="1945" spans="3:9" x14ac:dyDescent="0.25">
      <c r="C1945" t="s">
        <v>4</v>
      </c>
    </row>
    <row r="1946" spans="3:9" ht="15.75" thickBot="1" x14ac:dyDescent="0.3">
      <c r="C1946">
        <v>9.81</v>
      </c>
    </row>
    <row r="1947" spans="3:9" x14ac:dyDescent="0.25">
      <c r="C1947" s="5" t="s">
        <v>15</v>
      </c>
    </row>
    <row r="1948" spans="3:9" ht="15.75" thickBot="1" x14ac:dyDescent="0.3">
      <c r="C1948" s="8">
        <f>(C1942+C1940)/2</f>
        <v>74.8</v>
      </c>
      <c r="G1948" t="s">
        <v>16</v>
      </c>
    </row>
    <row r="1950" spans="3:9" x14ac:dyDescent="0.25">
      <c r="C1950" s="1" t="s">
        <v>6</v>
      </c>
    </row>
    <row r="1951" spans="3:9" x14ac:dyDescent="0.25">
      <c r="C1951">
        <f>1/(273+F1937)</f>
        <v>2.8752156411730877E-3</v>
      </c>
    </row>
    <row r="1952" spans="3:9" x14ac:dyDescent="0.25">
      <c r="C1952" t="s">
        <v>7</v>
      </c>
    </row>
    <row r="1953" spans="3:9" x14ac:dyDescent="0.25">
      <c r="C1953">
        <v>2.9530000000000001E-2</v>
      </c>
    </row>
    <row r="1954" spans="3:9" x14ac:dyDescent="0.25">
      <c r="C1954" t="s">
        <v>8</v>
      </c>
    </row>
    <row r="1955" spans="3:9" x14ac:dyDescent="0.25">
      <c r="C1955">
        <v>2.0970000000000001E-5</v>
      </c>
    </row>
    <row r="1956" spans="3:9" x14ac:dyDescent="0.25">
      <c r="C1956" t="s">
        <v>9</v>
      </c>
    </row>
    <row r="1957" spans="3:9" x14ac:dyDescent="0.25">
      <c r="C1957">
        <v>0.71540000000000004</v>
      </c>
    </row>
    <row r="1959" spans="3:9" s="7" customFormat="1" x14ac:dyDescent="0.25"/>
    <row r="1961" spans="3:9" x14ac:dyDescent="0.25">
      <c r="E1961" s="2" t="s">
        <v>11</v>
      </c>
      <c r="F1961" s="3" t="s">
        <v>5</v>
      </c>
      <c r="G1961" s="3" t="s">
        <v>10</v>
      </c>
      <c r="H1961" s="3" t="s">
        <v>12</v>
      </c>
      <c r="I1961" s="3" t="s">
        <v>13</v>
      </c>
    </row>
    <row r="1962" spans="3:9" x14ac:dyDescent="0.25">
      <c r="C1962" t="s">
        <v>0</v>
      </c>
      <c r="E1962">
        <f>(C1967-C1965)</f>
        <v>85.300000000000011</v>
      </c>
      <c r="F1962">
        <f>(C1967+C1965)/2</f>
        <v>69.25</v>
      </c>
      <c r="G1962">
        <f>((C1971*C1976*E1962*(C1969^3))/(C1980^2))*C1982</f>
        <v>208976512.5310449</v>
      </c>
      <c r="H1962">
        <f>((0.825)+((0.387*(G1962^(1/6)))/((1)+((0.492/C1982)^(9/16)))^(8/27)))^2</f>
        <v>76.288755674644037</v>
      </c>
      <c r="I1962">
        <f>(H1962*C1978)/C1969</f>
        <v>6.0731667614990181</v>
      </c>
    </row>
    <row r="1963" spans="3:9" x14ac:dyDescent="0.25">
      <c r="C1963">
        <v>1</v>
      </c>
    </row>
    <row r="1964" spans="3:9" x14ac:dyDescent="0.25">
      <c r="C1964" t="s">
        <v>1</v>
      </c>
    </row>
    <row r="1965" spans="3:9" x14ac:dyDescent="0.25">
      <c r="C1965">
        <v>26.6</v>
      </c>
    </row>
    <row r="1966" spans="3:9" x14ac:dyDescent="0.25">
      <c r="C1966" t="s">
        <v>2</v>
      </c>
    </row>
    <row r="1967" spans="3:9" x14ac:dyDescent="0.25">
      <c r="C1967">
        <v>111.9</v>
      </c>
    </row>
    <row r="1968" spans="3:9" x14ac:dyDescent="0.25">
      <c r="C1968" t="s">
        <v>3</v>
      </c>
    </row>
    <row r="1969" spans="3:7" x14ac:dyDescent="0.25">
      <c r="C1969">
        <v>0.3619</v>
      </c>
    </row>
    <row r="1970" spans="3:7" x14ac:dyDescent="0.25">
      <c r="C1970" t="s">
        <v>4</v>
      </c>
    </row>
    <row r="1971" spans="3:7" ht="15.75" thickBot="1" x14ac:dyDescent="0.3">
      <c r="C1971">
        <v>9.81</v>
      </c>
    </row>
    <row r="1972" spans="3:7" x14ac:dyDescent="0.25">
      <c r="C1972" s="5" t="s">
        <v>15</v>
      </c>
    </row>
    <row r="1973" spans="3:7" ht="15.75" thickBot="1" x14ac:dyDescent="0.3">
      <c r="C1973" s="8">
        <f>(C1967+C1965)/2</f>
        <v>69.25</v>
      </c>
      <c r="G1973" t="s">
        <v>16</v>
      </c>
    </row>
    <row r="1975" spans="3:7" x14ac:dyDescent="0.25">
      <c r="C1975" s="1" t="s">
        <v>6</v>
      </c>
    </row>
    <row r="1976" spans="3:7" x14ac:dyDescent="0.25">
      <c r="C1976">
        <f>1/(273+F1962)</f>
        <v>2.9218407596785976E-3</v>
      </c>
    </row>
    <row r="1977" spans="3:7" x14ac:dyDescent="0.25">
      <c r="C1977" t="s">
        <v>7</v>
      </c>
    </row>
    <row r="1978" spans="3:7" x14ac:dyDescent="0.25">
      <c r="C1978">
        <v>2.8809999999999999E-2</v>
      </c>
    </row>
    <row r="1979" spans="3:7" x14ac:dyDescent="0.25">
      <c r="C1979" t="s">
        <v>8</v>
      </c>
    </row>
    <row r="1980" spans="3:7" x14ac:dyDescent="0.25">
      <c r="C1980">
        <v>1.995E-5</v>
      </c>
    </row>
    <row r="1981" spans="3:7" x14ac:dyDescent="0.25">
      <c r="C1981" t="s">
        <v>9</v>
      </c>
    </row>
    <row r="1982" spans="3:7" x14ac:dyDescent="0.25">
      <c r="C1982">
        <v>0.7177</v>
      </c>
    </row>
    <row r="1985" spans="3:9" s="7" customFormat="1" x14ac:dyDescent="0.25"/>
    <row r="1986" spans="3:9" x14ac:dyDescent="0.25">
      <c r="E1986" s="2" t="s">
        <v>11</v>
      </c>
      <c r="F1986" s="3" t="s">
        <v>5</v>
      </c>
      <c r="G1986" s="3" t="s">
        <v>10</v>
      </c>
      <c r="H1986" s="3" t="s">
        <v>12</v>
      </c>
      <c r="I1986" s="3" t="s">
        <v>13</v>
      </c>
    </row>
    <row r="1987" spans="3:9" x14ac:dyDescent="0.25">
      <c r="C1987" t="s">
        <v>0</v>
      </c>
      <c r="E1987">
        <f>(C1992-C1990)</f>
        <v>116.30000000000001</v>
      </c>
      <c r="F1987">
        <f>(C1992+C1990)/2</f>
        <v>84.75</v>
      </c>
      <c r="G1987">
        <f>((C1996*C2001*E1987*(C1994^3))/(C2005^2))*C2007</f>
        <v>222538972.4445821</v>
      </c>
      <c r="H1987">
        <f>((0.825)+((0.387*(G1987^(1/6)))/((1)+((0.492/C2007)^(9/16)))^(8/27)))^2</f>
        <v>77.685200508997781</v>
      </c>
      <c r="I1987">
        <f>(H1987*C2003)/C1994</f>
        <v>6.4912972185468165</v>
      </c>
    </row>
    <row r="1988" spans="3:9" x14ac:dyDescent="0.25">
      <c r="C1988">
        <v>1</v>
      </c>
    </row>
    <row r="1989" spans="3:9" x14ac:dyDescent="0.25">
      <c r="C1989" t="s">
        <v>1</v>
      </c>
    </row>
    <row r="1990" spans="3:9" x14ac:dyDescent="0.25">
      <c r="C1990">
        <v>26.6</v>
      </c>
    </row>
    <row r="1991" spans="3:9" x14ac:dyDescent="0.25">
      <c r="C1991" t="s">
        <v>2</v>
      </c>
    </row>
    <row r="1992" spans="3:9" x14ac:dyDescent="0.25">
      <c r="C1992">
        <v>142.9</v>
      </c>
    </row>
    <row r="1993" spans="3:9" x14ac:dyDescent="0.25">
      <c r="C1993" t="s">
        <v>3</v>
      </c>
    </row>
    <row r="1994" spans="3:9" x14ac:dyDescent="0.25">
      <c r="C1994">
        <v>0.3619</v>
      </c>
    </row>
    <row r="1995" spans="3:9" x14ac:dyDescent="0.25">
      <c r="C1995" t="s">
        <v>4</v>
      </c>
    </row>
    <row r="1996" spans="3:9" ht="15.75" thickBot="1" x14ac:dyDescent="0.3">
      <c r="C1996">
        <v>9.81</v>
      </c>
    </row>
    <row r="1997" spans="3:9" x14ac:dyDescent="0.25">
      <c r="C1997" s="5" t="s">
        <v>15</v>
      </c>
    </row>
    <row r="1998" spans="3:9" ht="15.75" thickBot="1" x14ac:dyDescent="0.3">
      <c r="C1998" s="8">
        <f>(C1992+C1990)/2</f>
        <v>84.75</v>
      </c>
      <c r="G1998" t="s">
        <v>16</v>
      </c>
    </row>
    <row r="2000" spans="3:9" x14ac:dyDescent="0.25">
      <c r="C2000" s="1" t="s">
        <v>6</v>
      </c>
    </row>
    <row r="2001" spans="3:9" x14ac:dyDescent="0.25">
      <c r="C2001">
        <f>1/(273+F1987)</f>
        <v>2.7952480782669461E-3</v>
      </c>
    </row>
    <row r="2002" spans="3:9" x14ac:dyDescent="0.25">
      <c r="C2002" t="s">
        <v>7</v>
      </c>
    </row>
    <row r="2003" spans="3:9" x14ac:dyDescent="0.25">
      <c r="C2003">
        <v>3.024E-2</v>
      </c>
    </row>
    <row r="2004" spans="3:9" x14ac:dyDescent="0.25">
      <c r="C2004" t="s">
        <v>8</v>
      </c>
    </row>
    <row r="2005" spans="3:9" x14ac:dyDescent="0.25">
      <c r="C2005">
        <v>2.2010000000000001E-5</v>
      </c>
    </row>
    <row r="2006" spans="3:9" x14ac:dyDescent="0.25">
      <c r="C2006" t="s">
        <v>9</v>
      </c>
    </row>
    <row r="2007" spans="3:9" x14ac:dyDescent="0.25">
      <c r="C2007">
        <v>0.71319999999999995</v>
      </c>
    </row>
    <row r="2010" spans="3:9" s="7" customFormat="1" x14ac:dyDescent="0.25"/>
    <row r="2011" spans="3:9" x14ac:dyDescent="0.25">
      <c r="E2011" s="2" t="s">
        <v>11</v>
      </c>
      <c r="F2011" s="3" t="s">
        <v>5</v>
      </c>
      <c r="G2011" s="3" t="s">
        <v>10</v>
      </c>
      <c r="H2011" s="3" t="s">
        <v>12</v>
      </c>
      <c r="I2011" s="3" t="s">
        <v>13</v>
      </c>
    </row>
    <row r="2012" spans="3:9" x14ac:dyDescent="0.25">
      <c r="C2012" t="s">
        <v>0</v>
      </c>
      <c r="E2012">
        <f>(C2017-C2015)</f>
        <v>60.8</v>
      </c>
      <c r="F2012">
        <f>(C2017+C2015)/2</f>
        <v>54.9</v>
      </c>
      <c r="G2012">
        <f>((C2021*C2026*E2012*(C2019^3))/(C2030^2))*C2032</f>
        <v>172732226.21030769</v>
      </c>
      <c r="H2012">
        <f>((0.825)+((0.387*(G2012^(1/6)))/((1)+((0.492/C2032)^(9/16)))^(8/27)))^2</f>
        <v>72.066135289461272</v>
      </c>
      <c r="I2012">
        <f>(H2012*C2028)/C2019</f>
        <v>5.5916470818681203</v>
      </c>
    </row>
    <row r="2013" spans="3:9" x14ac:dyDescent="0.25">
      <c r="C2013">
        <v>1</v>
      </c>
    </row>
    <row r="2014" spans="3:9" x14ac:dyDescent="0.25">
      <c r="C2014" t="s">
        <v>1</v>
      </c>
    </row>
    <row r="2015" spans="3:9" x14ac:dyDescent="0.25">
      <c r="C2015">
        <v>24.5</v>
      </c>
    </row>
    <row r="2016" spans="3:9" x14ac:dyDescent="0.25">
      <c r="C2016" t="s">
        <v>2</v>
      </c>
    </row>
    <row r="2017" spans="3:7" x14ac:dyDescent="0.25">
      <c r="C2017">
        <v>85.3</v>
      </c>
    </row>
    <row r="2018" spans="3:7" x14ac:dyDescent="0.25">
      <c r="C2018" t="s">
        <v>3</v>
      </c>
    </row>
    <row r="2019" spans="3:7" x14ac:dyDescent="0.25">
      <c r="C2019">
        <v>0.3619</v>
      </c>
    </row>
    <row r="2020" spans="3:7" x14ac:dyDescent="0.25">
      <c r="C2020" t="s">
        <v>4</v>
      </c>
    </row>
    <row r="2021" spans="3:7" ht="15.75" thickBot="1" x14ac:dyDescent="0.3">
      <c r="C2021">
        <v>9.81</v>
      </c>
    </row>
    <row r="2022" spans="3:7" x14ac:dyDescent="0.25">
      <c r="C2022" s="5" t="s">
        <v>15</v>
      </c>
    </row>
    <row r="2023" spans="3:7" ht="15.75" thickBot="1" x14ac:dyDescent="0.3">
      <c r="C2023" s="8">
        <f>(C2017+C2015)/2</f>
        <v>54.9</v>
      </c>
      <c r="G2023" t="s">
        <v>16</v>
      </c>
    </row>
    <row r="2025" spans="3:7" x14ac:dyDescent="0.25">
      <c r="C2025" s="1" t="s">
        <v>6</v>
      </c>
    </row>
    <row r="2026" spans="3:7" x14ac:dyDescent="0.25">
      <c r="C2026">
        <f>1/(273+F2012)</f>
        <v>3.0497102775236353E-3</v>
      </c>
    </row>
    <row r="2027" spans="3:7" x14ac:dyDescent="0.25">
      <c r="C2027" t="s">
        <v>7</v>
      </c>
    </row>
    <row r="2028" spans="3:7" x14ac:dyDescent="0.25">
      <c r="C2028">
        <v>2.8080000000000001E-2</v>
      </c>
    </row>
    <row r="2029" spans="3:7" x14ac:dyDescent="0.25">
      <c r="C2029" t="s">
        <v>8</v>
      </c>
    </row>
    <row r="2030" spans="3:7" x14ac:dyDescent="0.25">
      <c r="C2030">
        <v>1.8960000000000001E-5</v>
      </c>
    </row>
    <row r="2031" spans="3:7" x14ac:dyDescent="0.25">
      <c r="C2031" t="s">
        <v>9</v>
      </c>
    </row>
    <row r="2032" spans="3:7" x14ac:dyDescent="0.25">
      <c r="C2032">
        <v>0.72019999999999995</v>
      </c>
    </row>
    <row r="2034" spans="3:9" s="7" customFormat="1" x14ac:dyDescent="0.25"/>
    <row r="2036" spans="3:9" x14ac:dyDescent="0.25">
      <c r="E2036" s="2" t="s">
        <v>11</v>
      </c>
      <c r="F2036" s="3" t="s">
        <v>5</v>
      </c>
      <c r="G2036" s="3" t="s">
        <v>10</v>
      </c>
      <c r="H2036" s="3" t="s">
        <v>12</v>
      </c>
      <c r="I2036" s="3" t="s">
        <v>13</v>
      </c>
    </row>
    <row r="2037" spans="3:9" x14ac:dyDescent="0.25">
      <c r="C2037" t="s">
        <v>0</v>
      </c>
      <c r="E2037">
        <f>(C2042-C2040)</f>
        <v>63.3</v>
      </c>
      <c r="F2037">
        <f>(C2042+C2040)/2</f>
        <v>58.15</v>
      </c>
      <c r="G2037">
        <f>((C2046*C2051*E2037*(C2044^3))/(C2055^2))*C2057</f>
        <v>178069753.85205567</v>
      </c>
      <c r="H2037">
        <f>((0.825)+((0.387*(G2037^(1/6)))/((1)+((0.492/C2057)^(9/16)))^(8/27)))^2</f>
        <v>72.729342351617532</v>
      </c>
      <c r="I2037">
        <f>(H2037*C2053)/C2044</f>
        <v>5.6431056458508433</v>
      </c>
    </row>
    <row r="2038" spans="3:9" x14ac:dyDescent="0.25">
      <c r="C2038">
        <v>1</v>
      </c>
    </row>
    <row r="2039" spans="3:9" x14ac:dyDescent="0.25">
      <c r="C2039" t="s">
        <v>1</v>
      </c>
    </row>
    <row r="2040" spans="3:9" x14ac:dyDescent="0.25">
      <c r="C2040">
        <v>26.5</v>
      </c>
    </row>
    <row r="2041" spans="3:9" x14ac:dyDescent="0.25">
      <c r="C2041" t="s">
        <v>2</v>
      </c>
    </row>
    <row r="2042" spans="3:9" x14ac:dyDescent="0.25">
      <c r="C2042">
        <v>89.8</v>
      </c>
    </row>
    <row r="2043" spans="3:9" x14ac:dyDescent="0.25">
      <c r="C2043" t="s">
        <v>3</v>
      </c>
    </row>
    <row r="2044" spans="3:9" x14ac:dyDescent="0.25">
      <c r="C2044">
        <v>0.3619</v>
      </c>
    </row>
    <row r="2045" spans="3:9" x14ac:dyDescent="0.25">
      <c r="C2045" t="s">
        <v>4</v>
      </c>
    </row>
    <row r="2046" spans="3:9" ht="15.75" thickBot="1" x14ac:dyDescent="0.3">
      <c r="C2046">
        <v>9.81</v>
      </c>
    </row>
    <row r="2047" spans="3:9" x14ac:dyDescent="0.25">
      <c r="C2047" s="5" t="s">
        <v>15</v>
      </c>
    </row>
    <row r="2048" spans="3:9" ht="15.75" thickBot="1" x14ac:dyDescent="0.3">
      <c r="C2048" s="8">
        <f>(C2042+C2040)/2</f>
        <v>58.15</v>
      </c>
      <c r="G2048" t="s">
        <v>16</v>
      </c>
    </row>
    <row r="2050" spans="3:9" x14ac:dyDescent="0.25">
      <c r="C2050" s="1" t="s">
        <v>6</v>
      </c>
    </row>
    <row r="2051" spans="3:9" x14ac:dyDescent="0.25">
      <c r="C2051">
        <f>1/(273+F2037)</f>
        <v>3.0197795560924054E-3</v>
      </c>
    </row>
    <row r="2052" spans="3:9" x14ac:dyDescent="0.25">
      <c r="C2052" t="s">
        <v>7</v>
      </c>
    </row>
    <row r="2053" spans="3:9" x14ac:dyDescent="0.25">
      <c r="C2053">
        <v>2.8080000000000001E-2</v>
      </c>
    </row>
    <row r="2054" spans="3:9" x14ac:dyDescent="0.25">
      <c r="C2054" t="s">
        <v>8</v>
      </c>
    </row>
    <row r="2055" spans="3:9" x14ac:dyDescent="0.25">
      <c r="C2055">
        <v>1.8960000000000001E-5</v>
      </c>
    </row>
    <row r="2056" spans="3:9" x14ac:dyDescent="0.25">
      <c r="C2056" t="s">
        <v>9</v>
      </c>
    </row>
    <row r="2057" spans="3:9" x14ac:dyDescent="0.25">
      <c r="C2057">
        <v>0.72019999999999995</v>
      </c>
    </row>
    <row r="2059" spans="3:9" s="7" customFormat="1" x14ac:dyDescent="0.25"/>
    <row r="2061" spans="3:9" x14ac:dyDescent="0.25">
      <c r="E2061" s="2" t="s">
        <v>11</v>
      </c>
      <c r="F2061" s="3" t="s">
        <v>5</v>
      </c>
      <c r="G2061" s="3" t="s">
        <v>10</v>
      </c>
      <c r="H2061" s="3" t="s">
        <v>12</v>
      </c>
      <c r="I2061" s="3" t="s">
        <v>13</v>
      </c>
    </row>
    <row r="2062" spans="3:9" x14ac:dyDescent="0.25">
      <c r="C2062" t="s">
        <v>0</v>
      </c>
      <c r="E2062">
        <f>(C2067-C2065)</f>
        <v>58.099999999999994</v>
      </c>
      <c r="F2062">
        <f>(C2067+C2065)/2</f>
        <v>55.55</v>
      </c>
      <c r="G2062">
        <f>((C2071*C2076*E2062*(C2069^3))/(C2080^2))*C2082</f>
        <v>164734995.58518234</v>
      </c>
      <c r="H2062">
        <f>((0.825)+((0.387*(G2062^(1/6)))/((1)+((0.492/C2082)^(9/16)))^(8/27)))^2</f>
        <v>71.045738180143445</v>
      </c>
      <c r="I2062">
        <f>(H2062*C2078)/C2069</f>
        <v>5.5124739654557278</v>
      </c>
    </row>
    <row r="2063" spans="3:9" x14ac:dyDescent="0.25">
      <c r="C2063">
        <v>1</v>
      </c>
    </row>
    <row r="2064" spans="3:9" x14ac:dyDescent="0.25">
      <c r="C2064" t="s">
        <v>1</v>
      </c>
    </row>
    <row r="2065" spans="3:7" x14ac:dyDescent="0.25">
      <c r="C2065">
        <v>26.5</v>
      </c>
    </row>
    <row r="2066" spans="3:7" x14ac:dyDescent="0.25">
      <c r="C2066" t="s">
        <v>2</v>
      </c>
    </row>
    <row r="2067" spans="3:7" x14ac:dyDescent="0.25">
      <c r="C2067">
        <v>84.6</v>
      </c>
    </row>
    <row r="2068" spans="3:7" x14ac:dyDescent="0.25">
      <c r="C2068" t="s">
        <v>3</v>
      </c>
    </row>
    <row r="2069" spans="3:7" x14ac:dyDescent="0.25">
      <c r="C2069">
        <v>0.3619</v>
      </c>
    </row>
    <row r="2070" spans="3:7" x14ac:dyDescent="0.25">
      <c r="C2070" t="s">
        <v>4</v>
      </c>
    </row>
    <row r="2071" spans="3:7" ht="15.75" thickBot="1" x14ac:dyDescent="0.3">
      <c r="C2071">
        <v>9.81</v>
      </c>
    </row>
    <row r="2072" spans="3:7" x14ac:dyDescent="0.25">
      <c r="C2072" s="5" t="s">
        <v>15</v>
      </c>
    </row>
    <row r="2073" spans="3:7" ht="15.75" thickBot="1" x14ac:dyDescent="0.3">
      <c r="C2073" s="8">
        <f>(C2067+C2065)/2</f>
        <v>55.55</v>
      </c>
      <c r="G2073" t="s">
        <v>16</v>
      </c>
    </row>
    <row r="2075" spans="3:7" x14ac:dyDescent="0.25">
      <c r="C2075" s="1" t="s">
        <v>6</v>
      </c>
    </row>
    <row r="2076" spans="3:7" x14ac:dyDescent="0.25">
      <c r="C2076">
        <f>1/(273+F2062)</f>
        <v>3.0436767615279257E-3</v>
      </c>
    </row>
    <row r="2077" spans="3:7" x14ac:dyDescent="0.25">
      <c r="C2077" t="s">
        <v>7</v>
      </c>
    </row>
    <row r="2078" spans="3:7" x14ac:dyDescent="0.25">
      <c r="C2078">
        <v>2.8080000000000001E-2</v>
      </c>
    </row>
    <row r="2079" spans="3:7" x14ac:dyDescent="0.25">
      <c r="C2079" t="s">
        <v>8</v>
      </c>
    </row>
    <row r="2080" spans="3:7" x14ac:dyDescent="0.25">
      <c r="C2080">
        <v>1.8960000000000001E-5</v>
      </c>
    </row>
    <row r="2081" spans="3:9" x14ac:dyDescent="0.25">
      <c r="C2081" t="s">
        <v>9</v>
      </c>
    </row>
    <row r="2082" spans="3:9" x14ac:dyDescent="0.25">
      <c r="C2082">
        <v>0.72019999999999995</v>
      </c>
    </row>
    <row r="2084" spans="3:9" s="7" customFormat="1" x14ac:dyDescent="0.25"/>
    <row r="2086" spans="3:9" x14ac:dyDescent="0.25">
      <c r="E2086" s="2" t="s">
        <v>11</v>
      </c>
      <c r="F2086" s="3" t="s">
        <v>5</v>
      </c>
      <c r="G2086" s="3" t="s">
        <v>10</v>
      </c>
      <c r="H2086" s="3" t="s">
        <v>12</v>
      </c>
      <c r="I2086" s="3" t="s">
        <v>13</v>
      </c>
    </row>
    <row r="2087" spans="3:9" x14ac:dyDescent="0.25">
      <c r="C2087" t="s">
        <v>0</v>
      </c>
      <c r="E2087">
        <f>(C2092-C2090)</f>
        <v>73.400000000000006</v>
      </c>
      <c r="F2087">
        <f>(C2092+C2090)/2</f>
        <v>63.2</v>
      </c>
      <c r="G2087">
        <f>((C2096*C2101*E2087*(C2094^3))/(C2105^2))*C2107</f>
        <v>203380616.07272932</v>
      </c>
      <c r="H2087">
        <f>((0.825)+((0.387*(G2087^(1/6)))/((1)+((0.492/C2107)^(9/16)))^(8/27)))^2</f>
        <v>75.701893282571987</v>
      </c>
      <c r="I2087">
        <f>(H2087*C2103)/C2094</f>
        <v>5.8737473428422806</v>
      </c>
    </row>
    <row r="2088" spans="3:9" x14ac:dyDescent="0.25">
      <c r="C2088">
        <v>1</v>
      </c>
    </row>
    <row r="2089" spans="3:9" x14ac:dyDescent="0.25">
      <c r="C2089" t="s">
        <v>1</v>
      </c>
    </row>
    <row r="2090" spans="3:9" x14ac:dyDescent="0.25">
      <c r="C2090">
        <v>26.5</v>
      </c>
    </row>
    <row r="2091" spans="3:9" x14ac:dyDescent="0.25">
      <c r="C2091" t="s">
        <v>2</v>
      </c>
    </row>
    <row r="2092" spans="3:9" x14ac:dyDescent="0.25">
      <c r="C2092">
        <v>99.9</v>
      </c>
    </row>
    <row r="2093" spans="3:9" x14ac:dyDescent="0.25">
      <c r="C2093" t="s">
        <v>3</v>
      </c>
    </row>
    <row r="2094" spans="3:9" x14ac:dyDescent="0.25">
      <c r="C2094">
        <v>0.3619</v>
      </c>
    </row>
    <row r="2095" spans="3:9" x14ac:dyDescent="0.25">
      <c r="C2095" t="s">
        <v>4</v>
      </c>
    </row>
    <row r="2096" spans="3:9" ht="15.75" thickBot="1" x14ac:dyDescent="0.3">
      <c r="C2096">
        <v>9.81</v>
      </c>
    </row>
    <row r="2097" spans="3:9" x14ac:dyDescent="0.25">
      <c r="C2097" s="5" t="s">
        <v>15</v>
      </c>
    </row>
    <row r="2098" spans="3:9" ht="15.75" thickBot="1" x14ac:dyDescent="0.3">
      <c r="C2098" s="8">
        <f>(C2092+C2090)/2</f>
        <v>63.2</v>
      </c>
      <c r="G2098" t="s">
        <v>16</v>
      </c>
    </row>
    <row r="2100" spans="3:9" x14ac:dyDescent="0.25">
      <c r="C2100" s="1" t="s">
        <v>6</v>
      </c>
    </row>
    <row r="2101" spans="3:9" x14ac:dyDescent="0.25">
      <c r="C2101">
        <f>1/(273+F2087)</f>
        <v>2.9744199881023203E-3</v>
      </c>
    </row>
    <row r="2102" spans="3:9" x14ac:dyDescent="0.25">
      <c r="C2102" t="s">
        <v>7</v>
      </c>
    </row>
    <row r="2103" spans="3:9" x14ac:dyDescent="0.25">
      <c r="C2103">
        <v>2.8080000000000001E-2</v>
      </c>
    </row>
    <row r="2104" spans="3:9" x14ac:dyDescent="0.25">
      <c r="C2104" t="s">
        <v>8</v>
      </c>
    </row>
    <row r="2105" spans="3:9" x14ac:dyDescent="0.25">
      <c r="C2105">
        <v>1.8960000000000001E-5</v>
      </c>
    </row>
    <row r="2106" spans="3:9" x14ac:dyDescent="0.25">
      <c r="C2106" t="s">
        <v>9</v>
      </c>
    </row>
    <row r="2107" spans="3:9" x14ac:dyDescent="0.25">
      <c r="C2107">
        <v>0.72019999999999995</v>
      </c>
    </row>
    <row r="2109" spans="3:9" s="7" customFormat="1" x14ac:dyDescent="0.25"/>
    <row r="2111" spans="3:9" x14ac:dyDescent="0.25">
      <c r="E2111" s="2" t="s">
        <v>11</v>
      </c>
      <c r="F2111" s="3" t="s">
        <v>5</v>
      </c>
      <c r="G2111" s="3" t="s">
        <v>10</v>
      </c>
      <c r="H2111" s="3" t="s">
        <v>12</v>
      </c>
      <c r="I2111" s="3" t="s">
        <v>13</v>
      </c>
    </row>
    <row r="2112" spans="3:9" x14ac:dyDescent="0.25">
      <c r="C2112" t="s">
        <v>0</v>
      </c>
      <c r="E2112">
        <f>(C2117-C2115)</f>
        <v>49.3</v>
      </c>
      <c r="F2112">
        <f>(C2117+C2115)/2</f>
        <v>51.15</v>
      </c>
      <c r="G2112">
        <f>((C2121*C2126*E2112*(C2119^3))/(C2130^2))*C2132</f>
        <v>158115490.31625915</v>
      </c>
      <c r="H2112">
        <f>((0.825)+((0.387*(G2112^(1/6)))/((1)+((0.492/C2132)^(9/16)))^(8/27)))^2</f>
        <v>70.2091510882167</v>
      </c>
      <c r="I2112">
        <f>(H2112*C2128)/C2119</f>
        <v>5.3059416475897399</v>
      </c>
    </row>
    <row r="2113" spans="3:7" x14ac:dyDescent="0.25">
      <c r="C2113">
        <v>1</v>
      </c>
    </row>
    <row r="2114" spans="3:7" x14ac:dyDescent="0.25">
      <c r="C2114" t="s">
        <v>1</v>
      </c>
    </row>
    <row r="2115" spans="3:7" x14ac:dyDescent="0.25">
      <c r="C2115">
        <v>26.5</v>
      </c>
    </row>
    <row r="2116" spans="3:7" x14ac:dyDescent="0.25">
      <c r="C2116" t="s">
        <v>2</v>
      </c>
    </row>
    <row r="2117" spans="3:7" x14ac:dyDescent="0.25">
      <c r="C2117">
        <v>75.8</v>
      </c>
    </row>
    <row r="2118" spans="3:7" x14ac:dyDescent="0.25">
      <c r="C2118" t="s">
        <v>3</v>
      </c>
    </row>
    <row r="2119" spans="3:7" x14ac:dyDescent="0.25">
      <c r="C2119">
        <v>0.3619</v>
      </c>
    </row>
    <row r="2120" spans="3:7" x14ac:dyDescent="0.25">
      <c r="C2120" t="s">
        <v>4</v>
      </c>
    </row>
    <row r="2121" spans="3:7" ht="15.75" thickBot="1" x14ac:dyDescent="0.3">
      <c r="C2121">
        <v>9.81</v>
      </c>
    </row>
    <row r="2122" spans="3:7" x14ac:dyDescent="0.25">
      <c r="C2122" s="5" t="s">
        <v>15</v>
      </c>
    </row>
    <row r="2123" spans="3:7" ht="15.75" thickBot="1" x14ac:dyDescent="0.3">
      <c r="C2123" s="8">
        <f>(C2117+C2115)/2</f>
        <v>51.15</v>
      </c>
      <c r="G2123" s="9"/>
    </row>
    <row r="2125" spans="3:7" x14ac:dyDescent="0.25">
      <c r="C2125" s="1" t="s">
        <v>6</v>
      </c>
    </row>
    <row r="2126" spans="3:7" x14ac:dyDescent="0.25">
      <c r="C2126">
        <f>1/(273+F2112)</f>
        <v>3.0849915162733305E-3</v>
      </c>
    </row>
    <row r="2127" spans="3:7" x14ac:dyDescent="0.25">
      <c r="C2127" t="s">
        <v>7</v>
      </c>
    </row>
    <row r="2128" spans="3:7" x14ac:dyDescent="0.25">
      <c r="C2128">
        <v>2.7349999999999999E-2</v>
      </c>
    </row>
    <row r="2129" spans="3:9" x14ac:dyDescent="0.25">
      <c r="C2129" t="s">
        <v>8</v>
      </c>
    </row>
    <row r="2130" spans="3:9" x14ac:dyDescent="0.25">
      <c r="C2130">
        <v>1.7980000000000001E-5</v>
      </c>
    </row>
    <row r="2131" spans="3:9" x14ac:dyDescent="0.25">
      <c r="C2131" t="s">
        <v>9</v>
      </c>
    </row>
    <row r="2132" spans="3:9" x14ac:dyDescent="0.25">
      <c r="C2132">
        <v>0.7228</v>
      </c>
    </row>
    <row r="2134" spans="3:9" s="7" customFormat="1" x14ac:dyDescent="0.25"/>
    <row r="2136" spans="3:9" x14ac:dyDescent="0.25">
      <c r="E2136" s="2" t="s">
        <v>11</v>
      </c>
      <c r="F2136" s="3" t="s">
        <v>5</v>
      </c>
      <c r="G2136" s="3" t="s">
        <v>10</v>
      </c>
      <c r="H2136" s="3" t="s">
        <v>12</v>
      </c>
      <c r="I2136" s="3" t="s">
        <v>13</v>
      </c>
    </row>
    <row r="2137" spans="3:9" x14ac:dyDescent="0.25">
      <c r="C2137" t="s">
        <v>0</v>
      </c>
      <c r="E2137">
        <f>(C2142-C2140)</f>
        <v>68.7</v>
      </c>
      <c r="F2137">
        <f>(C2142+C2140)/2</f>
        <v>60.85</v>
      </c>
      <c r="G2137">
        <f>((C2146*C2151*E2137*(C2144^3))/(C2155^2))*C2157</f>
        <v>191697550.809659</v>
      </c>
      <c r="H2137">
        <f>((0.825)+((0.387*(G2137^(1/6)))/((1)+((0.492/C2157)^(9/16)))^(8/27)))^2</f>
        <v>74.363207595348186</v>
      </c>
      <c r="I2137">
        <f>(H2137*C2153)/C2144</f>
        <v>5.769878058240888</v>
      </c>
    </row>
    <row r="2138" spans="3:9" x14ac:dyDescent="0.25">
      <c r="C2138">
        <v>1</v>
      </c>
    </row>
    <row r="2139" spans="3:9" x14ac:dyDescent="0.25">
      <c r="C2139" t="s">
        <v>1</v>
      </c>
    </row>
    <row r="2140" spans="3:9" x14ac:dyDescent="0.25">
      <c r="C2140">
        <v>26.5</v>
      </c>
    </row>
    <row r="2141" spans="3:9" x14ac:dyDescent="0.25">
      <c r="C2141" t="s">
        <v>2</v>
      </c>
    </row>
    <row r="2142" spans="3:9" x14ac:dyDescent="0.25">
      <c r="C2142">
        <v>95.2</v>
      </c>
    </row>
    <row r="2143" spans="3:9" x14ac:dyDescent="0.25">
      <c r="C2143" t="s">
        <v>3</v>
      </c>
    </row>
    <row r="2144" spans="3:9" x14ac:dyDescent="0.25">
      <c r="C2144">
        <v>0.3619</v>
      </c>
    </row>
    <row r="2145" spans="3:7" x14ac:dyDescent="0.25">
      <c r="C2145" t="s">
        <v>4</v>
      </c>
    </row>
    <row r="2146" spans="3:7" ht="15.75" thickBot="1" x14ac:dyDescent="0.3">
      <c r="C2146">
        <v>9.81</v>
      </c>
    </row>
    <row r="2147" spans="3:7" x14ac:dyDescent="0.25">
      <c r="C2147" s="5" t="s">
        <v>15</v>
      </c>
    </row>
    <row r="2148" spans="3:7" ht="15.75" thickBot="1" x14ac:dyDescent="0.3">
      <c r="C2148" s="8">
        <f>(C2142+C2140)/2</f>
        <v>60.85</v>
      </c>
      <c r="G2148" s="9"/>
    </row>
    <row r="2150" spans="3:7" x14ac:dyDescent="0.25">
      <c r="C2150" s="1" t="s">
        <v>6</v>
      </c>
    </row>
    <row r="2151" spans="3:7" x14ac:dyDescent="0.25">
      <c r="C2151">
        <f>1/(273+F2137)</f>
        <v>2.9953571963456638E-3</v>
      </c>
    </row>
    <row r="2152" spans="3:7" x14ac:dyDescent="0.25">
      <c r="C2152" t="s">
        <v>7</v>
      </c>
    </row>
    <row r="2153" spans="3:7" x14ac:dyDescent="0.25">
      <c r="C2153">
        <v>2.8080000000000001E-2</v>
      </c>
    </row>
    <row r="2154" spans="3:7" x14ac:dyDescent="0.25">
      <c r="C2154" t="s">
        <v>8</v>
      </c>
    </row>
    <row r="2155" spans="3:7" x14ac:dyDescent="0.25">
      <c r="C2155">
        <v>1.8960000000000001E-5</v>
      </c>
    </row>
    <row r="2156" spans="3:7" x14ac:dyDescent="0.25">
      <c r="C2156" t="s">
        <v>9</v>
      </c>
    </row>
    <row r="2157" spans="3:7" x14ac:dyDescent="0.25">
      <c r="C2157">
        <v>0.72019999999999995</v>
      </c>
    </row>
    <row r="2159" spans="3:7" s="7" customFormat="1" x14ac:dyDescent="0.25"/>
    <row r="2161" spans="3:9" x14ac:dyDescent="0.25">
      <c r="E2161" s="2" t="s">
        <v>11</v>
      </c>
      <c r="F2161" s="3" t="s">
        <v>5</v>
      </c>
      <c r="G2161" s="3" t="s">
        <v>10</v>
      </c>
      <c r="H2161" s="3" t="s">
        <v>12</v>
      </c>
      <c r="I2161" s="3" t="s">
        <v>13</v>
      </c>
    </row>
    <row r="2162" spans="3:9" x14ac:dyDescent="0.25">
      <c r="C2162" t="s">
        <v>0</v>
      </c>
      <c r="E2162">
        <f>(C2167-C2165)</f>
        <v>110.80000000000001</v>
      </c>
      <c r="F2162">
        <f>(C2167+C2165)/2</f>
        <v>81.900000000000006</v>
      </c>
      <c r="G2162">
        <f>((C2171*C2176*E2162*(C2169^3))/(C2180^2))*C2182</f>
        <v>445615437.71428043</v>
      </c>
      <c r="H2162">
        <f>((0.825)+((0.387*(G2162^(1/6)))/((1)+((0.492/C2182)^(9/16)))^(8/27)))^2</f>
        <v>95.964087683060228</v>
      </c>
      <c r="I2162">
        <f>(H2162*C2178)/C2169</f>
        <v>6.3368057005383918</v>
      </c>
    </row>
    <row r="2163" spans="3:9" x14ac:dyDescent="0.25">
      <c r="C2163">
        <v>1</v>
      </c>
    </row>
    <row r="2164" spans="3:9" x14ac:dyDescent="0.25">
      <c r="C2164" t="s">
        <v>1</v>
      </c>
    </row>
    <row r="2165" spans="3:9" x14ac:dyDescent="0.25">
      <c r="C2165">
        <v>26.5</v>
      </c>
    </row>
    <row r="2166" spans="3:9" x14ac:dyDescent="0.25">
      <c r="C2166" t="s">
        <v>2</v>
      </c>
    </row>
    <row r="2167" spans="3:9" x14ac:dyDescent="0.25">
      <c r="C2167">
        <v>137.30000000000001</v>
      </c>
    </row>
    <row r="2168" spans="3:9" x14ac:dyDescent="0.25">
      <c r="C2168" t="s">
        <v>3</v>
      </c>
    </row>
    <row r="2169" spans="3:9" x14ac:dyDescent="0.25">
      <c r="C2169">
        <v>0.44719999999999999</v>
      </c>
    </row>
    <row r="2170" spans="3:9" x14ac:dyDescent="0.25">
      <c r="C2170" t="s">
        <v>4</v>
      </c>
    </row>
    <row r="2171" spans="3:9" ht="15.75" thickBot="1" x14ac:dyDescent="0.3">
      <c r="C2171">
        <v>9.81</v>
      </c>
    </row>
    <row r="2172" spans="3:9" x14ac:dyDescent="0.25">
      <c r="C2172" s="5" t="s">
        <v>15</v>
      </c>
    </row>
    <row r="2173" spans="3:9" ht="15.75" thickBot="1" x14ac:dyDescent="0.3">
      <c r="C2173" s="8">
        <f>(C2167+C2165)/2</f>
        <v>81.900000000000006</v>
      </c>
      <c r="G2173" t="s">
        <v>16</v>
      </c>
    </row>
    <row r="2175" spans="3:9" x14ac:dyDescent="0.25">
      <c r="C2175" s="1" t="s">
        <v>6</v>
      </c>
    </row>
    <row r="2176" spans="3:9" x14ac:dyDescent="0.25">
      <c r="C2176">
        <f>1/(273+F2162)</f>
        <v>2.8176951253874333E-3</v>
      </c>
    </row>
    <row r="2177" spans="3:9" x14ac:dyDescent="0.25">
      <c r="C2177" t="s">
        <v>7</v>
      </c>
    </row>
    <row r="2178" spans="3:9" x14ac:dyDescent="0.25">
      <c r="C2178">
        <v>2.9530000000000001E-2</v>
      </c>
    </row>
    <row r="2179" spans="3:9" x14ac:dyDescent="0.25">
      <c r="C2179" t="s">
        <v>8</v>
      </c>
    </row>
    <row r="2180" spans="3:9" x14ac:dyDescent="0.25">
      <c r="C2180">
        <v>2.0970000000000001E-5</v>
      </c>
    </row>
    <row r="2181" spans="3:9" x14ac:dyDescent="0.25">
      <c r="C2181" t="s">
        <v>9</v>
      </c>
    </row>
    <row r="2182" spans="3:9" x14ac:dyDescent="0.25">
      <c r="C2182">
        <v>0.71540000000000004</v>
      </c>
    </row>
    <row r="2185" spans="3:9" s="7" customFormat="1" x14ac:dyDescent="0.25"/>
    <row r="2186" spans="3:9" x14ac:dyDescent="0.25">
      <c r="E2186" s="2" t="s">
        <v>11</v>
      </c>
      <c r="F2186" s="3" t="s">
        <v>5</v>
      </c>
      <c r="G2186" s="3" t="s">
        <v>10</v>
      </c>
      <c r="H2186" s="3" t="s">
        <v>12</v>
      </c>
      <c r="I2186" s="3" t="s">
        <v>13</v>
      </c>
    </row>
    <row r="2187" spans="3:9" x14ac:dyDescent="0.25">
      <c r="C2187" t="s">
        <v>0</v>
      </c>
      <c r="E2187">
        <f>(C2192-C2190)</f>
        <v>257.5</v>
      </c>
      <c r="F2187">
        <f>(C2192+C2190)/2</f>
        <v>155.25</v>
      </c>
      <c r="G2187">
        <f>((C2196*C2201*E2187*(C2194^3))/(C2205^2))*C2207</f>
        <v>61618896.075318635</v>
      </c>
      <c r="H2187">
        <f>((0.825)+((0.387*(G2187^(1/6)))/((1)+((0.492/C2207)^(9/16)))^(8/27)))^2</f>
        <v>52.831171225132209</v>
      </c>
      <c r="I2187">
        <f>(H2187*C2203)/C2194</f>
        <v>7.9719307564220072</v>
      </c>
    </row>
    <row r="2188" spans="3:9" x14ac:dyDescent="0.25">
      <c r="C2188">
        <v>1</v>
      </c>
    </row>
    <row r="2189" spans="3:9" x14ac:dyDescent="0.25">
      <c r="C2189" t="s">
        <v>1</v>
      </c>
      <c r="G2189">
        <f>((C2196*C2201*E2187*(C2194^3))/(D2205^2))*D2207</f>
        <v>52258397.523183309</v>
      </c>
      <c r="H2189">
        <f>((0.825)+((0.387*(G2189^(1/6)))/((1)+((0.492/D2207)^(9/16)))^(8/27)))^2</f>
        <v>50.298725268241824</v>
      </c>
      <c r="I2189">
        <f>(H2189*D2203)/C2194</f>
        <v>7.89797962508037</v>
      </c>
    </row>
    <row r="2190" spans="3:9" x14ac:dyDescent="0.25">
      <c r="C2190">
        <v>26.5</v>
      </c>
    </row>
    <row r="2191" spans="3:9" x14ac:dyDescent="0.25">
      <c r="C2191" t="s">
        <v>2</v>
      </c>
    </row>
    <row r="2192" spans="3:9" x14ac:dyDescent="0.25">
      <c r="C2192">
        <v>284</v>
      </c>
    </row>
    <row r="2193" spans="3:8" x14ac:dyDescent="0.25">
      <c r="C2193" t="s">
        <v>3</v>
      </c>
    </row>
    <row r="2194" spans="3:8" x14ac:dyDescent="0.25">
      <c r="C2194">
        <v>0.22359999999999999</v>
      </c>
    </row>
    <row r="2195" spans="3:8" x14ac:dyDescent="0.25">
      <c r="C2195" t="s">
        <v>4</v>
      </c>
    </row>
    <row r="2196" spans="3:8" ht="15.75" thickBot="1" x14ac:dyDescent="0.3">
      <c r="C2196">
        <v>9.81</v>
      </c>
      <c r="G2196">
        <v>140</v>
      </c>
      <c r="H2196">
        <f>I2187</f>
        <v>7.9719307564220072</v>
      </c>
    </row>
    <row r="2197" spans="3:8" x14ac:dyDescent="0.25">
      <c r="C2197" s="5" t="s">
        <v>15</v>
      </c>
      <c r="G2197">
        <v>160</v>
      </c>
      <c r="H2197">
        <f>I2189</f>
        <v>7.89797962508037</v>
      </c>
    </row>
    <row r="2198" spans="3:8" ht="15.75" thickBot="1" x14ac:dyDescent="0.3">
      <c r="C2198" s="8">
        <f>(C2192+C2190)/2</f>
        <v>155.25</v>
      </c>
      <c r="G2198" s="9">
        <f>C2198</f>
        <v>155.25</v>
      </c>
      <c r="H2198">
        <f>((H2196)+(((H2197-H2196)/(G2197-G2196))*(G2198-G2196)))</f>
        <v>7.9155430187740086</v>
      </c>
    </row>
    <row r="2200" spans="3:8" x14ac:dyDescent="0.25">
      <c r="C2200" s="1" t="s">
        <v>6</v>
      </c>
    </row>
    <row r="2201" spans="3:8" x14ac:dyDescent="0.25">
      <c r="C2201">
        <f>1/(273+F2187)</f>
        <v>2.3350846468184472E-3</v>
      </c>
    </row>
    <row r="2202" spans="3:8" x14ac:dyDescent="0.25">
      <c r="C2202" t="s">
        <v>7</v>
      </c>
    </row>
    <row r="2203" spans="3:8" x14ac:dyDescent="0.25">
      <c r="C2203">
        <v>3.3739999999999999E-2</v>
      </c>
      <c r="D2203">
        <v>3.5110000000000002E-2</v>
      </c>
    </row>
    <row r="2204" spans="3:8" x14ac:dyDescent="0.25">
      <c r="C2204" t="s">
        <v>8</v>
      </c>
    </row>
    <row r="2205" spans="3:8" x14ac:dyDescent="0.25">
      <c r="C2205">
        <v>2.745E-5</v>
      </c>
      <c r="D2205">
        <v>2.9750000000000001E-5</v>
      </c>
    </row>
    <row r="2206" spans="3:8" x14ac:dyDescent="0.25">
      <c r="C2206" t="s">
        <v>9</v>
      </c>
    </row>
    <row r="2207" spans="3:8" x14ac:dyDescent="0.25">
      <c r="C2207">
        <v>0.70409999999999995</v>
      </c>
      <c r="D2207">
        <v>0.70140000000000002</v>
      </c>
    </row>
    <row r="2209" spans="3:9" s="7" customFormat="1" x14ac:dyDescent="0.25"/>
    <row r="2210" spans="3:9" x14ac:dyDescent="0.25">
      <c r="E2210" s="2" t="s">
        <v>11</v>
      </c>
      <c r="F2210" s="3" t="s">
        <v>5</v>
      </c>
      <c r="G2210" s="3" t="s">
        <v>10</v>
      </c>
      <c r="H2210" s="3" t="s">
        <v>12</v>
      </c>
      <c r="I2210" s="3" t="s">
        <v>13</v>
      </c>
    </row>
    <row r="2211" spans="3:9" x14ac:dyDescent="0.25">
      <c r="C2211" t="s">
        <v>0</v>
      </c>
      <c r="E2211">
        <f>(C2216-C2214)</f>
        <v>82.9</v>
      </c>
      <c r="F2211">
        <f>(C2216+C2214)/2</f>
        <v>67.95</v>
      </c>
      <c r="G2211">
        <f>((C2220*C2225*E2211*(C2218^3))/(C2229^2))*C2231</f>
        <v>48084531.28077624</v>
      </c>
      <c r="H2211">
        <f>((0.825)+((0.387*(G2211^(1/6)))/((1)+((0.492/C2231)^(9/16)))^(8/27)))^2</f>
        <v>49.230447212502447</v>
      </c>
      <c r="I2211">
        <f>(H2211*C2227)/C2218</f>
        <v>6.3431537754570462</v>
      </c>
    </row>
    <row r="2212" spans="3:9" x14ac:dyDescent="0.25">
      <c r="C2212">
        <v>1</v>
      </c>
    </row>
    <row r="2213" spans="3:9" x14ac:dyDescent="0.25">
      <c r="C2213" t="s">
        <v>1</v>
      </c>
    </row>
    <row r="2214" spans="3:9" x14ac:dyDescent="0.25">
      <c r="C2214">
        <v>26.5</v>
      </c>
    </row>
    <row r="2215" spans="3:9" x14ac:dyDescent="0.25">
      <c r="C2215" t="s">
        <v>2</v>
      </c>
    </row>
    <row r="2216" spans="3:9" x14ac:dyDescent="0.25">
      <c r="C2216">
        <v>109.4</v>
      </c>
    </row>
    <row r="2217" spans="3:9" x14ac:dyDescent="0.25">
      <c r="C2217" t="s">
        <v>3</v>
      </c>
    </row>
    <row r="2218" spans="3:9" x14ac:dyDescent="0.25">
      <c r="C2218">
        <v>0.22359999999999999</v>
      </c>
    </row>
    <row r="2219" spans="3:9" x14ac:dyDescent="0.25">
      <c r="C2219" t="s">
        <v>4</v>
      </c>
    </row>
    <row r="2220" spans="3:9" ht="15.75" thickBot="1" x14ac:dyDescent="0.3">
      <c r="C2220">
        <v>9.81</v>
      </c>
    </row>
    <row r="2221" spans="3:9" x14ac:dyDescent="0.25">
      <c r="C2221" s="5" t="s">
        <v>15</v>
      </c>
    </row>
    <row r="2222" spans="3:9" ht="15.75" thickBot="1" x14ac:dyDescent="0.3">
      <c r="C2222" s="8">
        <f>(C2216+C2214)/2</f>
        <v>67.95</v>
      </c>
      <c r="G2222" s="9"/>
    </row>
    <row r="2224" spans="3:9" x14ac:dyDescent="0.25">
      <c r="C2224" s="1" t="s">
        <v>6</v>
      </c>
    </row>
    <row r="2225" spans="3:9" x14ac:dyDescent="0.25">
      <c r="C2225">
        <f>1/(273+F2211)</f>
        <v>2.9329813755682652E-3</v>
      </c>
    </row>
    <row r="2226" spans="3:9" x14ac:dyDescent="0.25">
      <c r="C2226" t="s">
        <v>7</v>
      </c>
    </row>
    <row r="2227" spans="3:9" x14ac:dyDescent="0.25">
      <c r="C2227">
        <v>2.8809999999999999E-2</v>
      </c>
    </row>
    <row r="2228" spans="3:9" x14ac:dyDescent="0.25">
      <c r="C2228" t="s">
        <v>8</v>
      </c>
    </row>
    <row r="2229" spans="3:9" x14ac:dyDescent="0.25">
      <c r="C2229">
        <v>1.995E-5</v>
      </c>
    </row>
    <row r="2230" spans="3:9" x14ac:dyDescent="0.25">
      <c r="C2230" t="s">
        <v>9</v>
      </c>
    </row>
    <row r="2231" spans="3:9" x14ac:dyDescent="0.25">
      <c r="C2231">
        <v>0.7177</v>
      </c>
    </row>
    <row r="2233" spans="3:9" s="7" customFormat="1" x14ac:dyDescent="0.25"/>
    <row r="2235" spans="3:9" x14ac:dyDescent="0.25">
      <c r="E2235" s="2" t="s">
        <v>11</v>
      </c>
      <c r="F2235" s="3" t="s">
        <v>5</v>
      </c>
      <c r="G2235" s="3" t="s">
        <v>10</v>
      </c>
      <c r="H2235" s="3" t="s">
        <v>12</v>
      </c>
      <c r="I2235" s="3" t="s">
        <v>13</v>
      </c>
    </row>
    <row r="2236" spans="3:9" x14ac:dyDescent="0.25">
      <c r="C2236" t="s">
        <v>0</v>
      </c>
      <c r="E2236">
        <f>(C2241-C2239)</f>
        <v>91.3</v>
      </c>
      <c r="F2236">
        <f>(C2241+C2239)/2</f>
        <v>72.150000000000006</v>
      </c>
      <c r="G2236">
        <f>((C2245*C2250*E2236*(C2243^3))/(C2254^2))*C2256</f>
        <v>52312376.617026307</v>
      </c>
      <c r="H2236">
        <f>((0.825)+((0.387*(G2236^(1/6)))/((1)+((0.492/C2256)^(9/16)))^(8/27)))^2</f>
        <v>50.467044885538478</v>
      </c>
      <c r="I2236">
        <f>(H2236*C2252)/C2243</f>
        <v>6.5024846294828427</v>
      </c>
    </row>
    <row r="2237" spans="3:9" x14ac:dyDescent="0.25">
      <c r="C2237">
        <v>1</v>
      </c>
    </row>
    <row r="2238" spans="3:9" x14ac:dyDescent="0.25">
      <c r="C2238" t="s">
        <v>1</v>
      </c>
    </row>
    <row r="2239" spans="3:9" x14ac:dyDescent="0.25">
      <c r="C2239">
        <v>26.5</v>
      </c>
    </row>
    <row r="2240" spans="3:9" x14ac:dyDescent="0.25">
      <c r="C2240" t="s">
        <v>2</v>
      </c>
    </row>
    <row r="2241" spans="3:7" x14ac:dyDescent="0.25">
      <c r="C2241">
        <v>117.8</v>
      </c>
    </row>
    <row r="2242" spans="3:7" x14ac:dyDescent="0.25">
      <c r="C2242" t="s">
        <v>3</v>
      </c>
    </row>
    <row r="2243" spans="3:7" x14ac:dyDescent="0.25">
      <c r="C2243">
        <v>0.22359999999999999</v>
      </c>
    </row>
    <row r="2244" spans="3:7" x14ac:dyDescent="0.25">
      <c r="C2244" t="s">
        <v>4</v>
      </c>
    </row>
    <row r="2245" spans="3:7" ht="15.75" thickBot="1" x14ac:dyDescent="0.3">
      <c r="C2245">
        <v>9.81</v>
      </c>
    </row>
    <row r="2246" spans="3:7" x14ac:dyDescent="0.25">
      <c r="C2246" s="5" t="s">
        <v>15</v>
      </c>
    </row>
    <row r="2247" spans="3:7" ht="15.75" thickBot="1" x14ac:dyDescent="0.3">
      <c r="C2247" s="8">
        <f>(C2241+C2239)/2</f>
        <v>72.150000000000006</v>
      </c>
      <c r="G2247" t="s">
        <v>16</v>
      </c>
    </row>
    <row r="2249" spans="3:7" x14ac:dyDescent="0.25">
      <c r="C2249" s="1" t="s">
        <v>6</v>
      </c>
    </row>
    <row r="2250" spans="3:7" x14ac:dyDescent="0.25">
      <c r="C2250">
        <f>1/(273+F2236)</f>
        <v>2.8972910328842532E-3</v>
      </c>
    </row>
    <row r="2251" spans="3:7" x14ac:dyDescent="0.25">
      <c r="C2251" t="s">
        <v>7</v>
      </c>
    </row>
    <row r="2252" spans="3:7" x14ac:dyDescent="0.25">
      <c r="C2252">
        <v>2.8809999999999999E-2</v>
      </c>
    </row>
    <row r="2253" spans="3:7" x14ac:dyDescent="0.25">
      <c r="C2253" t="s">
        <v>8</v>
      </c>
    </row>
    <row r="2254" spans="3:7" x14ac:dyDescent="0.25">
      <c r="C2254">
        <v>1.995E-5</v>
      </c>
    </row>
    <row r="2255" spans="3:7" x14ac:dyDescent="0.25">
      <c r="C2255" t="s">
        <v>9</v>
      </c>
    </row>
    <row r="2256" spans="3:7" x14ac:dyDescent="0.25">
      <c r="C2256">
        <v>0.7177</v>
      </c>
    </row>
    <row r="2257" spans="3:9" s="7" customFormat="1" x14ac:dyDescent="0.25"/>
    <row r="2259" spans="3:9" x14ac:dyDescent="0.25">
      <c r="E2259" s="2" t="s">
        <v>11</v>
      </c>
      <c r="F2259" s="3" t="s">
        <v>5</v>
      </c>
      <c r="G2259" s="3" t="s">
        <v>10</v>
      </c>
      <c r="H2259" s="3" t="s">
        <v>12</v>
      </c>
      <c r="I2259" s="3" t="s">
        <v>13</v>
      </c>
    </row>
    <row r="2260" spans="3:9" x14ac:dyDescent="0.25">
      <c r="C2260" t="s">
        <v>0</v>
      </c>
      <c r="E2260">
        <f>(C2265-C2263)</f>
        <v>257.5</v>
      </c>
      <c r="F2260">
        <f>(C2265+C2263)/2</f>
        <v>155.25</v>
      </c>
      <c r="G2260">
        <f>((C2269*C2274*E2260*(C2267^3))/(C2278^2))*C2280</f>
        <v>1948682242.3320808</v>
      </c>
      <c r="H2260">
        <f>((0.825)+((0.387*(G2260^(1/6)))/((1)+((0.492/C2280)^(9/16)))^(8/27)))^2</f>
        <v>150.88369098302232</v>
      </c>
      <c r="I2260">
        <f>(H2260*C2276)/C2267</f>
        <v>7.199569698440353</v>
      </c>
    </row>
    <row r="2261" spans="3:9" x14ac:dyDescent="0.25">
      <c r="C2261">
        <v>1</v>
      </c>
    </row>
    <row r="2262" spans="3:9" x14ac:dyDescent="0.25">
      <c r="C2262" t="s">
        <v>1</v>
      </c>
      <c r="G2262">
        <f>((C2269*C2274*E2260*(C2267^3))/(D2278^2))*D2280</f>
        <v>1652658806.8322759</v>
      </c>
      <c r="H2262">
        <f>((0.825)+((0.387*(G2262^(1/6)))/((1)+((0.492/D2280)^(9/16)))^(8/27)))^2</f>
        <v>143.2779440523837</v>
      </c>
      <c r="I2262">
        <f>(H2262*D2276)/C2267</f>
        <v>7.1142534516747169</v>
      </c>
    </row>
    <row r="2263" spans="3:9" x14ac:dyDescent="0.25">
      <c r="C2263">
        <v>26.5</v>
      </c>
    </row>
    <row r="2264" spans="3:9" x14ac:dyDescent="0.25">
      <c r="C2264" t="s">
        <v>2</v>
      </c>
    </row>
    <row r="2265" spans="3:9" x14ac:dyDescent="0.25">
      <c r="C2265">
        <v>284</v>
      </c>
    </row>
    <row r="2266" spans="3:9" x14ac:dyDescent="0.25">
      <c r="C2266" t="s">
        <v>3</v>
      </c>
    </row>
    <row r="2267" spans="3:9" x14ac:dyDescent="0.25">
      <c r="C2267">
        <v>0.70709999999999995</v>
      </c>
    </row>
    <row r="2268" spans="3:9" x14ac:dyDescent="0.25">
      <c r="C2268" t="s">
        <v>4</v>
      </c>
    </row>
    <row r="2269" spans="3:9" ht="15.75" thickBot="1" x14ac:dyDescent="0.3">
      <c r="C2269">
        <v>9.81</v>
      </c>
      <c r="G2269">
        <v>140</v>
      </c>
      <c r="H2269">
        <f>I2260</f>
        <v>7.199569698440353</v>
      </c>
    </row>
    <row r="2270" spans="3:9" x14ac:dyDescent="0.25">
      <c r="C2270" s="5" t="s">
        <v>15</v>
      </c>
      <c r="G2270">
        <v>160</v>
      </c>
      <c r="H2270">
        <f>I2262</f>
        <v>7.1142534516747169</v>
      </c>
    </row>
    <row r="2271" spans="3:9" ht="15.75" thickBot="1" x14ac:dyDescent="0.3">
      <c r="C2271" s="8">
        <f>(C2265+C2263)/2</f>
        <v>155.25</v>
      </c>
      <c r="G2271" s="9">
        <f>C2271</f>
        <v>155.25</v>
      </c>
      <c r="H2271">
        <f>((H2269)+(((H2270-H2269)/(G2270-G2269))*(G2271-G2269)))</f>
        <v>7.1345160602815554</v>
      </c>
    </row>
    <row r="2273" spans="3:9" x14ac:dyDescent="0.25">
      <c r="C2273" s="1" t="s">
        <v>6</v>
      </c>
    </row>
    <row r="2274" spans="3:9" x14ac:dyDescent="0.25">
      <c r="C2274">
        <f>1/(273+F2260)</f>
        <v>2.3350846468184472E-3</v>
      </c>
    </row>
    <row r="2275" spans="3:9" x14ac:dyDescent="0.25">
      <c r="C2275" t="s">
        <v>7</v>
      </c>
    </row>
    <row r="2276" spans="3:9" x14ac:dyDescent="0.25">
      <c r="C2276">
        <v>3.3739999999999999E-2</v>
      </c>
      <c r="D2276">
        <v>3.5110000000000002E-2</v>
      </c>
    </row>
    <row r="2277" spans="3:9" x14ac:dyDescent="0.25">
      <c r="C2277" t="s">
        <v>8</v>
      </c>
    </row>
    <row r="2278" spans="3:9" x14ac:dyDescent="0.25">
      <c r="C2278">
        <v>2.745E-5</v>
      </c>
      <c r="D2278">
        <v>2.9750000000000001E-5</v>
      </c>
    </row>
    <row r="2279" spans="3:9" x14ac:dyDescent="0.25">
      <c r="C2279" t="s">
        <v>9</v>
      </c>
    </row>
    <row r="2280" spans="3:9" x14ac:dyDescent="0.25">
      <c r="C2280">
        <v>0.70409999999999995</v>
      </c>
      <c r="D2280">
        <v>0.70140000000000002</v>
      </c>
    </row>
    <row r="2282" spans="3:9" s="7" customFormat="1" x14ac:dyDescent="0.25"/>
    <row r="2284" spans="3:9" x14ac:dyDescent="0.25">
      <c r="E2284" s="2" t="s">
        <v>11</v>
      </c>
      <c r="F2284" s="3" t="s">
        <v>5</v>
      </c>
      <c r="G2284" s="3" t="s">
        <v>10</v>
      </c>
      <c r="H2284" s="3" t="s">
        <v>12</v>
      </c>
      <c r="I2284" s="3" t="s">
        <v>13</v>
      </c>
    </row>
    <row r="2285" spans="3:9" x14ac:dyDescent="0.25">
      <c r="C2285" t="s">
        <v>0</v>
      </c>
      <c r="E2285">
        <f>(C2290-C2288)</f>
        <v>79.7</v>
      </c>
      <c r="F2285">
        <f>(C2290+C2288)/2</f>
        <v>66.650000000000006</v>
      </c>
      <c r="G2285">
        <f>((C2294*C2299*E2285*(C2292^3))/(C2303^2))*C2305</f>
        <v>518875146.54563266</v>
      </c>
      <c r="H2285">
        <f>((0.825)+((0.387*(G2285^(1/6)))/((1)+((0.492/C2305)^(9/16)))^(8/27)))^2</f>
        <v>100.57718118216208</v>
      </c>
      <c r="I2285">
        <f>(H2285*C2301)/C2292</f>
        <v>5.7952571797161792</v>
      </c>
    </row>
    <row r="2286" spans="3:9" x14ac:dyDescent="0.25">
      <c r="C2286">
        <v>1</v>
      </c>
    </row>
    <row r="2287" spans="3:9" x14ac:dyDescent="0.25">
      <c r="C2287" t="s">
        <v>1</v>
      </c>
    </row>
    <row r="2288" spans="3:9" x14ac:dyDescent="0.25">
      <c r="C2288">
        <v>26.8</v>
      </c>
    </row>
    <row r="2289" spans="3:7" x14ac:dyDescent="0.25">
      <c r="C2289" t="s">
        <v>2</v>
      </c>
    </row>
    <row r="2290" spans="3:7" x14ac:dyDescent="0.25">
      <c r="C2290">
        <v>106.5</v>
      </c>
    </row>
    <row r="2291" spans="3:7" x14ac:dyDescent="0.25">
      <c r="C2291" t="s">
        <v>3</v>
      </c>
    </row>
    <row r="2292" spans="3:7" x14ac:dyDescent="0.25">
      <c r="C2292">
        <v>0.5</v>
      </c>
    </row>
    <row r="2293" spans="3:7" x14ac:dyDescent="0.25">
      <c r="C2293" t="s">
        <v>4</v>
      </c>
    </row>
    <row r="2294" spans="3:7" ht="15.75" thickBot="1" x14ac:dyDescent="0.3">
      <c r="C2294">
        <v>9.81</v>
      </c>
    </row>
    <row r="2295" spans="3:7" x14ac:dyDescent="0.25">
      <c r="C2295" s="5" t="s">
        <v>15</v>
      </c>
    </row>
    <row r="2296" spans="3:7" ht="15.75" thickBot="1" x14ac:dyDescent="0.3">
      <c r="C2296" s="8">
        <f>(C2290+C2288)/2</f>
        <v>66.650000000000006</v>
      </c>
      <c r="G2296" t="s">
        <v>16</v>
      </c>
    </row>
    <row r="2298" spans="3:7" x14ac:dyDescent="0.25">
      <c r="C2298" s="1" t="s">
        <v>6</v>
      </c>
    </row>
    <row r="2299" spans="3:7" x14ac:dyDescent="0.25">
      <c r="C2299">
        <f>1/(273+F2285)</f>
        <v>2.9442072721919624E-3</v>
      </c>
    </row>
    <row r="2300" spans="3:7" x14ac:dyDescent="0.25">
      <c r="C2300" t="s">
        <v>7</v>
      </c>
    </row>
    <row r="2301" spans="3:7" x14ac:dyDescent="0.25">
      <c r="C2301">
        <v>2.8809999999999999E-2</v>
      </c>
    </row>
    <row r="2302" spans="3:7" x14ac:dyDescent="0.25">
      <c r="C2302" t="s">
        <v>8</v>
      </c>
    </row>
    <row r="2303" spans="3:7" x14ac:dyDescent="0.25">
      <c r="C2303">
        <v>1.995E-5</v>
      </c>
    </row>
    <row r="2304" spans="3:7" x14ac:dyDescent="0.25">
      <c r="C2304" t="s">
        <v>9</v>
      </c>
    </row>
    <row r="2305" spans="3:9" x14ac:dyDescent="0.25">
      <c r="C2305">
        <v>0.7177</v>
      </c>
    </row>
    <row r="2308" spans="3:9" s="7" customFormat="1" x14ac:dyDescent="0.25"/>
    <row r="2309" spans="3:9" x14ac:dyDescent="0.25">
      <c r="E2309" s="2" t="s">
        <v>11</v>
      </c>
      <c r="F2309" s="3" t="s">
        <v>5</v>
      </c>
      <c r="G2309" s="3" t="s">
        <v>10</v>
      </c>
      <c r="H2309" s="3" t="s">
        <v>12</v>
      </c>
      <c r="I2309" s="3" t="s">
        <v>13</v>
      </c>
    </row>
    <row r="2310" spans="3:9" x14ac:dyDescent="0.25">
      <c r="C2310" t="s">
        <v>0</v>
      </c>
      <c r="E2310">
        <f>(C2315-C2313)</f>
        <v>257.2</v>
      </c>
      <c r="F2310">
        <f>(C2315+C2313)/2</f>
        <v>155.4</v>
      </c>
      <c r="G2310">
        <f>((C2319*C2324*E2310*(C2317^3))/(C2328^2))*C2330</f>
        <v>124473921.37351693</v>
      </c>
      <c r="H2310">
        <f>((0.825)+((0.387*(G2310^(1/6)))/((1)+((0.492/C2330)^(9/16)))^(8/27)))^2</f>
        <v>65.118945948763312</v>
      </c>
      <c r="I2310">
        <f>(H2310*C2326)/C2317</f>
        <v>7.7691415711148304</v>
      </c>
    </row>
    <row r="2311" spans="3:9" x14ac:dyDescent="0.25">
      <c r="C2311">
        <v>1</v>
      </c>
    </row>
    <row r="2312" spans="3:9" x14ac:dyDescent="0.25">
      <c r="C2312" t="s">
        <v>1</v>
      </c>
      <c r="G2312">
        <f>((C2319*C2324*E2310*(C2317^3))/(D2328^2))*D2330</f>
        <v>105565144.43971355</v>
      </c>
      <c r="H2312">
        <f>((0.825)+((0.387*(G2312^(1/6)))/((1)+((0.492/D2330)^(9/16)))^(8/27)))^2</f>
        <v>61.958305958546497</v>
      </c>
      <c r="I2312">
        <f>(H2312*D2326)/C2317</f>
        <v>7.6922069384885701</v>
      </c>
    </row>
    <row r="2313" spans="3:9" x14ac:dyDescent="0.25">
      <c r="C2313">
        <v>26.8</v>
      </c>
    </row>
    <row r="2314" spans="3:9" x14ac:dyDescent="0.25">
      <c r="C2314" t="s">
        <v>2</v>
      </c>
    </row>
    <row r="2315" spans="3:9" x14ac:dyDescent="0.25">
      <c r="C2315">
        <v>284</v>
      </c>
    </row>
    <row r="2316" spans="3:9" x14ac:dyDescent="0.25">
      <c r="C2316" t="s">
        <v>3</v>
      </c>
    </row>
    <row r="2317" spans="3:9" x14ac:dyDescent="0.25">
      <c r="C2317">
        <v>0.2828</v>
      </c>
    </row>
    <row r="2318" spans="3:9" x14ac:dyDescent="0.25">
      <c r="C2318" t="s">
        <v>4</v>
      </c>
    </row>
    <row r="2319" spans="3:9" ht="15.75" thickBot="1" x14ac:dyDescent="0.3">
      <c r="C2319">
        <v>9.81</v>
      </c>
      <c r="G2319">
        <v>140</v>
      </c>
      <c r="H2319">
        <f>I2310</f>
        <v>7.7691415711148304</v>
      </c>
    </row>
    <row r="2320" spans="3:9" x14ac:dyDescent="0.25">
      <c r="C2320" s="5" t="s">
        <v>15</v>
      </c>
      <c r="G2320">
        <v>160</v>
      </c>
      <c r="H2320">
        <f>I2312</f>
        <v>7.6922069384885701</v>
      </c>
    </row>
    <row r="2321" spans="3:9" ht="15.75" thickBot="1" x14ac:dyDescent="0.3">
      <c r="C2321" s="8">
        <f>(C2315+C2313)/2</f>
        <v>155.4</v>
      </c>
      <c r="G2321" s="9">
        <f>C2321</f>
        <v>155.4</v>
      </c>
      <c r="H2321">
        <f>((H2319)+(((H2320-H2319)/(G2320-G2319))*(G2321-G2319)))</f>
        <v>7.70990190399261</v>
      </c>
    </row>
    <row r="2323" spans="3:9" x14ac:dyDescent="0.25">
      <c r="C2323" s="1" t="s">
        <v>6</v>
      </c>
    </row>
    <row r="2324" spans="3:9" x14ac:dyDescent="0.25">
      <c r="C2324">
        <f>1/(273+F2310)</f>
        <v>2.334267040149393E-3</v>
      </c>
    </row>
    <row r="2325" spans="3:9" x14ac:dyDescent="0.25">
      <c r="C2325" t="s">
        <v>7</v>
      </c>
    </row>
    <row r="2326" spans="3:9" x14ac:dyDescent="0.25">
      <c r="C2326">
        <v>3.3739999999999999E-2</v>
      </c>
      <c r="D2326">
        <v>3.5110000000000002E-2</v>
      </c>
    </row>
    <row r="2327" spans="3:9" x14ac:dyDescent="0.25">
      <c r="C2327" t="s">
        <v>8</v>
      </c>
    </row>
    <row r="2328" spans="3:9" x14ac:dyDescent="0.25">
      <c r="C2328">
        <v>2.745E-5</v>
      </c>
      <c r="D2328">
        <v>2.9750000000000001E-5</v>
      </c>
    </row>
    <row r="2329" spans="3:9" x14ac:dyDescent="0.25">
      <c r="C2329" t="s">
        <v>9</v>
      </c>
    </row>
    <row r="2330" spans="3:9" x14ac:dyDescent="0.25">
      <c r="C2330">
        <v>0.70409999999999995</v>
      </c>
      <c r="D2330">
        <v>0.70140000000000002</v>
      </c>
    </row>
    <row r="2332" spans="3:9" s="7" customFormat="1" x14ac:dyDescent="0.25"/>
    <row r="2334" spans="3:9" x14ac:dyDescent="0.25">
      <c r="E2334" s="2" t="s">
        <v>11</v>
      </c>
      <c r="F2334" s="3" t="s">
        <v>5</v>
      </c>
      <c r="G2334" s="3" t="s">
        <v>10</v>
      </c>
      <c r="H2334" s="3" t="s">
        <v>12</v>
      </c>
      <c r="I2334" s="3" t="s">
        <v>13</v>
      </c>
    </row>
    <row r="2335" spans="3:9" x14ac:dyDescent="0.25">
      <c r="C2335" t="s">
        <v>0</v>
      </c>
      <c r="E2335">
        <f>(C2340-C2338)</f>
        <v>257.3</v>
      </c>
      <c r="F2335">
        <f>(C2340+C2338)/2</f>
        <v>155.35</v>
      </c>
      <c r="G2335">
        <f>((C2344*C2349*E2335*(C2342^3))/(C2353^2))*C2355</f>
        <v>478708179.06224442</v>
      </c>
      <c r="H2335">
        <f>((0.825)+((0.387*(G2335^(1/6)))/((1)+((0.492/C2355)^(9/16)))^(8/27)))^2</f>
        <v>97.872899068546715</v>
      </c>
      <c r="I2335">
        <f>(H2335*C2351)/C2342</f>
        <v>7.4542474369588394</v>
      </c>
    </row>
    <row r="2336" spans="3:9" x14ac:dyDescent="0.25">
      <c r="C2336">
        <v>1</v>
      </c>
    </row>
    <row r="2337" spans="3:9" x14ac:dyDescent="0.25">
      <c r="C2337" t="s">
        <v>1</v>
      </c>
      <c r="G2337">
        <f>((C2344*C2349*E2335*(C2342^3))/(D2353^2))*D2355</f>
        <v>405987836.725532</v>
      </c>
      <c r="H2337">
        <f>((0.825)+((0.387*(G2337^(1/6)))/((1)+((0.492/D2355)^(9/16)))^(8/27)))^2</f>
        <v>93.024058220811455</v>
      </c>
      <c r="I2337">
        <f>(H2337*D2351)/C2342</f>
        <v>7.3726290838209714</v>
      </c>
    </row>
    <row r="2338" spans="3:9" x14ac:dyDescent="0.25">
      <c r="C2338">
        <v>26.7</v>
      </c>
    </row>
    <row r="2339" spans="3:9" x14ac:dyDescent="0.25">
      <c r="C2339" t="s">
        <v>2</v>
      </c>
    </row>
    <row r="2340" spans="3:9" x14ac:dyDescent="0.25">
      <c r="C2340">
        <v>284</v>
      </c>
    </row>
    <row r="2341" spans="3:9" x14ac:dyDescent="0.25">
      <c r="C2341" t="s">
        <v>3</v>
      </c>
    </row>
    <row r="2342" spans="3:9" x14ac:dyDescent="0.25">
      <c r="C2342">
        <v>0.443</v>
      </c>
    </row>
    <row r="2343" spans="3:9" x14ac:dyDescent="0.25">
      <c r="C2343" t="s">
        <v>4</v>
      </c>
    </row>
    <row r="2344" spans="3:9" ht="15.75" thickBot="1" x14ac:dyDescent="0.3">
      <c r="C2344">
        <v>9.81</v>
      </c>
      <c r="G2344">
        <v>140</v>
      </c>
      <c r="H2344">
        <f>I2335</f>
        <v>7.4542474369588394</v>
      </c>
    </row>
    <row r="2345" spans="3:9" x14ac:dyDescent="0.25">
      <c r="C2345" s="5" t="s">
        <v>15</v>
      </c>
      <c r="G2345">
        <v>160</v>
      </c>
      <c r="H2345">
        <f>I2337</f>
        <v>7.3726290838209714</v>
      </c>
    </row>
    <row r="2346" spans="3:9" ht="15.75" thickBot="1" x14ac:dyDescent="0.3">
      <c r="C2346" s="8">
        <f>(C2340+C2338)/2</f>
        <v>155.35</v>
      </c>
      <c r="G2346" s="9">
        <f>C2346</f>
        <v>155.35</v>
      </c>
      <c r="H2346">
        <f>((H2344)+(((H2345-H2344)/(G2345-G2344))*(G2346-G2344)))</f>
        <v>7.3916053509255253</v>
      </c>
    </row>
    <row r="2348" spans="3:9" x14ac:dyDescent="0.25">
      <c r="C2348" s="1" t="s">
        <v>6</v>
      </c>
    </row>
    <row r="2349" spans="3:9" x14ac:dyDescent="0.25">
      <c r="C2349">
        <f>1/(273+F2335)</f>
        <v>2.3345395120812421E-3</v>
      </c>
    </row>
    <row r="2350" spans="3:9" x14ac:dyDescent="0.25">
      <c r="C2350" t="s">
        <v>7</v>
      </c>
    </row>
    <row r="2351" spans="3:9" x14ac:dyDescent="0.25">
      <c r="C2351">
        <v>3.3739999999999999E-2</v>
      </c>
      <c r="D2351">
        <v>3.5110000000000002E-2</v>
      </c>
    </row>
    <row r="2352" spans="3:9" x14ac:dyDescent="0.25">
      <c r="C2352" t="s">
        <v>8</v>
      </c>
    </row>
    <row r="2353" spans="3:9" x14ac:dyDescent="0.25">
      <c r="C2353">
        <v>2.745E-5</v>
      </c>
      <c r="D2353">
        <v>2.9750000000000001E-5</v>
      </c>
    </row>
    <row r="2354" spans="3:9" x14ac:dyDescent="0.25">
      <c r="C2354" t="s">
        <v>9</v>
      </c>
    </row>
    <row r="2355" spans="3:9" x14ac:dyDescent="0.25">
      <c r="C2355">
        <v>0.70409999999999995</v>
      </c>
      <c r="D2355">
        <v>0.70140000000000002</v>
      </c>
    </row>
    <row r="2357" spans="3:9" s="7" customFormat="1" x14ac:dyDescent="0.25"/>
    <row r="2359" spans="3:9" x14ac:dyDescent="0.25">
      <c r="E2359" s="2" t="s">
        <v>11</v>
      </c>
      <c r="F2359" s="3" t="s">
        <v>5</v>
      </c>
      <c r="G2359" s="3" t="s">
        <v>10</v>
      </c>
      <c r="H2359" s="3" t="s">
        <v>12</v>
      </c>
      <c r="I2359" s="3" t="s">
        <v>13</v>
      </c>
    </row>
    <row r="2360" spans="3:9" x14ac:dyDescent="0.25">
      <c r="C2360" t="s">
        <v>0</v>
      </c>
      <c r="E2360">
        <f>(C2365-C2363)</f>
        <v>255.9</v>
      </c>
      <c r="F2360">
        <f>(C2365+C2363)/2</f>
        <v>156.05000000000001</v>
      </c>
      <c r="G2360">
        <f>((C2369*C2374*E2360*(C2367^3))/(C2378^2))*C2380</f>
        <v>27280651630.952801</v>
      </c>
      <c r="H2360">
        <f>((0.825)+((0.387*(G2360^(1/6)))/((1)+((0.492/C2380)^(9/16)))^(8/27)))^2</f>
        <v>346.47205258517295</v>
      </c>
      <c r="I2360">
        <f>(H2360*C2376)/C2367</f>
        <v>6.8410387723687576</v>
      </c>
    </row>
    <row r="2361" spans="3:9" x14ac:dyDescent="0.25">
      <c r="C2361">
        <v>1</v>
      </c>
    </row>
    <row r="2362" spans="3:9" x14ac:dyDescent="0.25">
      <c r="C2362" t="s">
        <v>1</v>
      </c>
      <c r="G2362">
        <f>((C2369*C2374*E2360*(C2367^3))/(D2378^2))*D2380</f>
        <v>23136460216.346684</v>
      </c>
      <c r="H2362">
        <f>((0.825)+((0.387*(G2362^(1/6)))/((1)+((0.492/D2380)^(9/16)))^(8/27)))^2</f>
        <v>328.58510407060396</v>
      </c>
      <c r="I2362">
        <f>(H2362*D2376)/C2367</f>
        <v>6.7513009152147152</v>
      </c>
    </row>
    <row r="2363" spans="3:9" x14ac:dyDescent="0.25">
      <c r="C2363">
        <v>28.1</v>
      </c>
    </row>
    <row r="2364" spans="3:9" x14ac:dyDescent="0.25">
      <c r="C2364" t="s">
        <v>2</v>
      </c>
    </row>
    <row r="2365" spans="3:9" x14ac:dyDescent="0.25">
      <c r="C2365">
        <v>284</v>
      </c>
    </row>
    <row r="2366" spans="3:9" x14ac:dyDescent="0.25">
      <c r="C2366" t="s">
        <v>3</v>
      </c>
    </row>
    <row r="2367" spans="3:9" x14ac:dyDescent="0.25">
      <c r="C2367">
        <v>1.7088000000000001</v>
      </c>
    </row>
    <row r="2368" spans="3:9" x14ac:dyDescent="0.25">
      <c r="C2368" t="s">
        <v>4</v>
      </c>
    </row>
    <row r="2369" spans="3:9" ht="15.75" thickBot="1" x14ac:dyDescent="0.3">
      <c r="C2369">
        <v>9.81</v>
      </c>
      <c r="G2369">
        <v>140</v>
      </c>
      <c r="H2369">
        <f>I2360</f>
        <v>6.8410387723687576</v>
      </c>
    </row>
    <row r="2370" spans="3:9" x14ac:dyDescent="0.25">
      <c r="C2370" s="5" t="s">
        <v>15</v>
      </c>
      <c r="G2370">
        <v>160</v>
      </c>
      <c r="H2370">
        <f>I2362</f>
        <v>6.7513009152147152</v>
      </c>
    </row>
    <row r="2371" spans="3:9" ht="15.75" thickBot="1" x14ac:dyDescent="0.3">
      <c r="C2371" s="8">
        <f>(C2365+C2363)/2</f>
        <v>156.05000000000001</v>
      </c>
      <c r="G2371" s="9">
        <f>C2371</f>
        <v>156.05000000000001</v>
      </c>
      <c r="H2371">
        <f>((H2369)+(((H2370-H2369)/(G2370-G2369))*(G2371-G2369)))</f>
        <v>6.7690241420026389</v>
      </c>
    </row>
    <row r="2373" spans="3:9" x14ac:dyDescent="0.25">
      <c r="C2373" s="1" t="s">
        <v>6</v>
      </c>
    </row>
    <row r="2374" spans="3:9" x14ac:dyDescent="0.25">
      <c r="C2374">
        <f>1/(273+F2360)</f>
        <v>2.3307306840694556E-3</v>
      </c>
    </row>
    <row r="2375" spans="3:9" x14ac:dyDescent="0.25">
      <c r="C2375" t="s">
        <v>7</v>
      </c>
    </row>
    <row r="2376" spans="3:9" x14ac:dyDescent="0.25">
      <c r="C2376">
        <v>3.3739999999999999E-2</v>
      </c>
      <c r="D2376">
        <v>3.5110000000000002E-2</v>
      </c>
    </row>
    <row r="2377" spans="3:9" x14ac:dyDescent="0.25">
      <c r="C2377" t="s">
        <v>8</v>
      </c>
    </row>
    <row r="2378" spans="3:9" x14ac:dyDescent="0.25">
      <c r="C2378">
        <v>2.745E-5</v>
      </c>
      <c r="D2378">
        <v>2.9750000000000001E-5</v>
      </c>
    </row>
    <row r="2379" spans="3:9" x14ac:dyDescent="0.25">
      <c r="C2379" t="s">
        <v>9</v>
      </c>
    </row>
    <row r="2380" spans="3:9" x14ac:dyDescent="0.25">
      <c r="C2380">
        <v>0.70409999999999995</v>
      </c>
      <c r="D2380">
        <v>0.70140000000000002</v>
      </c>
    </row>
    <row r="2382" spans="3:9" s="7" customFormat="1" x14ac:dyDescent="0.25"/>
    <row r="2384" spans="3:9" x14ac:dyDescent="0.25">
      <c r="E2384" s="2" t="s">
        <v>11</v>
      </c>
      <c r="F2384" s="3" t="s">
        <v>5</v>
      </c>
      <c r="G2384" s="3" t="s">
        <v>10</v>
      </c>
      <c r="H2384" s="3" t="s">
        <v>12</v>
      </c>
      <c r="I2384" s="3" t="s">
        <v>13</v>
      </c>
    </row>
    <row r="2385" spans="3:9" x14ac:dyDescent="0.25">
      <c r="C2385" t="s">
        <v>0</v>
      </c>
      <c r="E2385">
        <f>(C2390-C2388)</f>
        <v>85</v>
      </c>
      <c r="F2385">
        <f>(C2390+C2388)/2</f>
        <v>70.599999999999994</v>
      </c>
      <c r="G2385">
        <f>((C2394*C2399*E2385*(C2392^3))/(C2403^2))*C2405</f>
        <v>21835625147.956787</v>
      </c>
      <c r="H2385">
        <f>((0.825)+((0.387*(G2385^(1/6)))/((1)+((0.492/C2405)^(9/16)))^(8/27)))^2</f>
        <v>323.65145693161628</v>
      </c>
      <c r="I2385">
        <f>(H2385*C2401)/C2392</f>
        <v>5.4566938636469233</v>
      </c>
    </row>
    <row r="2386" spans="3:9" x14ac:dyDescent="0.25">
      <c r="C2386">
        <v>1</v>
      </c>
    </row>
    <row r="2387" spans="3:9" x14ac:dyDescent="0.25">
      <c r="C2387" t="s">
        <v>1</v>
      </c>
    </row>
    <row r="2388" spans="3:9" x14ac:dyDescent="0.25">
      <c r="C2388">
        <v>28.1</v>
      </c>
    </row>
    <row r="2389" spans="3:9" x14ac:dyDescent="0.25">
      <c r="C2389" t="s">
        <v>2</v>
      </c>
    </row>
    <row r="2390" spans="3:9" x14ac:dyDescent="0.25">
      <c r="C2390">
        <v>113.1</v>
      </c>
    </row>
    <row r="2391" spans="3:9" x14ac:dyDescent="0.25">
      <c r="C2391" t="s">
        <v>3</v>
      </c>
    </row>
    <row r="2392" spans="3:9" x14ac:dyDescent="0.25">
      <c r="C2392">
        <v>1.7088000000000001</v>
      </c>
    </row>
    <row r="2393" spans="3:9" x14ac:dyDescent="0.25">
      <c r="C2393" t="s">
        <v>4</v>
      </c>
    </row>
    <row r="2394" spans="3:9" ht="15.75" thickBot="1" x14ac:dyDescent="0.3">
      <c r="C2394">
        <v>9.81</v>
      </c>
    </row>
    <row r="2395" spans="3:9" x14ac:dyDescent="0.25">
      <c r="C2395" s="5" t="s">
        <v>15</v>
      </c>
    </row>
    <row r="2396" spans="3:9" ht="15.75" thickBot="1" x14ac:dyDescent="0.3">
      <c r="C2396" s="8">
        <f>(C2390+C2388)/2</f>
        <v>70.599999999999994</v>
      </c>
      <c r="G2396" t="s">
        <v>16</v>
      </c>
    </row>
    <row r="2398" spans="3:9" x14ac:dyDescent="0.25">
      <c r="C2398" s="1" t="s">
        <v>6</v>
      </c>
    </row>
    <row r="2399" spans="3:9" x14ac:dyDescent="0.25">
      <c r="C2399">
        <f>1/(273+F2385)</f>
        <v>2.9103608847497087E-3</v>
      </c>
    </row>
    <row r="2400" spans="3:9" x14ac:dyDescent="0.25">
      <c r="C2400" t="s">
        <v>7</v>
      </c>
    </row>
    <row r="2401" spans="3:9" x14ac:dyDescent="0.25">
      <c r="C2401">
        <v>2.8809999999999999E-2</v>
      </c>
    </row>
    <row r="2402" spans="3:9" x14ac:dyDescent="0.25">
      <c r="C2402" t="s">
        <v>8</v>
      </c>
    </row>
    <row r="2403" spans="3:9" x14ac:dyDescent="0.25">
      <c r="C2403">
        <v>1.995E-5</v>
      </c>
    </row>
    <row r="2404" spans="3:9" x14ac:dyDescent="0.25">
      <c r="C2404" t="s">
        <v>9</v>
      </c>
    </row>
    <row r="2405" spans="3:9" x14ac:dyDescent="0.25">
      <c r="C2405">
        <v>0.7177</v>
      </c>
    </row>
    <row r="2407" spans="3:9" s="7" customFormat="1" x14ac:dyDescent="0.25"/>
    <row r="2409" spans="3:9" x14ac:dyDescent="0.25">
      <c r="E2409" s="2" t="s">
        <v>11</v>
      </c>
      <c r="F2409" s="3" t="s">
        <v>5</v>
      </c>
      <c r="G2409" s="3" t="s">
        <v>10</v>
      </c>
      <c r="H2409" s="3" t="s">
        <v>12</v>
      </c>
      <c r="I2409" s="3" t="s">
        <v>13</v>
      </c>
    </row>
    <row r="2410" spans="3:9" x14ac:dyDescent="0.25">
      <c r="C2410" t="s">
        <v>0</v>
      </c>
      <c r="E2410">
        <f>(C2415-C2413)</f>
        <v>72.900000000000006</v>
      </c>
      <c r="F2410">
        <f>(C2415+C2413)/2</f>
        <v>64.55</v>
      </c>
      <c r="G2410">
        <f>((C2419*C2424*E2410*(C2417^3))/(C2428^2))*C2430</f>
        <v>23164181917.694038</v>
      </c>
      <c r="H2410">
        <f>((0.825)+((0.387*(G2410^(1/6)))/((1)+((0.492/C2430)^(9/16)))^(8/27)))^2</f>
        <v>329.95329452808392</v>
      </c>
      <c r="I2410">
        <f>(H2410*C2426)/C2417</f>
        <v>5.2624608146930569</v>
      </c>
    </row>
    <row r="2411" spans="3:9" x14ac:dyDescent="0.25">
      <c r="C2411">
        <v>1</v>
      </c>
    </row>
    <row r="2412" spans="3:9" x14ac:dyDescent="0.25">
      <c r="C2412" t="s">
        <v>1</v>
      </c>
    </row>
    <row r="2413" spans="3:9" x14ac:dyDescent="0.25">
      <c r="C2413">
        <v>28.1</v>
      </c>
    </row>
    <row r="2414" spans="3:9" x14ac:dyDescent="0.25">
      <c r="C2414" t="s">
        <v>2</v>
      </c>
    </row>
    <row r="2415" spans="3:9" x14ac:dyDescent="0.25">
      <c r="C2415">
        <v>101</v>
      </c>
    </row>
    <row r="2416" spans="3:9" x14ac:dyDescent="0.25">
      <c r="C2416" t="s">
        <v>3</v>
      </c>
    </row>
    <row r="2417" spans="3:7" x14ac:dyDescent="0.25">
      <c r="C2417">
        <v>1.7605999999999999</v>
      </c>
    </row>
    <row r="2418" spans="3:7" x14ac:dyDescent="0.25">
      <c r="C2418" t="s">
        <v>4</v>
      </c>
    </row>
    <row r="2419" spans="3:7" ht="15.75" thickBot="1" x14ac:dyDescent="0.3">
      <c r="C2419">
        <v>9.81</v>
      </c>
    </row>
    <row r="2420" spans="3:7" x14ac:dyDescent="0.25">
      <c r="C2420" s="5" t="s">
        <v>15</v>
      </c>
    </row>
    <row r="2421" spans="3:7" ht="15.75" thickBot="1" x14ac:dyDescent="0.3">
      <c r="C2421" s="8">
        <f>(C2415+C2413)/2</f>
        <v>64.55</v>
      </c>
      <c r="G2421" s="9"/>
    </row>
    <row r="2423" spans="3:7" x14ac:dyDescent="0.25">
      <c r="C2423" s="1" t="s">
        <v>6</v>
      </c>
    </row>
    <row r="2424" spans="3:7" x14ac:dyDescent="0.25">
      <c r="C2424">
        <f>1/(273+F2410)</f>
        <v>2.9625240705080727E-3</v>
      </c>
    </row>
    <row r="2425" spans="3:7" x14ac:dyDescent="0.25">
      <c r="C2425" t="s">
        <v>7</v>
      </c>
    </row>
    <row r="2426" spans="3:7" x14ac:dyDescent="0.25">
      <c r="C2426">
        <v>2.8080000000000001E-2</v>
      </c>
    </row>
    <row r="2427" spans="3:7" x14ac:dyDescent="0.25">
      <c r="C2427" t="s">
        <v>8</v>
      </c>
    </row>
    <row r="2428" spans="3:7" x14ac:dyDescent="0.25">
      <c r="C2428">
        <v>1.8960000000000001E-5</v>
      </c>
    </row>
    <row r="2429" spans="3:7" x14ac:dyDescent="0.25">
      <c r="C2429" t="s">
        <v>9</v>
      </c>
    </row>
    <row r="2430" spans="3:7" x14ac:dyDescent="0.25">
      <c r="C2430">
        <v>0.72019999999999995</v>
      </c>
    </row>
    <row r="2432" spans="3:7" s="7" customFormat="1" x14ac:dyDescent="0.25"/>
    <row r="2433" spans="3:9" x14ac:dyDescent="0.25">
      <c r="E2433" s="2" t="s">
        <v>11</v>
      </c>
      <c r="F2433" s="3" t="s">
        <v>5</v>
      </c>
      <c r="G2433" s="3" t="s">
        <v>10</v>
      </c>
      <c r="H2433" s="3" t="s">
        <v>12</v>
      </c>
      <c r="I2433" s="3" t="s">
        <v>13</v>
      </c>
    </row>
    <row r="2434" spans="3:9" x14ac:dyDescent="0.25">
      <c r="C2434" t="s">
        <v>0</v>
      </c>
      <c r="E2434">
        <f>(C2439-C2437)</f>
        <v>257.39999999999998</v>
      </c>
      <c r="F2434">
        <f>(C2439+C2437)/2</f>
        <v>155.30000000000001</v>
      </c>
      <c r="G2434">
        <f>((C2443*C2448*E2434*(C2441^3))/(C2452^2))*C2454</f>
        <v>200873519.05320588</v>
      </c>
      <c r="H2434">
        <f>((0.825)+((0.387*(G2434^(1/6)))/((1)+((0.492/C2454)^(9/16)))^(8/27)))^2</f>
        <v>75.188963948280772</v>
      </c>
      <c r="I2434">
        <f>(H2434*C2450)/C2441</f>
        <v>7.6504090579463</v>
      </c>
    </row>
    <row r="2435" spans="3:9" x14ac:dyDescent="0.25">
      <c r="C2435">
        <v>1</v>
      </c>
    </row>
    <row r="2436" spans="3:9" x14ac:dyDescent="0.25">
      <c r="C2436" t="s">
        <v>1</v>
      </c>
      <c r="G2436">
        <f>((C2443*C2448*E2434*(C2441^3))/(D2452^2))*D2454</f>
        <v>170358913.89115393</v>
      </c>
      <c r="H2436">
        <f>((0.825)+((0.387*(G2436^(1/6)))/((1)+((0.492/D2454)^(9/16)))^(8/27)))^2</f>
        <v>71.51109334871812</v>
      </c>
      <c r="I2436">
        <f>(H2436*D2450)/C2441</f>
        <v>7.5716359694616813</v>
      </c>
    </row>
    <row r="2437" spans="3:9" x14ac:dyDescent="0.25">
      <c r="C2437">
        <v>26.6</v>
      </c>
    </row>
    <row r="2438" spans="3:9" x14ac:dyDescent="0.25">
      <c r="C2438" t="s">
        <v>2</v>
      </c>
    </row>
    <row r="2439" spans="3:9" x14ac:dyDescent="0.25">
      <c r="C2439">
        <v>284</v>
      </c>
    </row>
    <row r="2440" spans="3:9" x14ac:dyDescent="0.25">
      <c r="C2440" t="s">
        <v>3</v>
      </c>
    </row>
    <row r="2441" spans="3:9" x14ac:dyDescent="0.25">
      <c r="C2441">
        <v>0.33160000000000001</v>
      </c>
    </row>
    <row r="2442" spans="3:9" x14ac:dyDescent="0.25">
      <c r="C2442" t="s">
        <v>4</v>
      </c>
    </row>
    <row r="2443" spans="3:9" ht="15.75" thickBot="1" x14ac:dyDescent="0.3">
      <c r="C2443">
        <v>9.81</v>
      </c>
      <c r="G2443">
        <v>140</v>
      </c>
      <c r="H2443">
        <f>I2434</f>
        <v>7.6504090579463</v>
      </c>
    </row>
    <row r="2444" spans="3:9" x14ac:dyDescent="0.25">
      <c r="C2444" s="5" t="s">
        <v>15</v>
      </c>
      <c r="G2444">
        <v>160</v>
      </c>
      <c r="H2444">
        <f>I2436</f>
        <v>7.5716359694616813</v>
      </c>
    </row>
    <row r="2445" spans="3:9" ht="15.75" thickBot="1" x14ac:dyDescent="0.3">
      <c r="C2445" s="8">
        <f>(C2439+C2437)/2</f>
        <v>155.30000000000001</v>
      </c>
      <c r="G2445" s="9">
        <f>C2445</f>
        <v>155.30000000000001</v>
      </c>
      <c r="H2445">
        <f>((H2443)+(((H2444-H2443)/(G2444-G2443))*(G2445-G2443)))</f>
        <v>7.5901476452555663</v>
      </c>
    </row>
    <row r="2447" spans="3:9" x14ac:dyDescent="0.25">
      <c r="C2447" s="1" t="s">
        <v>6</v>
      </c>
    </row>
    <row r="2448" spans="3:9" x14ac:dyDescent="0.25">
      <c r="C2448">
        <f>1/(273+F2434)</f>
        <v>2.3348120476301658E-3</v>
      </c>
    </row>
    <row r="2449" spans="3:9" x14ac:dyDescent="0.25">
      <c r="C2449" t="s">
        <v>7</v>
      </c>
    </row>
    <row r="2450" spans="3:9" x14ac:dyDescent="0.25">
      <c r="C2450">
        <v>3.3739999999999999E-2</v>
      </c>
      <c r="D2450">
        <v>3.5110000000000002E-2</v>
      </c>
    </row>
    <row r="2451" spans="3:9" x14ac:dyDescent="0.25">
      <c r="C2451" t="s">
        <v>8</v>
      </c>
    </row>
    <row r="2452" spans="3:9" x14ac:dyDescent="0.25">
      <c r="C2452">
        <v>2.745E-5</v>
      </c>
      <c r="D2452">
        <v>2.9750000000000001E-5</v>
      </c>
    </row>
    <row r="2453" spans="3:9" x14ac:dyDescent="0.25">
      <c r="C2453" t="s">
        <v>9</v>
      </c>
    </row>
    <row r="2454" spans="3:9" x14ac:dyDescent="0.25">
      <c r="C2454">
        <v>0.70409999999999995</v>
      </c>
      <c r="D2454">
        <v>0.70140000000000002</v>
      </c>
    </row>
    <row r="2456" spans="3:9" s="7" customFormat="1" x14ac:dyDescent="0.25"/>
    <row r="2458" spans="3:9" x14ac:dyDescent="0.25">
      <c r="E2458" s="2" t="s">
        <v>11</v>
      </c>
      <c r="F2458" s="3" t="s">
        <v>5</v>
      </c>
      <c r="G2458" s="3" t="s">
        <v>10</v>
      </c>
      <c r="H2458" s="3" t="s">
        <v>12</v>
      </c>
      <c r="I2458" s="3" t="s">
        <v>13</v>
      </c>
    </row>
    <row r="2459" spans="3:9" x14ac:dyDescent="0.25">
      <c r="C2459" t="s">
        <v>0</v>
      </c>
      <c r="E2459">
        <f>(C2464-C2462)</f>
        <v>257.39999999999998</v>
      </c>
      <c r="F2459">
        <f>(C2464+C2462)/2</f>
        <v>155.30000000000001</v>
      </c>
      <c r="G2459">
        <f>((C2468*C2473*E2459*(C2466^3))/(C2477^2))*C2479</f>
        <v>27344088596.545475</v>
      </c>
      <c r="H2459">
        <f>((0.825)+((0.387*(G2459^(1/6)))/((1)+((0.492/C2479)^(9/16)))^(8/27)))^2</f>
        <v>346.7285046091759</v>
      </c>
      <c r="I2459">
        <f>(H2459*C2475)/C2466</f>
        <v>6.8581426577052378</v>
      </c>
    </row>
    <row r="2460" spans="3:9" x14ac:dyDescent="0.25">
      <c r="C2460">
        <v>1</v>
      </c>
    </row>
    <row r="2461" spans="3:9" x14ac:dyDescent="0.25">
      <c r="C2461" t="s">
        <v>1</v>
      </c>
      <c r="G2461">
        <f>((C2468*C2473*E2459*(C2466^3))/(D2477^2))*D2479</f>
        <v>23190260501.271526</v>
      </c>
      <c r="H2461">
        <f>((0.825)+((0.387*(G2461^(1/6)))/((1)+((0.492/D2479)^(9/16)))^(8/27)))^2</f>
        <v>328.8280135176978</v>
      </c>
      <c r="I2461">
        <f>(H2461*D2475)/C2466</f>
        <v>6.7681742024893721</v>
      </c>
    </row>
    <row r="2462" spans="3:9" x14ac:dyDescent="0.25">
      <c r="C2462">
        <v>26.6</v>
      </c>
    </row>
    <row r="2463" spans="3:9" x14ac:dyDescent="0.25">
      <c r="C2463" t="s">
        <v>2</v>
      </c>
    </row>
    <row r="2464" spans="3:9" x14ac:dyDescent="0.25">
      <c r="C2464">
        <v>284</v>
      </c>
    </row>
    <row r="2465" spans="3:8" x14ac:dyDescent="0.25">
      <c r="C2465" t="s">
        <v>3</v>
      </c>
    </row>
    <row r="2466" spans="3:8" x14ac:dyDescent="0.25">
      <c r="C2466">
        <v>1.7058</v>
      </c>
    </row>
    <row r="2467" spans="3:8" x14ac:dyDescent="0.25">
      <c r="C2467" t="s">
        <v>4</v>
      </c>
    </row>
    <row r="2468" spans="3:8" ht="15.75" thickBot="1" x14ac:dyDescent="0.3">
      <c r="C2468">
        <v>9.81</v>
      </c>
      <c r="G2468">
        <v>140</v>
      </c>
      <c r="H2468">
        <f>I2459</f>
        <v>6.8581426577052378</v>
      </c>
    </row>
    <row r="2469" spans="3:8" x14ac:dyDescent="0.25">
      <c r="C2469" s="5" t="s">
        <v>15</v>
      </c>
      <c r="G2469">
        <v>160</v>
      </c>
      <c r="H2469">
        <f>I2461</f>
        <v>6.7681742024893721</v>
      </c>
    </row>
    <row r="2470" spans="3:8" ht="15.75" thickBot="1" x14ac:dyDescent="0.3">
      <c r="C2470" s="8">
        <f>(C2464+C2462)/2</f>
        <v>155.30000000000001</v>
      </c>
      <c r="G2470" s="9">
        <f>C2470</f>
        <v>155.30000000000001</v>
      </c>
      <c r="H2470">
        <f>((H2468)+(((H2469-H2468)/(G2469-G2468))*(G2470-G2468)))</f>
        <v>6.7893167894651008</v>
      </c>
    </row>
    <row r="2472" spans="3:8" x14ac:dyDescent="0.25">
      <c r="C2472" s="1" t="s">
        <v>6</v>
      </c>
    </row>
    <row r="2473" spans="3:8" x14ac:dyDescent="0.25">
      <c r="C2473">
        <f>1/(273+F2459)</f>
        <v>2.3348120476301658E-3</v>
      </c>
    </row>
    <row r="2474" spans="3:8" x14ac:dyDescent="0.25">
      <c r="C2474" t="s">
        <v>7</v>
      </c>
    </row>
    <row r="2475" spans="3:8" x14ac:dyDescent="0.25">
      <c r="C2475">
        <v>3.3739999999999999E-2</v>
      </c>
      <c r="D2475">
        <v>3.5110000000000002E-2</v>
      </c>
    </row>
    <row r="2476" spans="3:8" x14ac:dyDescent="0.25">
      <c r="C2476" t="s">
        <v>8</v>
      </c>
    </row>
    <row r="2477" spans="3:8" x14ac:dyDescent="0.25">
      <c r="C2477">
        <v>2.745E-5</v>
      </c>
      <c r="D2477">
        <v>2.9750000000000001E-5</v>
      </c>
    </row>
    <row r="2478" spans="3:8" x14ac:dyDescent="0.25">
      <c r="C2478" t="s">
        <v>9</v>
      </c>
    </row>
    <row r="2479" spans="3:8" x14ac:dyDescent="0.25">
      <c r="C2479">
        <v>0.70409999999999995</v>
      </c>
      <c r="D2479">
        <v>0.70140000000000002</v>
      </c>
    </row>
    <row r="2481" spans="3:9" s="7" customFormat="1" x14ac:dyDescent="0.25"/>
    <row r="2483" spans="3:9" x14ac:dyDescent="0.25">
      <c r="E2483" s="2" t="s">
        <v>11</v>
      </c>
      <c r="F2483" s="3" t="s">
        <v>5</v>
      </c>
      <c r="G2483" s="3" t="s">
        <v>10</v>
      </c>
      <c r="H2483" s="3" t="s">
        <v>12</v>
      </c>
      <c r="I2483" s="3" t="s">
        <v>13</v>
      </c>
    </row>
    <row r="2484" spans="3:9" x14ac:dyDescent="0.25">
      <c r="C2484" t="s">
        <v>0</v>
      </c>
      <c r="E2484">
        <f>(C2489-C2487)</f>
        <v>257.39999999999998</v>
      </c>
      <c r="F2484">
        <f>(C2489+C2487)/2</f>
        <v>155.30000000000001</v>
      </c>
      <c r="G2484">
        <f>((C2493*C2498*E2484*(C2491^3))/(C2502^2))*C2504</f>
        <v>5509080549.0077419</v>
      </c>
      <c r="H2484">
        <f>((0.825)+((0.387*(G2484^(1/6)))/((1)+((0.492/C2504)^(9/16)))^(8/27)))^2</f>
        <v>208.8144891556924</v>
      </c>
      <c r="I2484">
        <f>(H2484*C2500)/C2491</f>
        <v>7.045400864113061</v>
      </c>
    </row>
    <row r="2485" spans="3:9" x14ac:dyDescent="0.25">
      <c r="C2485">
        <v>1</v>
      </c>
    </row>
    <row r="2486" spans="3:9" x14ac:dyDescent="0.25">
      <c r="C2486" t="s">
        <v>1</v>
      </c>
      <c r="G2486">
        <f>((C2493*C2498*E2484*(C2491^3))/(D2502^2))*D2504</f>
        <v>4672198621.7568703</v>
      </c>
      <c r="H2486">
        <f>((0.825)+((0.387*(G2486^(1/6)))/((1)+((0.492/D2504)^(9/16)))^(8/27)))^2</f>
        <v>198.17640505953042</v>
      </c>
      <c r="I2486">
        <f>(H2486*D2500)/C2491</f>
        <v>6.9579735816401138</v>
      </c>
    </row>
    <row r="2487" spans="3:9" x14ac:dyDescent="0.25">
      <c r="C2487">
        <v>26.6</v>
      </c>
    </row>
    <row r="2488" spans="3:9" x14ac:dyDescent="0.25">
      <c r="C2488" t="s">
        <v>2</v>
      </c>
    </row>
    <row r="2489" spans="3:9" x14ac:dyDescent="0.25">
      <c r="C2489">
        <v>284</v>
      </c>
    </row>
    <row r="2490" spans="3:9" x14ac:dyDescent="0.25">
      <c r="C2490" t="s">
        <v>3</v>
      </c>
    </row>
    <row r="2491" spans="3:9" x14ac:dyDescent="0.25">
      <c r="C2491">
        <v>1</v>
      </c>
    </row>
    <row r="2492" spans="3:9" x14ac:dyDescent="0.25">
      <c r="C2492" t="s">
        <v>4</v>
      </c>
    </row>
    <row r="2493" spans="3:9" ht="15.75" thickBot="1" x14ac:dyDescent="0.3">
      <c r="C2493">
        <v>9.81</v>
      </c>
      <c r="G2493">
        <v>140</v>
      </c>
      <c r="H2493">
        <f>I2484</f>
        <v>7.045400864113061</v>
      </c>
    </row>
    <row r="2494" spans="3:9" x14ac:dyDescent="0.25">
      <c r="C2494" s="5" t="s">
        <v>15</v>
      </c>
      <c r="G2494">
        <v>160</v>
      </c>
      <c r="H2494">
        <f>I2486</f>
        <v>6.9579735816401138</v>
      </c>
    </row>
    <row r="2495" spans="3:9" ht="15.75" thickBot="1" x14ac:dyDescent="0.3">
      <c r="C2495" s="8">
        <f>(C2489+C2487)/2</f>
        <v>155.30000000000001</v>
      </c>
      <c r="G2495" s="9">
        <f>C2495</f>
        <v>155.30000000000001</v>
      </c>
      <c r="H2495">
        <f>((H2493)+(((H2494-H2493)/(G2494-G2493))*(G2495-G2493)))</f>
        <v>6.9785189930212566</v>
      </c>
    </row>
    <row r="2497" spans="3:9" x14ac:dyDescent="0.25">
      <c r="C2497" s="1" t="s">
        <v>6</v>
      </c>
    </row>
    <row r="2498" spans="3:9" x14ac:dyDescent="0.25">
      <c r="C2498">
        <f>1/(273+F2484)</f>
        <v>2.3348120476301658E-3</v>
      </c>
    </row>
    <row r="2499" spans="3:9" x14ac:dyDescent="0.25">
      <c r="C2499" t="s">
        <v>7</v>
      </c>
    </row>
    <row r="2500" spans="3:9" x14ac:dyDescent="0.25">
      <c r="C2500">
        <v>3.3739999999999999E-2</v>
      </c>
      <c r="D2500">
        <v>3.5110000000000002E-2</v>
      </c>
    </row>
    <row r="2501" spans="3:9" x14ac:dyDescent="0.25">
      <c r="C2501" t="s">
        <v>8</v>
      </c>
    </row>
    <row r="2502" spans="3:9" x14ac:dyDescent="0.25">
      <c r="C2502">
        <v>2.745E-5</v>
      </c>
      <c r="D2502">
        <v>2.9750000000000001E-5</v>
      </c>
    </row>
    <row r="2503" spans="3:9" x14ac:dyDescent="0.25">
      <c r="C2503" t="s">
        <v>9</v>
      </c>
    </row>
    <row r="2504" spans="3:9" x14ac:dyDescent="0.25">
      <c r="C2504">
        <v>0.70409999999999995</v>
      </c>
      <c r="D2504">
        <v>0.70140000000000002</v>
      </c>
    </row>
    <row r="2506" spans="3:9" s="7" customFormat="1" x14ac:dyDescent="0.25"/>
    <row r="2508" spans="3:9" x14ac:dyDescent="0.25">
      <c r="E2508" s="2" t="s">
        <v>11</v>
      </c>
      <c r="F2508" s="3" t="s">
        <v>5</v>
      </c>
      <c r="G2508" s="3" t="s">
        <v>10</v>
      </c>
      <c r="H2508" s="3" t="s">
        <v>12</v>
      </c>
      <c r="I2508" s="3" t="s">
        <v>13</v>
      </c>
    </row>
    <row r="2509" spans="3:9" x14ac:dyDescent="0.25">
      <c r="C2509" t="s">
        <v>0</v>
      </c>
      <c r="E2509">
        <f>(C2514-C2512)</f>
        <v>259.5</v>
      </c>
      <c r="F2509">
        <f>(C2514+C2512)/2</f>
        <v>154.25</v>
      </c>
      <c r="G2509">
        <f>((C2518*C2523*E2509*(C2516^3))/(C2527^2))*C2529</f>
        <v>176018996.90319744</v>
      </c>
      <c r="H2509">
        <f>((0.825)+((0.387*(G2509^(1/6)))/((1)+((0.492/C2529)^(9/16)))^(8/27)))^2</f>
        <v>72.255433859706812</v>
      </c>
      <c r="I2509">
        <f>(H2509*C2525)/C2516</f>
        <v>7.7099884200711823</v>
      </c>
    </row>
    <row r="2510" spans="3:9" x14ac:dyDescent="0.25">
      <c r="C2510">
        <v>1</v>
      </c>
    </row>
    <row r="2511" spans="3:9" x14ac:dyDescent="0.25">
      <c r="C2511" t="s">
        <v>1</v>
      </c>
      <c r="G2511">
        <f>((C2518*C2523*E2509*(C2516^3))/(D2527^2))*D2529</f>
        <v>149280030.92680687</v>
      </c>
      <c r="H2511">
        <f>((0.825)+((0.387*(G2511^(1/6)))/((1)+((0.492/D2529)^(9/16)))^(8/27)))^2</f>
        <v>68.728432450929361</v>
      </c>
      <c r="I2511">
        <f>(H2511*D2525)/C2516</f>
        <v>7.6314208202154648</v>
      </c>
    </row>
    <row r="2512" spans="3:9" x14ac:dyDescent="0.25">
      <c r="C2512">
        <v>24.5</v>
      </c>
    </row>
    <row r="2513" spans="3:8" x14ac:dyDescent="0.25">
      <c r="C2513" t="s">
        <v>2</v>
      </c>
    </row>
    <row r="2514" spans="3:8" x14ac:dyDescent="0.25">
      <c r="C2514">
        <v>284</v>
      </c>
    </row>
    <row r="2515" spans="3:8" x14ac:dyDescent="0.25">
      <c r="C2515" t="s">
        <v>3</v>
      </c>
    </row>
    <row r="2516" spans="3:8" x14ac:dyDescent="0.25">
      <c r="C2516">
        <v>0.31619999999999998</v>
      </c>
    </row>
    <row r="2517" spans="3:8" x14ac:dyDescent="0.25">
      <c r="C2517" t="s">
        <v>4</v>
      </c>
    </row>
    <row r="2518" spans="3:8" ht="15.75" thickBot="1" x14ac:dyDescent="0.3">
      <c r="C2518">
        <v>9.81</v>
      </c>
      <c r="G2518">
        <v>140</v>
      </c>
      <c r="H2518">
        <f>I2509</f>
        <v>7.7099884200711823</v>
      </c>
    </row>
    <row r="2519" spans="3:8" x14ac:dyDescent="0.25">
      <c r="C2519" s="5" t="s">
        <v>15</v>
      </c>
      <c r="G2519">
        <v>160</v>
      </c>
      <c r="H2519">
        <f>I2511</f>
        <v>7.6314208202154648</v>
      </c>
    </row>
    <row r="2520" spans="3:8" ht="15.75" thickBot="1" x14ac:dyDescent="0.3">
      <c r="C2520" s="8">
        <f>(C2514+C2512)/2</f>
        <v>154.25</v>
      </c>
      <c r="G2520" s="9">
        <f>C2520</f>
        <v>154.25</v>
      </c>
      <c r="H2520">
        <f>((H2518)+(((H2519-H2518)/(G2519-G2518))*(G2520-G2518)))</f>
        <v>7.6540090051739833</v>
      </c>
    </row>
    <row r="2522" spans="3:8" x14ac:dyDescent="0.25">
      <c r="C2522" s="1" t="s">
        <v>6</v>
      </c>
    </row>
    <row r="2523" spans="3:8" x14ac:dyDescent="0.25">
      <c r="C2523">
        <f>1/(273+F2509)</f>
        <v>2.3405500292568754E-3</v>
      </c>
    </row>
    <row r="2524" spans="3:8" x14ac:dyDescent="0.25">
      <c r="C2524" t="s">
        <v>7</v>
      </c>
    </row>
    <row r="2525" spans="3:8" x14ac:dyDescent="0.25">
      <c r="C2525">
        <v>3.3739999999999999E-2</v>
      </c>
      <c r="D2525">
        <v>3.5110000000000002E-2</v>
      </c>
    </row>
    <row r="2526" spans="3:8" x14ac:dyDescent="0.25">
      <c r="C2526" t="s">
        <v>8</v>
      </c>
    </row>
    <row r="2527" spans="3:8" x14ac:dyDescent="0.25">
      <c r="C2527">
        <v>2.745E-5</v>
      </c>
      <c r="D2527">
        <v>2.9750000000000001E-5</v>
      </c>
    </row>
    <row r="2528" spans="3:8" x14ac:dyDescent="0.25">
      <c r="C2528" t="s">
        <v>9</v>
      </c>
    </row>
    <row r="2529" spans="3:9" x14ac:dyDescent="0.25">
      <c r="C2529">
        <v>0.70409999999999995</v>
      </c>
      <c r="D2529">
        <v>0.70140000000000002</v>
      </c>
    </row>
    <row r="2531" spans="3:9" s="7" customFormat="1" x14ac:dyDescent="0.25"/>
    <row r="2533" spans="3:9" x14ac:dyDescent="0.25">
      <c r="E2533" s="2" t="s">
        <v>11</v>
      </c>
      <c r="F2533" s="3" t="s">
        <v>5</v>
      </c>
      <c r="G2533" s="3" t="s">
        <v>10</v>
      </c>
      <c r="H2533" s="3" t="s">
        <v>12</v>
      </c>
      <c r="I2533" s="3" t="s">
        <v>13</v>
      </c>
    </row>
    <row r="2534" spans="3:9" x14ac:dyDescent="0.25">
      <c r="C2534" t="s">
        <v>0</v>
      </c>
      <c r="E2534">
        <f>(C2539-C2537)</f>
        <v>113.30000000000001</v>
      </c>
      <c r="F2534">
        <f>(C2539+C2537)/2</f>
        <v>83.15</v>
      </c>
      <c r="G2534">
        <f>((C2543*C2548*E2534*(C2541^3))/(C2552^2))*C2554</f>
        <v>237866811.24139911</v>
      </c>
      <c r="H2534">
        <f>((0.825)+((0.387*(G2534^(1/6)))/((1)+((0.492/C2554)^(9/16)))^(8/27)))^2</f>
        <v>79.298320440403771</v>
      </c>
      <c r="I2534">
        <f>(H2534*C2550)/C2541</f>
        <v>6.4956432804580402</v>
      </c>
    </row>
    <row r="2535" spans="3:9" x14ac:dyDescent="0.25">
      <c r="C2535">
        <v>1</v>
      </c>
    </row>
    <row r="2536" spans="3:9" x14ac:dyDescent="0.25">
      <c r="C2536" t="s">
        <v>1</v>
      </c>
    </row>
    <row r="2537" spans="3:9" x14ac:dyDescent="0.25">
      <c r="C2537">
        <v>26.5</v>
      </c>
    </row>
    <row r="2538" spans="3:9" x14ac:dyDescent="0.25">
      <c r="C2538" t="s">
        <v>2</v>
      </c>
    </row>
    <row r="2539" spans="3:9" x14ac:dyDescent="0.25">
      <c r="C2539">
        <v>139.80000000000001</v>
      </c>
    </row>
    <row r="2540" spans="3:9" x14ac:dyDescent="0.25">
      <c r="C2540" t="s">
        <v>3</v>
      </c>
    </row>
    <row r="2541" spans="3:9" x14ac:dyDescent="0.25">
      <c r="C2541">
        <v>0.36049999999999999</v>
      </c>
    </row>
    <row r="2542" spans="3:9" x14ac:dyDescent="0.25">
      <c r="C2542" t="s">
        <v>4</v>
      </c>
    </row>
    <row r="2543" spans="3:9" ht="15.75" thickBot="1" x14ac:dyDescent="0.3">
      <c r="C2543">
        <v>9.81</v>
      </c>
    </row>
    <row r="2544" spans="3:9" x14ac:dyDescent="0.25">
      <c r="C2544" s="5" t="s">
        <v>15</v>
      </c>
    </row>
    <row r="2545" spans="3:9" ht="15.75" thickBot="1" x14ac:dyDescent="0.3">
      <c r="C2545" s="8">
        <f>(C2539+C2537)/2</f>
        <v>83.15</v>
      </c>
      <c r="G2545" s="9"/>
    </row>
    <row r="2547" spans="3:9" x14ac:dyDescent="0.25">
      <c r="C2547" s="1" t="s">
        <v>6</v>
      </c>
    </row>
    <row r="2548" spans="3:9" x14ac:dyDescent="0.25">
      <c r="C2548">
        <f>1/(273+F2534)</f>
        <v>2.8078056998455708E-3</v>
      </c>
    </row>
    <row r="2549" spans="3:9" x14ac:dyDescent="0.25">
      <c r="C2549" t="s">
        <v>7</v>
      </c>
    </row>
    <row r="2550" spans="3:9" x14ac:dyDescent="0.25">
      <c r="C2550">
        <v>2.9530000000000001E-2</v>
      </c>
    </row>
    <row r="2551" spans="3:9" x14ac:dyDescent="0.25">
      <c r="C2551" t="s">
        <v>8</v>
      </c>
    </row>
    <row r="2552" spans="3:9" x14ac:dyDescent="0.25">
      <c r="C2552">
        <v>2.0970000000000001E-5</v>
      </c>
    </row>
    <row r="2553" spans="3:9" x14ac:dyDescent="0.25">
      <c r="C2553" t="s">
        <v>9</v>
      </c>
    </row>
    <row r="2554" spans="3:9" x14ac:dyDescent="0.25">
      <c r="C2554">
        <v>0.71540000000000004</v>
      </c>
    </row>
    <row r="2556" spans="3:9" s="7" customFormat="1" x14ac:dyDescent="0.25"/>
    <row r="2558" spans="3:9" x14ac:dyDescent="0.25">
      <c r="E2558" s="2" t="s">
        <v>11</v>
      </c>
      <c r="F2558" s="3" t="s">
        <v>5</v>
      </c>
      <c r="G2558" s="3" t="s">
        <v>10</v>
      </c>
      <c r="H2558" s="3" t="s">
        <v>12</v>
      </c>
      <c r="I2558" s="3" t="s">
        <v>13</v>
      </c>
    </row>
    <row r="2559" spans="3:9" x14ac:dyDescent="0.25">
      <c r="C2559" t="s">
        <v>0</v>
      </c>
      <c r="E2559">
        <f>(C2564-C2562)</f>
        <v>256.10000000000002</v>
      </c>
      <c r="F2559">
        <f>(C2564+C2562)/2</f>
        <v>155.94999999999999</v>
      </c>
      <c r="G2559">
        <f>((C2568*C2573*E2559*(C2566^3))/(C2577^2))*C2579</f>
        <v>504262242706.62372</v>
      </c>
      <c r="H2559">
        <f>((0.825)+((0.387*(G2559^(1/6)))/((1)+((0.492/C2579)^(9/16)))^(8/27)))^2</f>
        <v>885.08596418340801</v>
      </c>
      <c r="I2559">
        <f>(H2559*C2575)/C2566</f>
        <v>6.6117877234087992</v>
      </c>
    </row>
    <row r="2560" spans="3:9" x14ac:dyDescent="0.25">
      <c r="C2560">
        <v>1</v>
      </c>
    </row>
    <row r="2561" spans="3:9" x14ac:dyDescent="0.25">
      <c r="C2561" t="s">
        <v>1</v>
      </c>
      <c r="G2561">
        <f>((C2568*C2573*E2559*(C2566^3))/(D2577^2))*D2579</f>
        <v>427659994153.15582</v>
      </c>
      <c r="H2561">
        <f>((0.825)+((0.387*(G2561^(1/6)))/((1)+((0.492/D2579)^(9/16)))^(8/27)))^2</f>
        <v>838.60998169622474</v>
      </c>
      <c r="I2561">
        <f>(H2561*D2575)/C2566</f>
        <v>6.5189736654462314</v>
      </c>
    </row>
    <row r="2562" spans="3:9" x14ac:dyDescent="0.25">
      <c r="C2562">
        <v>27.9</v>
      </c>
    </row>
    <row r="2563" spans="3:9" x14ac:dyDescent="0.25">
      <c r="C2563" t="s">
        <v>2</v>
      </c>
    </row>
    <row r="2564" spans="3:9" x14ac:dyDescent="0.25">
      <c r="C2564">
        <v>284</v>
      </c>
    </row>
    <row r="2565" spans="3:9" x14ac:dyDescent="0.25">
      <c r="C2565" t="s">
        <v>3</v>
      </c>
    </row>
    <row r="2566" spans="3:9" x14ac:dyDescent="0.25">
      <c r="C2566">
        <v>4.5166000000000004</v>
      </c>
    </row>
    <row r="2567" spans="3:9" x14ac:dyDescent="0.25">
      <c r="C2567" t="s">
        <v>4</v>
      </c>
    </row>
    <row r="2568" spans="3:9" ht="15.75" thickBot="1" x14ac:dyDescent="0.3">
      <c r="C2568">
        <v>9.81</v>
      </c>
      <c r="G2568">
        <v>140</v>
      </c>
      <c r="H2568">
        <f>I2559</f>
        <v>6.6117877234087992</v>
      </c>
    </row>
    <row r="2569" spans="3:9" x14ac:dyDescent="0.25">
      <c r="C2569" s="5" t="s">
        <v>15</v>
      </c>
      <c r="G2569">
        <v>160</v>
      </c>
      <c r="H2569">
        <f>I2561</f>
        <v>6.5189736654462314</v>
      </c>
    </row>
    <row r="2570" spans="3:9" ht="15.75" thickBot="1" x14ac:dyDescent="0.3">
      <c r="C2570" s="8">
        <f>(C2564+C2562)/2</f>
        <v>155.94999999999999</v>
      </c>
      <c r="G2570" s="9">
        <f>C2570</f>
        <v>155.94999999999999</v>
      </c>
      <c r="H2570">
        <f>((H2568)+(((H2569-H2568)/(G2569-G2568))*(G2570-G2568)))</f>
        <v>6.5377685121836517</v>
      </c>
    </row>
    <row r="2572" spans="3:9" x14ac:dyDescent="0.25">
      <c r="C2572" s="1" t="s">
        <v>6</v>
      </c>
    </row>
    <row r="2573" spans="3:9" x14ac:dyDescent="0.25">
      <c r="C2573">
        <f>1/(273+F2559)</f>
        <v>2.3312740412635507E-3</v>
      </c>
    </row>
    <row r="2574" spans="3:9" x14ac:dyDescent="0.25">
      <c r="C2574" t="s">
        <v>7</v>
      </c>
    </row>
    <row r="2575" spans="3:9" x14ac:dyDescent="0.25">
      <c r="C2575">
        <v>3.3739999999999999E-2</v>
      </c>
      <c r="D2575">
        <v>3.5110000000000002E-2</v>
      </c>
    </row>
    <row r="2576" spans="3:9" x14ac:dyDescent="0.25">
      <c r="C2576" t="s">
        <v>8</v>
      </c>
    </row>
    <row r="2577" spans="3:9" x14ac:dyDescent="0.25">
      <c r="C2577">
        <v>2.745E-5</v>
      </c>
      <c r="D2577">
        <v>2.9750000000000001E-5</v>
      </c>
    </row>
    <row r="2578" spans="3:9" x14ac:dyDescent="0.25">
      <c r="C2578" t="s">
        <v>9</v>
      </c>
    </row>
    <row r="2579" spans="3:9" x14ac:dyDescent="0.25">
      <c r="C2579">
        <v>0.70409999999999995</v>
      </c>
      <c r="D2579">
        <v>0.70140000000000002</v>
      </c>
    </row>
    <row r="2581" spans="3:9" s="7" customFormat="1" x14ac:dyDescent="0.25"/>
    <row r="2583" spans="3:9" x14ac:dyDescent="0.25">
      <c r="E2583" s="2" t="s">
        <v>11</v>
      </c>
      <c r="F2583" s="3" t="s">
        <v>5</v>
      </c>
      <c r="G2583" s="3" t="s">
        <v>10</v>
      </c>
      <c r="H2583" s="3" t="s">
        <v>12</v>
      </c>
      <c r="I2583" s="3" t="s">
        <v>13</v>
      </c>
    </row>
    <row r="2584" spans="3:9" x14ac:dyDescent="0.25">
      <c r="C2584" t="s">
        <v>0</v>
      </c>
      <c r="E2584">
        <f>(C2589-C2587)</f>
        <v>255.9</v>
      </c>
      <c r="F2584">
        <f>(C2589+C2587)/2</f>
        <v>156.05000000000001</v>
      </c>
      <c r="G2584">
        <f>((C2593*C2598*E2584*(C2591^3))/(C2602^2))*C2604</f>
        <v>898274883.23051441</v>
      </c>
      <c r="H2584">
        <f>((0.825)+((0.387*(G2584^(1/6)))/((1)+((0.492/C2604)^(9/16)))^(8/27)))^2</f>
        <v>118.72222317620239</v>
      </c>
      <c r="I2584">
        <f>(H2584*C2600)/C2591</f>
        <v>7.313653112954297</v>
      </c>
    </row>
    <row r="2585" spans="3:9" x14ac:dyDescent="0.25">
      <c r="C2585">
        <v>1</v>
      </c>
    </row>
    <row r="2586" spans="3:9" x14ac:dyDescent="0.25">
      <c r="C2586" t="s">
        <v>1</v>
      </c>
      <c r="G2586">
        <f>((C2593*C2598*E2584*(C2591^3))/(D2602^2))*D2604</f>
        <v>761818353.18133867</v>
      </c>
      <c r="H2586">
        <f>((0.825)+((0.387*(G2586^(1/6)))/((1)+((0.492/D2604)^(9/16)))^(8/27)))^2</f>
        <v>112.79183777919081</v>
      </c>
      <c r="I2586">
        <f>(H2586*D2600)/C2591</f>
        <v>7.2304572291900495</v>
      </c>
    </row>
    <row r="2587" spans="3:9" x14ac:dyDescent="0.25">
      <c r="C2587">
        <v>28.1</v>
      </c>
    </row>
    <row r="2588" spans="3:9" x14ac:dyDescent="0.25">
      <c r="C2588" t="s">
        <v>2</v>
      </c>
    </row>
    <row r="2589" spans="3:9" x14ac:dyDescent="0.25">
      <c r="C2589">
        <v>284</v>
      </c>
    </row>
    <row r="2590" spans="3:9" x14ac:dyDescent="0.25">
      <c r="C2590" t="s">
        <v>3</v>
      </c>
    </row>
    <row r="2591" spans="3:9" x14ac:dyDescent="0.25">
      <c r="C2591">
        <v>0.54769999999999996</v>
      </c>
    </row>
    <row r="2592" spans="3:9" x14ac:dyDescent="0.25">
      <c r="C2592" t="s">
        <v>4</v>
      </c>
    </row>
    <row r="2593" spans="3:9" ht="15.75" thickBot="1" x14ac:dyDescent="0.3">
      <c r="C2593">
        <v>9.81</v>
      </c>
      <c r="G2593">
        <v>140</v>
      </c>
      <c r="H2593">
        <f>I2584</f>
        <v>7.313653112954297</v>
      </c>
    </row>
    <row r="2594" spans="3:9" x14ac:dyDescent="0.25">
      <c r="C2594" s="5" t="s">
        <v>15</v>
      </c>
      <c r="G2594">
        <v>160</v>
      </c>
      <c r="H2594">
        <f>I2586</f>
        <v>7.2304572291900495</v>
      </c>
    </row>
    <row r="2595" spans="3:9" ht="15.75" thickBot="1" x14ac:dyDescent="0.3">
      <c r="C2595" s="8">
        <f>(C2589+C2587)/2</f>
        <v>156.05000000000001</v>
      </c>
      <c r="G2595" s="9">
        <f>C2595</f>
        <v>156.05000000000001</v>
      </c>
      <c r="H2595">
        <f>((H2593)+(((H2594-H2593)/(G2594-G2593))*(G2595-G2593)))</f>
        <v>7.2468884162334888</v>
      </c>
    </row>
    <row r="2597" spans="3:9" x14ac:dyDescent="0.25">
      <c r="C2597" s="1" t="s">
        <v>6</v>
      </c>
    </row>
    <row r="2598" spans="3:9" x14ac:dyDescent="0.25">
      <c r="C2598">
        <f>1/(273+F2584)</f>
        <v>2.3307306840694556E-3</v>
      </c>
    </row>
    <row r="2599" spans="3:9" x14ac:dyDescent="0.25">
      <c r="C2599" t="s">
        <v>7</v>
      </c>
    </row>
    <row r="2600" spans="3:9" x14ac:dyDescent="0.25">
      <c r="C2600">
        <v>3.3739999999999999E-2</v>
      </c>
      <c r="D2600">
        <v>3.5110000000000002E-2</v>
      </c>
    </row>
    <row r="2601" spans="3:9" x14ac:dyDescent="0.25">
      <c r="C2601" t="s">
        <v>8</v>
      </c>
    </row>
    <row r="2602" spans="3:9" x14ac:dyDescent="0.25">
      <c r="C2602">
        <v>2.745E-5</v>
      </c>
      <c r="D2602">
        <v>2.9750000000000001E-5</v>
      </c>
    </row>
    <row r="2603" spans="3:9" x14ac:dyDescent="0.25">
      <c r="C2603" t="s">
        <v>9</v>
      </c>
    </row>
    <row r="2604" spans="3:9" x14ac:dyDescent="0.25">
      <c r="C2604">
        <v>0.70409999999999995</v>
      </c>
      <c r="D2604">
        <v>0.70140000000000002</v>
      </c>
    </row>
    <row r="2606" spans="3:9" s="7" customFormat="1" x14ac:dyDescent="0.25"/>
    <row r="2608" spans="3:9" x14ac:dyDescent="0.25">
      <c r="E2608" s="2" t="s">
        <v>11</v>
      </c>
      <c r="F2608" s="3" t="s">
        <v>5</v>
      </c>
      <c r="G2608" s="3" t="s">
        <v>10</v>
      </c>
      <c r="H2608" s="3" t="s">
        <v>12</v>
      </c>
      <c r="I2608" s="3" t="s">
        <v>13</v>
      </c>
    </row>
    <row r="2609" spans="3:9" x14ac:dyDescent="0.25">
      <c r="C2609" t="s">
        <v>0</v>
      </c>
      <c r="E2609">
        <f>(C2614-C2612)</f>
        <v>255.9</v>
      </c>
      <c r="F2609">
        <f>(C2614+C2612)/2</f>
        <v>156.05000000000001</v>
      </c>
      <c r="G2609">
        <f>((C2618*C2623*E2609*(C2616^3))/(C2627^2))*C2629</f>
        <v>227255647.03878814</v>
      </c>
      <c r="H2609">
        <f>((0.825)+((0.387*(G2609^(1/6)))/((1)+((0.492/C2629)^(9/16)))^(8/27)))^2</f>
        <v>78.043042513998998</v>
      </c>
      <c r="I2609">
        <f>(H2609*C2625)/C2616</f>
        <v>7.6015365312422807</v>
      </c>
    </row>
    <row r="2610" spans="3:9" x14ac:dyDescent="0.25">
      <c r="C2610">
        <v>1</v>
      </c>
    </row>
    <row r="2611" spans="3:9" x14ac:dyDescent="0.25">
      <c r="C2611" t="s">
        <v>1</v>
      </c>
      <c r="G2611">
        <f>((C2618*C2623*E2609*(C2616^3))/(D2627^2))*D2629</f>
        <v>192733344.78152311</v>
      </c>
      <c r="H2611">
        <f>((0.825)+((0.387*(G2611^(1/6)))/((1)+((0.492/D2629)^(9/16)))^(8/27)))^2</f>
        <v>74.218249618480741</v>
      </c>
      <c r="I2611">
        <f>(H2611*D2625)/C2616</f>
        <v>7.5225252427969371</v>
      </c>
    </row>
    <row r="2612" spans="3:9" x14ac:dyDescent="0.25">
      <c r="C2612">
        <v>28.1</v>
      </c>
    </row>
    <row r="2613" spans="3:9" x14ac:dyDescent="0.25">
      <c r="C2613" t="s">
        <v>2</v>
      </c>
    </row>
    <row r="2614" spans="3:9" x14ac:dyDescent="0.25">
      <c r="C2614">
        <v>284</v>
      </c>
    </row>
    <row r="2615" spans="3:9" x14ac:dyDescent="0.25">
      <c r="C2615" t="s">
        <v>3</v>
      </c>
    </row>
    <row r="2616" spans="3:9" x14ac:dyDescent="0.25">
      <c r="C2616">
        <v>0.34639999999999999</v>
      </c>
    </row>
    <row r="2617" spans="3:9" x14ac:dyDescent="0.25">
      <c r="C2617" t="s">
        <v>4</v>
      </c>
    </row>
    <row r="2618" spans="3:9" ht="15.75" thickBot="1" x14ac:dyDescent="0.3">
      <c r="C2618">
        <v>9.81</v>
      </c>
      <c r="G2618">
        <v>140</v>
      </c>
      <c r="H2618">
        <f>I2609</f>
        <v>7.6015365312422807</v>
      </c>
    </row>
    <row r="2619" spans="3:9" x14ac:dyDescent="0.25">
      <c r="C2619" s="5" t="s">
        <v>15</v>
      </c>
      <c r="G2619">
        <v>160</v>
      </c>
      <c r="H2619">
        <f>I2611</f>
        <v>7.5225252427969371</v>
      </c>
    </row>
    <row r="2620" spans="3:9" ht="15.75" thickBot="1" x14ac:dyDescent="0.3">
      <c r="C2620" s="8">
        <f>(C2614+C2612)/2</f>
        <v>156.05000000000001</v>
      </c>
      <c r="G2620" s="9">
        <f>C2620</f>
        <v>156.05000000000001</v>
      </c>
      <c r="H2620">
        <f>((H2618)+(((H2619-H2618)/(G2619-G2618))*(G2620-G2618)))</f>
        <v>7.5381299722648922</v>
      </c>
    </row>
    <row r="2622" spans="3:9" x14ac:dyDescent="0.25">
      <c r="C2622" s="1" t="s">
        <v>6</v>
      </c>
    </row>
    <row r="2623" spans="3:9" x14ac:dyDescent="0.25">
      <c r="C2623">
        <f>1/(273+F2609)</f>
        <v>2.3307306840694556E-3</v>
      </c>
    </row>
    <row r="2624" spans="3:9" x14ac:dyDescent="0.25">
      <c r="C2624" t="s">
        <v>7</v>
      </c>
    </row>
    <row r="2625" spans="3:9" x14ac:dyDescent="0.25">
      <c r="C2625">
        <v>3.3739999999999999E-2</v>
      </c>
      <c r="D2625">
        <v>3.5110000000000002E-2</v>
      </c>
    </row>
    <row r="2626" spans="3:9" x14ac:dyDescent="0.25">
      <c r="C2626" t="s">
        <v>8</v>
      </c>
    </row>
    <row r="2627" spans="3:9" x14ac:dyDescent="0.25">
      <c r="C2627">
        <v>2.745E-5</v>
      </c>
      <c r="D2627">
        <v>2.9750000000000001E-5</v>
      </c>
    </row>
    <row r="2628" spans="3:9" x14ac:dyDescent="0.25">
      <c r="C2628" t="s">
        <v>9</v>
      </c>
    </row>
    <row r="2629" spans="3:9" x14ac:dyDescent="0.25">
      <c r="C2629">
        <v>0.70409999999999995</v>
      </c>
      <c r="D2629">
        <v>0.70140000000000002</v>
      </c>
    </row>
    <row r="2631" spans="3:9" s="7" customFormat="1" x14ac:dyDescent="0.25"/>
    <row r="2633" spans="3:9" x14ac:dyDescent="0.25">
      <c r="E2633" s="2" t="s">
        <v>11</v>
      </c>
      <c r="F2633" s="3" t="s">
        <v>5</v>
      </c>
      <c r="G2633" s="3" t="s">
        <v>10</v>
      </c>
      <c r="H2633" s="3" t="s">
        <v>12</v>
      </c>
      <c r="I2633" s="3" t="s">
        <v>13</v>
      </c>
    </row>
    <row r="2634" spans="3:9" x14ac:dyDescent="0.25">
      <c r="C2634" t="s">
        <v>0</v>
      </c>
      <c r="E2634">
        <f>(C2639-C2637)</f>
        <v>116.30000000000001</v>
      </c>
      <c r="F2634">
        <f>(C2639+C2637)/2</f>
        <v>86.25</v>
      </c>
      <c r="G2634">
        <f>((C2643*C2648*E2634*(C2641^3))/(C2652^2))*C2654</f>
        <v>105745381.91707927</v>
      </c>
      <c r="H2634">
        <f>((0.825)+((0.387*(G2634^(1/6)))/((1)+((0.492/C2654)^(9/16)))^(8/27)))^2</f>
        <v>62.128627908178387</v>
      </c>
      <c r="I2634">
        <f>(H2634*C2650)/C2641</f>
        <v>6.6434572416665993</v>
      </c>
    </row>
    <row r="2635" spans="3:9" x14ac:dyDescent="0.25">
      <c r="C2635">
        <v>1</v>
      </c>
    </row>
    <row r="2636" spans="3:9" x14ac:dyDescent="0.25">
      <c r="C2636" t="s">
        <v>1</v>
      </c>
    </row>
    <row r="2637" spans="3:9" x14ac:dyDescent="0.25">
      <c r="C2637">
        <v>28.1</v>
      </c>
    </row>
    <row r="2638" spans="3:9" x14ac:dyDescent="0.25">
      <c r="C2638" t="s">
        <v>2</v>
      </c>
    </row>
    <row r="2639" spans="3:9" x14ac:dyDescent="0.25">
      <c r="C2639">
        <v>144.4</v>
      </c>
    </row>
    <row r="2640" spans="3:9" x14ac:dyDescent="0.25">
      <c r="C2640" t="s">
        <v>3</v>
      </c>
    </row>
    <row r="2641" spans="3:7" x14ac:dyDescent="0.25">
      <c r="C2641">
        <v>0.2828</v>
      </c>
    </row>
    <row r="2642" spans="3:7" x14ac:dyDescent="0.25">
      <c r="C2642" t="s">
        <v>4</v>
      </c>
    </row>
    <row r="2643" spans="3:7" ht="15.75" thickBot="1" x14ac:dyDescent="0.3">
      <c r="C2643">
        <v>9.81</v>
      </c>
    </row>
    <row r="2644" spans="3:7" x14ac:dyDescent="0.25">
      <c r="C2644" s="5" t="s">
        <v>15</v>
      </c>
    </row>
    <row r="2645" spans="3:7" ht="15.75" thickBot="1" x14ac:dyDescent="0.3">
      <c r="C2645" s="8">
        <f>(C2639+C2637)/2</f>
        <v>86.25</v>
      </c>
      <c r="G2645" s="9"/>
    </row>
    <row r="2647" spans="3:7" x14ac:dyDescent="0.25">
      <c r="C2647" s="1" t="s">
        <v>6</v>
      </c>
    </row>
    <row r="2648" spans="3:7" x14ac:dyDescent="0.25">
      <c r="C2648">
        <f>1/(273+F2634)</f>
        <v>2.7835768963117608E-3</v>
      </c>
    </row>
    <row r="2649" spans="3:7" x14ac:dyDescent="0.25">
      <c r="C2649" t="s">
        <v>7</v>
      </c>
    </row>
    <row r="2650" spans="3:7" x14ac:dyDescent="0.25">
      <c r="C2650">
        <v>3.024E-2</v>
      </c>
    </row>
    <row r="2651" spans="3:7" x14ac:dyDescent="0.25">
      <c r="C2651" t="s">
        <v>8</v>
      </c>
    </row>
    <row r="2652" spans="3:7" x14ac:dyDescent="0.25">
      <c r="C2652">
        <v>2.2010000000000001E-5</v>
      </c>
    </row>
    <row r="2653" spans="3:7" x14ac:dyDescent="0.25">
      <c r="C2653" t="s">
        <v>9</v>
      </c>
    </row>
    <row r="2654" spans="3:7" x14ac:dyDescent="0.25">
      <c r="C2654">
        <v>0.71319999999999995</v>
      </c>
    </row>
    <row r="2656" spans="3:7" s="7" customFormat="1" x14ac:dyDescent="0.25"/>
    <row r="2658" spans="3:9" x14ac:dyDescent="0.25">
      <c r="E2658" s="2" t="s">
        <v>11</v>
      </c>
      <c r="F2658" s="3" t="s">
        <v>5</v>
      </c>
      <c r="G2658" s="3" t="s">
        <v>10</v>
      </c>
      <c r="H2658" s="3" t="s">
        <v>12</v>
      </c>
      <c r="I2658" s="3" t="s">
        <v>13</v>
      </c>
    </row>
    <row r="2659" spans="3:9" x14ac:dyDescent="0.25">
      <c r="C2659" t="s">
        <v>0</v>
      </c>
      <c r="E2659">
        <f>(C2664-C2662)</f>
        <v>109.6</v>
      </c>
      <c r="F2659">
        <f>(C2664+C2662)/2</f>
        <v>82.899999999999991</v>
      </c>
      <c r="G2659">
        <f>((C2668*C2673*E2659*(C2666^3))/(C2677^2))*C2679</f>
        <v>111158291.68412341</v>
      </c>
      <c r="H2659">
        <f>((0.825)+((0.387*(G2659^(1/6)))/((1)+((0.492/C2679)^(9/16)))^(8/27)))^2</f>
        <v>63.087583034223506</v>
      </c>
      <c r="I2659">
        <f>(H2659*C2675)/C2666</f>
        <v>6.5876107744010612</v>
      </c>
    </row>
    <row r="2660" spans="3:9" x14ac:dyDescent="0.25">
      <c r="C2660">
        <v>1</v>
      </c>
    </row>
    <row r="2661" spans="3:9" x14ac:dyDescent="0.25">
      <c r="C2661" t="s">
        <v>1</v>
      </c>
    </row>
    <row r="2662" spans="3:9" x14ac:dyDescent="0.25">
      <c r="C2662">
        <v>28.1</v>
      </c>
    </row>
    <row r="2663" spans="3:9" x14ac:dyDescent="0.25">
      <c r="C2663" t="s">
        <v>2</v>
      </c>
    </row>
    <row r="2664" spans="3:9" x14ac:dyDescent="0.25">
      <c r="C2664">
        <v>137.69999999999999</v>
      </c>
    </row>
    <row r="2665" spans="3:9" x14ac:dyDescent="0.25">
      <c r="C2665" t="s">
        <v>3</v>
      </c>
    </row>
    <row r="2666" spans="3:9" x14ac:dyDescent="0.25">
      <c r="C2666">
        <v>0.2828</v>
      </c>
    </row>
    <row r="2667" spans="3:9" x14ac:dyDescent="0.25">
      <c r="C2667" t="s">
        <v>4</v>
      </c>
    </row>
    <row r="2668" spans="3:9" ht="15.75" thickBot="1" x14ac:dyDescent="0.3">
      <c r="C2668">
        <v>9.81</v>
      </c>
    </row>
    <row r="2669" spans="3:9" x14ac:dyDescent="0.25">
      <c r="C2669" s="5" t="s">
        <v>15</v>
      </c>
    </row>
    <row r="2670" spans="3:9" ht="15.75" thickBot="1" x14ac:dyDescent="0.3">
      <c r="C2670" s="8">
        <f>(C2664+C2662)/2</f>
        <v>82.899999999999991</v>
      </c>
      <c r="G2670" s="9"/>
    </row>
    <row r="2672" spans="3:9" x14ac:dyDescent="0.25">
      <c r="C2672" s="1" t="s">
        <v>6</v>
      </c>
    </row>
    <row r="2673" spans="3:9" x14ac:dyDescent="0.25">
      <c r="C2673">
        <f>1/(273+F2659)</f>
        <v>2.8097780275358249E-3</v>
      </c>
    </row>
    <row r="2674" spans="3:9" x14ac:dyDescent="0.25">
      <c r="C2674" t="s">
        <v>7</v>
      </c>
    </row>
    <row r="2675" spans="3:9" x14ac:dyDescent="0.25">
      <c r="C2675">
        <v>2.9530000000000001E-2</v>
      </c>
    </row>
    <row r="2676" spans="3:9" x14ac:dyDescent="0.25">
      <c r="C2676" t="s">
        <v>8</v>
      </c>
    </row>
    <row r="2677" spans="3:9" x14ac:dyDescent="0.25">
      <c r="C2677">
        <v>2.0970000000000001E-5</v>
      </c>
    </row>
    <row r="2678" spans="3:9" x14ac:dyDescent="0.25">
      <c r="C2678" t="s">
        <v>9</v>
      </c>
    </row>
    <row r="2679" spans="3:9" x14ac:dyDescent="0.25">
      <c r="C2679">
        <v>0.71540000000000004</v>
      </c>
    </row>
    <row r="2681" spans="3:9" s="7" customFormat="1" x14ac:dyDescent="0.25"/>
    <row r="2683" spans="3:9" x14ac:dyDescent="0.25">
      <c r="E2683" s="2" t="s">
        <v>11</v>
      </c>
      <c r="F2683" s="3" t="s">
        <v>5</v>
      </c>
      <c r="G2683" s="3" t="s">
        <v>10</v>
      </c>
      <c r="H2683" s="3" t="s">
        <v>12</v>
      </c>
      <c r="I2683" s="3" t="s">
        <v>13</v>
      </c>
    </row>
    <row r="2684" spans="3:9" x14ac:dyDescent="0.25">
      <c r="C2684" t="s">
        <v>0</v>
      </c>
      <c r="E2684">
        <f>(C2689-C2687)</f>
        <v>201.7</v>
      </c>
      <c r="F2684">
        <f>(C2689+C2687)/2</f>
        <v>129.15</v>
      </c>
      <c r="G2684">
        <f>((C2693*C2698*E2684*(C2691^3))/(C2702^2))*C2704</f>
        <v>19082161630.292683</v>
      </c>
      <c r="H2684">
        <f>((0.825)+((0.387*(G2684^(1/6)))/((1)+((0.492/C2704)^(9/16)))^(8/27)))^2</f>
        <v>309.43313653199897</v>
      </c>
      <c r="I2684">
        <f>(H2684*C2700)/C2691</f>
        <v>6.6008321574745574</v>
      </c>
    </row>
    <row r="2685" spans="3:9" x14ac:dyDescent="0.25">
      <c r="C2685">
        <v>1</v>
      </c>
    </row>
    <row r="2686" spans="3:9" x14ac:dyDescent="0.25">
      <c r="C2686" t="s">
        <v>1</v>
      </c>
      <c r="G2686">
        <f>((C2693*C2698*E2684*(C2691^3))/(D2702^2))*D2704</f>
        <v>16034806492.322905</v>
      </c>
      <c r="H2686">
        <f>((0.825)+((0.387*(G2686^(1/6)))/((1)+((0.492/D2704)^(9/16)))^(8/27)))^2</f>
        <v>292.61449769023642</v>
      </c>
      <c r="I2686">
        <f>(H2686*D2700)/C2691</f>
        <v>6.5102625466986996</v>
      </c>
    </row>
    <row r="2687" spans="3:9" x14ac:dyDescent="0.25">
      <c r="C2687">
        <v>28.3</v>
      </c>
    </row>
    <row r="2688" spans="3:9" x14ac:dyDescent="0.25">
      <c r="C2688" t="s">
        <v>2</v>
      </c>
    </row>
    <row r="2689" spans="3:8" x14ac:dyDescent="0.25">
      <c r="C2689">
        <v>230</v>
      </c>
    </row>
    <row r="2690" spans="3:8" x14ac:dyDescent="0.25">
      <c r="C2690" t="s">
        <v>3</v>
      </c>
    </row>
    <row r="2691" spans="3:8" x14ac:dyDescent="0.25">
      <c r="C2691">
        <v>1.5165</v>
      </c>
    </row>
    <row r="2692" spans="3:8" x14ac:dyDescent="0.25">
      <c r="C2692" t="s">
        <v>4</v>
      </c>
    </row>
    <row r="2693" spans="3:8" ht="15.75" thickBot="1" x14ac:dyDescent="0.3">
      <c r="C2693">
        <v>9.81</v>
      </c>
      <c r="G2693">
        <v>120</v>
      </c>
      <c r="H2693">
        <f>I2684</f>
        <v>6.6008321574745574</v>
      </c>
    </row>
    <row r="2694" spans="3:8" x14ac:dyDescent="0.25">
      <c r="C2694" s="5" t="s">
        <v>15</v>
      </c>
      <c r="G2694">
        <v>140</v>
      </c>
      <c r="H2694">
        <f>I2686</f>
        <v>6.5102625466986996</v>
      </c>
    </row>
    <row r="2695" spans="3:8" ht="15.75" thickBot="1" x14ac:dyDescent="0.3">
      <c r="C2695" s="8">
        <f>(C2689+C2687)/2</f>
        <v>129.15</v>
      </c>
      <c r="G2695" s="9">
        <f>C2695</f>
        <v>129.15</v>
      </c>
      <c r="H2695">
        <f>((H2693)+(((H2694-H2693)/(G2694-G2693))*(G2695-G2693)))</f>
        <v>6.5593965605446023</v>
      </c>
    </row>
    <row r="2697" spans="3:8" x14ac:dyDescent="0.25">
      <c r="C2697" s="1" t="s">
        <v>6</v>
      </c>
    </row>
    <row r="2698" spans="3:8" x14ac:dyDescent="0.25">
      <c r="C2698">
        <f>1/(273+F2684)</f>
        <v>2.4866343404202412E-3</v>
      </c>
    </row>
    <row r="2699" spans="3:8" x14ac:dyDescent="0.25">
      <c r="C2699" t="s">
        <v>7</v>
      </c>
    </row>
    <row r="2700" spans="3:8" x14ac:dyDescent="0.25">
      <c r="C2700">
        <v>3.2349999999999997E-2</v>
      </c>
      <c r="D2700">
        <v>3.3739999999999999E-2</v>
      </c>
    </row>
    <row r="2701" spans="3:8" x14ac:dyDescent="0.25">
      <c r="C2701" t="s">
        <v>8</v>
      </c>
    </row>
    <row r="2702" spans="3:8" x14ac:dyDescent="0.25">
      <c r="C2702">
        <v>2.5219999999999999E-5</v>
      </c>
      <c r="D2702">
        <v>2.745E-5</v>
      </c>
    </row>
    <row r="2703" spans="3:8" x14ac:dyDescent="0.25">
      <c r="C2703" t="s">
        <v>9</v>
      </c>
    </row>
    <row r="2704" spans="3:8" x14ac:dyDescent="0.25">
      <c r="C2704">
        <v>0.70730000000000004</v>
      </c>
      <c r="D2704">
        <v>0.70409999999999995</v>
      </c>
    </row>
    <row r="2706" spans="3:9" s="7" customFormat="1" x14ac:dyDescent="0.25"/>
    <row r="2708" spans="3:9" x14ac:dyDescent="0.25">
      <c r="E2708" s="2" t="s">
        <v>11</v>
      </c>
      <c r="F2708" s="3" t="s">
        <v>5</v>
      </c>
      <c r="G2708" s="3" t="s">
        <v>10</v>
      </c>
      <c r="H2708" s="3" t="s">
        <v>12</v>
      </c>
      <c r="I2708" s="3" t="s">
        <v>13</v>
      </c>
    </row>
    <row r="2709" spans="3:9" x14ac:dyDescent="0.25">
      <c r="C2709" t="s">
        <v>0</v>
      </c>
      <c r="E2709">
        <f>(C2714-C2712)</f>
        <v>201.7</v>
      </c>
      <c r="F2709">
        <f>(C2714+C2712)/2</f>
        <v>129.15</v>
      </c>
      <c r="G2709">
        <f>((C2718*C2723*E2709*(C2716^3))/(C2727^2))*C2729</f>
        <v>1762473937.2453954</v>
      </c>
      <c r="H2709">
        <f>((0.825)+((0.387*(G2709^(1/6)))/((1)+((0.492/C2729)^(9/16)))^(8/27)))^2</f>
        <v>146.33962870131182</v>
      </c>
      <c r="I2709">
        <f>(H2709*C2725)/C2716</f>
        <v>6.9060349941465171</v>
      </c>
    </row>
    <row r="2710" spans="3:9" x14ac:dyDescent="0.25">
      <c r="C2710">
        <v>1</v>
      </c>
    </row>
    <row r="2711" spans="3:9" x14ac:dyDescent="0.25">
      <c r="C2711" t="s">
        <v>1</v>
      </c>
      <c r="G2711">
        <f>((C2718*C2723*E2709*(C2716^3))/(D2727^2))*D2729</f>
        <v>1481012952.2552893</v>
      </c>
      <c r="H2711">
        <f>((0.825)+((0.387*(G2711^(1/6)))/((1)+((0.492/D2729)^(9/16)))^(8/27)))^2</f>
        <v>138.56093815647461</v>
      </c>
      <c r="I2711">
        <f>(H2711*D2725)/C2716</f>
        <v>6.8199067153894282</v>
      </c>
    </row>
    <row r="2712" spans="3:9" x14ac:dyDescent="0.25">
      <c r="C2712">
        <v>28.3</v>
      </c>
    </row>
    <row r="2713" spans="3:9" x14ac:dyDescent="0.25">
      <c r="C2713" t="s">
        <v>2</v>
      </c>
    </row>
    <row r="2714" spans="3:9" x14ac:dyDescent="0.25">
      <c r="C2714">
        <v>230</v>
      </c>
    </row>
    <row r="2715" spans="3:9" x14ac:dyDescent="0.25">
      <c r="C2715" t="s">
        <v>3</v>
      </c>
    </row>
    <row r="2716" spans="3:9" x14ac:dyDescent="0.25">
      <c r="C2716">
        <v>0.6855</v>
      </c>
    </row>
    <row r="2717" spans="3:9" x14ac:dyDescent="0.25">
      <c r="C2717" t="s">
        <v>4</v>
      </c>
    </row>
    <row r="2718" spans="3:9" ht="15.75" thickBot="1" x14ac:dyDescent="0.3">
      <c r="C2718">
        <v>9.81</v>
      </c>
      <c r="G2718">
        <v>120</v>
      </c>
      <c r="H2718">
        <f>I2709</f>
        <v>6.9060349941465171</v>
      </c>
    </row>
    <row r="2719" spans="3:9" x14ac:dyDescent="0.25">
      <c r="C2719" s="5" t="s">
        <v>15</v>
      </c>
      <c r="G2719">
        <v>140</v>
      </c>
      <c r="H2719">
        <f>I2711</f>
        <v>6.8199067153894282</v>
      </c>
    </row>
    <row r="2720" spans="3:9" ht="15.75" thickBot="1" x14ac:dyDescent="0.3">
      <c r="C2720" s="8">
        <f>(C2714+C2712)/2</f>
        <v>129.15</v>
      </c>
      <c r="G2720" s="9">
        <f>C2720</f>
        <v>129.15</v>
      </c>
      <c r="H2720">
        <f>((H2718)+(((H2719-H2718)/(G2719-G2718))*(G2720-G2718)))</f>
        <v>6.8666313066151492</v>
      </c>
    </row>
    <row r="2722" spans="3:9" x14ac:dyDescent="0.25">
      <c r="C2722" s="1" t="s">
        <v>6</v>
      </c>
    </row>
    <row r="2723" spans="3:9" x14ac:dyDescent="0.25">
      <c r="C2723">
        <f>1/(273+F2709)</f>
        <v>2.4866343404202412E-3</v>
      </c>
    </row>
    <row r="2724" spans="3:9" x14ac:dyDescent="0.25">
      <c r="C2724" t="s">
        <v>7</v>
      </c>
    </row>
    <row r="2725" spans="3:9" x14ac:dyDescent="0.25">
      <c r="C2725">
        <v>3.2349999999999997E-2</v>
      </c>
      <c r="D2725">
        <v>3.3739999999999999E-2</v>
      </c>
    </row>
    <row r="2726" spans="3:9" x14ac:dyDescent="0.25">
      <c r="C2726" t="s">
        <v>8</v>
      </c>
    </row>
    <row r="2727" spans="3:9" x14ac:dyDescent="0.25">
      <c r="C2727">
        <v>2.5219999999999999E-5</v>
      </c>
      <c r="D2727">
        <v>2.745E-5</v>
      </c>
    </row>
    <row r="2728" spans="3:9" x14ac:dyDescent="0.25">
      <c r="C2728" t="s">
        <v>9</v>
      </c>
    </row>
    <row r="2729" spans="3:9" x14ac:dyDescent="0.25">
      <c r="C2729">
        <v>0.70730000000000004</v>
      </c>
      <c r="D2729">
        <v>0.70409999999999995</v>
      </c>
    </row>
    <row r="2731" spans="3:9" s="7" customFormat="1" x14ac:dyDescent="0.25"/>
    <row r="2733" spans="3:9" x14ac:dyDescent="0.25">
      <c r="E2733" s="2" t="s">
        <v>11</v>
      </c>
      <c r="F2733" s="3" t="s">
        <v>5</v>
      </c>
      <c r="G2733" s="3" t="s">
        <v>10</v>
      </c>
      <c r="H2733" s="3" t="s">
        <v>12</v>
      </c>
      <c r="I2733" s="3" t="s">
        <v>13</v>
      </c>
    </row>
    <row r="2734" spans="3:9" x14ac:dyDescent="0.25">
      <c r="C2734" t="s">
        <v>0</v>
      </c>
      <c r="E2734">
        <f>(C2739-C2737)</f>
        <v>77.199999999999989</v>
      </c>
      <c r="F2734">
        <f>(C2739+C2737)/2</f>
        <v>66.5</v>
      </c>
      <c r="G2734">
        <f>((C2743*C2748*E2734*(C2741^3))/(C2752^2))*C2754</f>
        <v>199522580831.81512</v>
      </c>
      <c r="H2734">
        <f>((0.825)+((0.387*(G2734^(1/6)))/((1)+((0.492/C2754)^(9/16)))^(8/27)))^2</f>
        <v>657.63012992156018</v>
      </c>
      <c r="I2734">
        <f>(H2734*C2750)/C2741</f>
        <v>5.1565848465081245</v>
      </c>
    </row>
    <row r="2735" spans="3:9" x14ac:dyDescent="0.25">
      <c r="C2735">
        <v>1</v>
      </c>
    </row>
    <row r="2736" spans="3:9" x14ac:dyDescent="0.25">
      <c r="C2736" t="s">
        <v>1</v>
      </c>
    </row>
    <row r="2737" spans="3:7" x14ac:dyDescent="0.25">
      <c r="C2737">
        <v>27.9</v>
      </c>
    </row>
    <row r="2738" spans="3:7" x14ac:dyDescent="0.25">
      <c r="C2738" t="s">
        <v>2</v>
      </c>
    </row>
    <row r="2739" spans="3:7" x14ac:dyDescent="0.25">
      <c r="C2739">
        <v>105.1</v>
      </c>
    </row>
    <row r="2740" spans="3:7" x14ac:dyDescent="0.25">
      <c r="C2740" t="s">
        <v>3</v>
      </c>
    </row>
    <row r="2741" spans="3:7" x14ac:dyDescent="0.25">
      <c r="C2741">
        <v>3.6741999999999999</v>
      </c>
    </row>
    <row r="2742" spans="3:7" x14ac:dyDescent="0.25">
      <c r="C2742" t="s">
        <v>4</v>
      </c>
    </row>
    <row r="2743" spans="3:7" ht="15.75" thickBot="1" x14ac:dyDescent="0.3">
      <c r="C2743">
        <v>9.81</v>
      </c>
    </row>
    <row r="2744" spans="3:7" x14ac:dyDescent="0.25">
      <c r="C2744" s="5" t="s">
        <v>15</v>
      </c>
    </row>
    <row r="2745" spans="3:7" ht="15.75" thickBot="1" x14ac:dyDescent="0.3">
      <c r="C2745" s="8">
        <f>(C2739+C2737)/2</f>
        <v>66.5</v>
      </c>
      <c r="G2745" s="9"/>
    </row>
    <row r="2747" spans="3:7" x14ac:dyDescent="0.25">
      <c r="C2747" s="1" t="s">
        <v>6</v>
      </c>
    </row>
    <row r="2748" spans="3:7" x14ac:dyDescent="0.25">
      <c r="C2748">
        <f>1/(273+F2734)</f>
        <v>2.9455081001472753E-3</v>
      </c>
    </row>
    <row r="2749" spans="3:7" x14ac:dyDescent="0.25">
      <c r="C2749" t="s">
        <v>7</v>
      </c>
    </row>
    <row r="2750" spans="3:7" x14ac:dyDescent="0.25">
      <c r="C2750">
        <v>2.8809999999999999E-2</v>
      </c>
    </row>
    <row r="2751" spans="3:7" x14ac:dyDescent="0.25">
      <c r="C2751" t="s">
        <v>8</v>
      </c>
    </row>
    <row r="2752" spans="3:7" x14ac:dyDescent="0.25">
      <c r="C2752">
        <v>1.995E-5</v>
      </c>
    </row>
    <row r="2753" spans="3:9" x14ac:dyDescent="0.25">
      <c r="C2753" t="s">
        <v>9</v>
      </c>
    </row>
    <row r="2754" spans="3:9" x14ac:dyDescent="0.25">
      <c r="C2754">
        <v>0.7177</v>
      </c>
    </row>
    <row r="2756" spans="3:9" s="7" customFormat="1" x14ac:dyDescent="0.25"/>
    <row r="2758" spans="3:9" x14ac:dyDescent="0.25">
      <c r="E2758" s="2" t="s">
        <v>11</v>
      </c>
      <c r="F2758" s="3" t="s">
        <v>5</v>
      </c>
      <c r="G2758" s="3" t="s">
        <v>10</v>
      </c>
      <c r="H2758" s="3" t="s">
        <v>12</v>
      </c>
      <c r="I2758" s="3" t="s">
        <v>13</v>
      </c>
    </row>
    <row r="2759" spans="3:9" x14ac:dyDescent="0.25">
      <c r="C2759" t="s">
        <v>0</v>
      </c>
      <c r="E2759">
        <f>(C2764-C2762)</f>
        <v>107.19999999999999</v>
      </c>
      <c r="F2759">
        <f>(C2764+C2762)/2</f>
        <v>82</v>
      </c>
      <c r="G2759">
        <f>((C2768*C2773*E2759*(C2766^3))/(C2777^2))*C2779</f>
        <v>175723999.86277756</v>
      </c>
      <c r="H2759">
        <f>((0.825)+((0.387*(G2759^(1/6)))/((1)+((0.492/C2779)^(9/16)))^(8/27)))^2</f>
        <v>72.374407114362924</v>
      </c>
      <c r="I2759">
        <f>(H2759*C2775)/C2766</f>
        <v>6.4451635768610887</v>
      </c>
    </row>
    <row r="2760" spans="3:9" x14ac:dyDescent="0.25">
      <c r="C2760">
        <v>1</v>
      </c>
    </row>
    <row r="2761" spans="3:9" x14ac:dyDescent="0.25">
      <c r="C2761" t="s">
        <v>1</v>
      </c>
    </row>
    <row r="2762" spans="3:9" x14ac:dyDescent="0.25">
      <c r="C2762">
        <v>28.4</v>
      </c>
    </row>
    <row r="2763" spans="3:9" x14ac:dyDescent="0.25">
      <c r="C2763" t="s">
        <v>2</v>
      </c>
    </row>
    <row r="2764" spans="3:9" x14ac:dyDescent="0.25">
      <c r="C2764">
        <v>135.6</v>
      </c>
    </row>
    <row r="2765" spans="3:9" x14ac:dyDescent="0.25">
      <c r="C2765" t="s">
        <v>3</v>
      </c>
    </row>
    <row r="2766" spans="3:9" x14ac:dyDescent="0.25">
      <c r="C2766">
        <v>0.33160000000000001</v>
      </c>
    </row>
    <row r="2767" spans="3:9" x14ac:dyDescent="0.25">
      <c r="C2767" t="s">
        <v>4</v>
      </c>
    </row>
    <row r="2768" spans="3:9" ht="15.75" thickBot="1" x14ac:dyDescent="0.3">
      <c r="C2768">
        <v>9.81</v>
      </c>
    </row>
    <row r="2769" spans="3:9" x14ac:dyDescent="0.25">
      <c r="C2769" s="5" t="s">
        <v>15</v>
      </c>
    </row>
    <row r="2770" spans="3:9" ht="15.75" thickBot="1" x14ac:dyDescent="0.3">
      <c r="C2770" s="8">
        <f>(C2764+C2762)/2</f>
        <v>82</v>
      </c>
      <c r="G2770" s="9"/>
    </row>
    <row r="2772" spans="3:9" x14ac:dyDescent="0.25">
      <c r="C2772" s="1" t="s">
        <v>6</v>
      </c>
    </row>
    <row r="2773" spans="3:9" x14ac:dyDescent="0.25">
      <c r="C2773">
        <f>1/(273+F2759)</f>
        <v>2.8169014084507044E-3</v>
      </c>
    </row>
    <row r="2774" spans="3:9" x14ac:dyDescent="0.25">
      <c r="C2774" t="s">
        <v>7</v>
      </c>
    </row>
    <row r="2775" spans="3:9" x14ac:dyDescent="0.25">
      <c r="C2775">
        <v>2.9530000000000001E-2</v>
      </c>
    </row>
    <row r="2776" spans="3:9" x14ac:dyDescent="0.25">
      <c r="C2776" t="s">
        <v>8</v>
      </c>
    </row>
    <row r="2777" spans="3:9" x14ac:dyDescent="0.25">
      <c r="C2777">
        <v>2.0970000000000001E-5</v>
      </c>
    </row>
    <row r="2778" spans="3:9" x14ac:dyDescent="0.25">
      <c r="C2778" t="s">
        <v>9</v>
      </c>
    </row>
    <row r="2779" spans="3:9" x14ac:dyDescent="0.25">
      <c r="C2779">
        <v>0.71540000000000004</v>
      </c>
    </row>
    <row r="2781" spans="3:9" s="7" customFormat="1" x14ac:dyDescent="0.25"/>
    <row r="2783" spans="3:9" x14ac:dyDescent="0.25">
      <c r="E2783" s="2" t="s">
        <v>11</v>
      </c>
      <c r="F2783" s="3" t="s">
        <v>5</v>
      </c>
      <c r="G2783" s="3" t="s">
        <v>10</v>
      </c>
      <c r="H2783" s="3" t="s">
        <v>12</v>
      </c>
      <c r="I2783" s="3" t="s">
        <v>13</v>
      </c>
    </row>
    <row r="2784" spans="3:9" x14ac:dyDescent="0.25">
      <c r="C2784" t="s">
        <v>0</v>
      </c>
      <c r="E2784">
        <f>(C2789-C2787)</f>
        <v>121.4</v>
      </c>
      <c r="F2784">
        <f>(C2789+C2787)/2</f>
        <v>89.100000000000009</v>
      </c>
      <c r="G2784">
        <f>((C2793*C2798*E2784*(C2791^3))/(C2802^2))*C2804</f>
        <v>176552545.83193868</v>
      </c>
      <c r="H2784">
        <f>((0.825)+((0.387*(G2784^(1/6)))/((1)+((0.492/C2804)^(9/16)))^(8/27)))^2</f>
        <v>72.446878730359842</v>
      </c>
      <c r="I2784">
        <f>(H2784*C2800)/C2791</f>
        <v>6.606735864915807</v>
      </c>
    </row>
    <row r="2785" spans="3:7" x14ac:dyDescent="0.25">
      <c r="C2785">
        <v>1</v>
      </c>
    </row>
    <row r="2786" spans="3:7" x14ac:dyDescent="0.25">
      <c r="C2786" t="s">
        <v>1</v>
      </c>
    </row>
    <row r="2787" spans="3:7" x14ac:dyDescent="0.25">
      <c r="C2787">
        <v>28.4</v>
      </c>
    </row>
    <row r="2788" spans="3:7" x14ac:dyDescent="0.25">
      <c r="C2788" t="s">
        <v>2</v>
      </c>
    </row>
    <row r="2789" spans="3:7" x14ac:dyDescent="0.25">
      <c r="C2789">
        <v>149.80000000000001</v>
      </c>
    </row>
    <row r="2790" spans="3:7" x14ac:dyDescent="0.25">
      <c r="C2790" t="s">
        <v>3</v>
      </c>
    </row>
    <row r="2791" spans="3:7" x14ac:dyDescent="0.25">
      <c r="C2791">
        <v>0.33160000000000001</v>
      </c>
    </row>
    <row r="2792" spans="3:7" x14ac:dyDescent="0.25">
      <c r="C2792" t="s">
        <v>4</v>
      </c>
    </row>
    <row r="2793" spans="3:7" ht="15.75" thickBot="1" x14ac:dyDescent="0.3">
      <c r="C2793">
        <v>9.81</v>
      </c>
    </row>
    <row r="2794" spans="3:7" x14ac:dyDescent="0.25">
      <c r="C2794" s="5" t="s">
        <v>15</v>
      </c>
    </row>
    <row r="2795" spans="3:7" ht="15.75" thickBot="1" x14ac:dyDescent="0.3">
      <c r="C2795" s="8">
        <f>(C2789+C2787)/2</f>
        <v>89.100000000000009</v>
      </c>
      <c r="G2795" s="9"/>
    </row>
    <row r="2797" spans="3:7" x14ac:dyDescent="0.25">
      <c r="C2797" s="1" t="s">
        <v>6</v>
      </c>
    </row>
    <row r="2798" spans="3:7" x14ac:dyDescent="0.25">
      <c r="C2798">
        <f>1/(273+F2784)</f>
        <v>2.7616680475006901E-3</v>
      </c>
    </row>
    <row r="2799" spans="3:7" x14ac:dyDescent="0.25">
      <c r="C2799" t="s">
        <v>7</v>
      </c>
    </row>
    <row r="2800" spans="3:7" x14ac:dyDescent="0.25">
      <c r="C2800">
        <v>3.024E-2</v>
      </c>
    </row>
    <row r="2801" spans="3:9" x14ac:dyDescent="0.25">
      <c r="C2801" t="s">
        <v>8</v>
      </c>
    </row>
    <row r="2802" spans="3:9" x14ac:dyDescent="0.25">
      <c r="C2802">
        <v>2.2010000000000001E-5</v>
      </c>
    </row>
    <row r="2803" spans="3:9" x14ac:dyDescent="0.25">
      <c r="C2803" t="s">
        <v>9</v>
      </c>
    </row>
    <row r="2804" spans="3:9" x14ac:dyDescent="0.25">
      <c r="C2804">
        <v>0.71319999999999995</v>
      </c>
    </row>
    <row r="2805" spans="3:9" s="7" customFormat="1" x14ac:dyDescent="0.25"/>
    <row r="2808" spans="3:9" x14ac:dyDescent="0.25">
      <c r="E2808" s="2" t="s">
        <v>11</v>
      </c>
      <c r="F2808" s="3" t="s">
        <v>5</v>
      </c>
      <c r="G2808" s="3" t="s">
        <v>10</v>
      </c>
      <c r="H2808" s="3" t="s">
        <v>12</v>
      </c>
      <c r="I2808" s="3" t="s">
        <v>13</v>
      </c>
    </row>
    <row r="2809" spans="3:9" x14ac:dyDescent="0.25">
      <c r="C2809" t="s">
        <v>0</v>
      </c>
      <c r="E2809">
        <f>(C2814-C2812)</f>
        <v>201.6</v>
      </c>
      <c r="F2809">
        <f>(C2814+C2812)/2</f>
        <v>129.19999999999999</v>
      </c>
      <c r="G2809">
        <f>((C2818*C2823*E2809*(C2816^3))/(C2827^2))*C2829</f>
        <v>42922678853.29998</v>
      </c>
      <c r="H2809">
        <f>((0.825)+((0.387*(G2809^(1/6)))/((1)+((0.492/C2829)^(9/16)))^(8/27)))^2</f>
        <v>400.64189887375079</v>
      </c>
      <c r="I2809">
        <f>(H2809*C2825)/C2816</f>
        <v>6.5214679624463301</v>
      </c>
    </row>
    <row r="2810" spans="3:9" x14ac:dyDescent="0.25">
      <c r="C2810">
        <v>1</v>
      </c>
    </row>
    <row r="2811" spans="3:9" x14ac:dyDescent="0.25">
      <c r="C2811" t="s">
        <v>1</v>
      </c>
      <c r="G2811">
        <f>((C2818*C2823*E2809*(C2816^3))/(D2827^2))*D2829</f>
        <v>36068075665.609428</v>
      </c>
      <c r="H2811">
        <f>((0.825)+((0.387*(G2811^(1/6)))/((1)+((0.492/D2829)^(9/16)))^(8/27)))^2</f>
        <v>378.73777022577946</v>
      </c>
      <c r="I2811">
        <f>(H2811*D2825)/C2816</f>
        <v>6.4298140119844005</v>
      </c>
    </row>
    <row r="2812" spans="3:9" x14ac:dyDescent="0.25">
      <c r="C2812">
        <v>28.4</v>
      </c>
    </row>
    <row r="2813" spans="3:9" x14ac:dyDescent="0.25">
      <c r="C2813" t="s">
        <v>2</v>
      </c>
    </row>
    <row r="2814" spans="3:9" x14ac:dyDescent="0.25">
      <c r="C2814">
        <v>230</v>
      </c>
    </row>
    <row r="2815" spans="3:9" x14ac:dyDescent="0.25">
      <c r="C2815" t="s">
        <v>3</v>
      </c>
    </row>
    <row r="2816" spans="3:9" x14ac:dyDescent="0.25">
      <c r="C2816">
        <v>1.9874000000000001</v>
      </c>
    </row>
    <row r="2817" spans="3:8" x14ac:dyDescent="0.25">
      <c r="C2817" t="s">
        <v>4</v>
      </c>
    </row>
    <row r="2818" spans="3:8" ht="15.75" thickBot="1" x14ac:dyDescent="0.3">
      <c r="C2818">
        <v>9.81</v>
      </c>
      <c r="G2818">
        <v>120</v>
      </c>
      <c r="H2818">
        <f>I2809</f>
        <v>6.5214679624463301</v>
      </c>
    </row>
    <row r="2819" spans="3:8" x14ac:dyDescent="0.25">
      <c r="C2819" s="5" t="s">
        <v>15</v>
      </c>
      <c r="G2819">
        <v>140</v>
      </c>
      <c r="H2819">
        <f>I2811</f>
        <v>6.4298140119844005</v>
      </c>
    </row>
    <row r="2820" spans="3:8" ht="15.75" thickBot="1" x14ac:dyDescent="0.3">
      <c r="C2820" s="8">
        <f>(C2814+C2812)/2</f>
        <v>129.19999999999999</v>
      </c>
      <c r="G2820" s="9">
        <f>C2820</f>
        <v>129.19999999999999</v>
      </c>
      <c r="H2820">
        <f>((H2818)+(((H2819-H2818)/(G2819-G2818))*(G2820-G2818)))</f>
        <v>6.4793071452338422</v>
      </c>
    </row>
    <row r="2822" spans="3:8" x14ac:dyDescent="0.25">
      <c r="C2822" s="1" t="s">
        <v>6</v>
      </c>
    </row>
    <row r="2823" spans="3:8" x14ac:dyDescent="0.25">
      <c r="C2823">
        <f>1/(273+F2809)</f>
        <v>2.4863252113376429E-3</v>
      </c>
    </row>
    <row r="2824" spans="3:8" x14ac:dyDescent="0.25">
      <c r="C2824" t="s">
        <v>7</v>
      </c>
    </row>
    <row r="2825" spans="3:8" x14ac:dyDescent="0.25">
      <c r="C2825">
        <v>3.2349999999999997E-2</v>
      </c>
      <c r="D2825">
        <v>3.3739999999999999E-2</v>
      </c>
    </row>
    <row r="2826" spans="3:8" x14ac:dyDescent="0.25">
      <c r="C2826" t="s">
        <v>8</v>
      </c>
    </row>
    <row r="2827" spans="3:8" x14ac:dyDescent="0.25">
      <c r="C2827">
        <v>2.5219999999999999E-5</v>
      </c>
      <c r="D2827">
        <v>2.745E-5</v>
      </c>
    </row>
    <row r="2828" spans="3:8" x14ac:dyDescent="0.25">
      <c r="C2828" t="s">
        <v>9</v>
      </c>
    </row>
    <row r="2829" spans="3:8" x14ac:dyDescent="0.25">
      <c r="C2829">
        <v>0.70730000000000004</v>
      </c>
      <c r="D2829">
        <v>0.70409999999999995</v>
      </c>
    </row>
    <row r="2831" spans="3:8" s="7" customFormat="1" x14ac:dyDescent="0.25"/>
  </sheetData>
  <pageMargins left="0.7" right="0.7" top="0.75" bottom="0.75" header="0.3" footer="0.3"/>
  <pageSetup orientation="portrait" horizontalDpi="4294967292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3C5501-7903-46E5-A883-71516D23A1E9}">
  <dimension ref="C3:I24"/>
  <sheetViews>
    <sheetView workbookViewId="0">
      <selection activeCell="F4" sqref="F4"/>
    </sheetView>
  </sheetViews>
  <sheetFormatPr baseColWidth="10" defaultRowHeight="15" x14ac:dyDescent="0.25"/>
  <cols>
    <col min="3" max="3" width="18.28515625" customWidth="1"/>
    <col min="6" max="6" width="20" bestFit="1" customWidth="1"/>
    <col min="7" max="7" width="23" customWidth="1"/>
  </cols>
  <sheetData>
    <row r="3" spans="3:9" x14ac:dyDescent="0.25">
      <c r="E3" s="2" t="s">
        <v>11</v>
      </c>
      <c r="F3" s="3" t="s">
        <v>5</v>
      </c>
      <c r="G3" s="3" t="s">
        <v>10</v>
      </c>
      <c r="H3" s="3" t="s">
        <v>12</v>
      </c>
      <c r="I3" s="3" t="s">
        <v>13</v>
      </c>
    </row>
    <row r="4" spans="3:9" x14ac:dyDescent="0.25">
      <c r="C4" t="s">
        <v>0</v>
      </c>
      <c r="E4">
        <f>(C9-C7)</f>
        <v>50</v>
      </c>
      <c r="F4">
        <f>(C9+C7)/2</f>
        <v>35</v>
      </c>
      <c r="G4">
        <f>((C13*C18*E4*(C11^3))/(C22^2))*C24</f>
        <v>262058602554.47031</v>
      </c>
      <c r="H4">
        <f>((0.825)+((0.387*(G4^(1/6)))/((1)+((0.492/C24)^(9/16)))^(8/27)))^2</f>
        <v>715.54298759097321</v>
      </c>
      <c r="I4">
        <f>(H4*C20)/C11</f>
        <v>4.8030823042044073</v>
      </c>
    </row>
    <row r="5" spans="3:9" x14ac:dyDescent="0.25">
      <c r="C5">
        <v>1</v>
      </c>
    </row>
    <row r="6" spans="3:9" x14ac:dyDescent="0.25">
      <c r="C6" t="s">
        <v>1</v>
      </c>
    </row>
    <row r="7" spans="3:9" x14ac:dyDescent="0.25">
      <c r="C7">
        <v>10</v>
      </c>
    </row>
    <row r="8" spans="3:9" x14ac:dyDescent="0.25">
      <c r="C8" t="s">
        <v>2</v>
      </c>
    </row>
    <row r="9" spans="3:9" x14ac:dyDescent="0.25">
      <c r="C9">
        <v>60</v>
      </c>
    </row>
    <row r="10" spans="3:9" x14ac:dyDescent="0.25">
      <c r="C10" t="s">
        <v>3</v>
      </c>
    </row>
    <row r="11" spans="3:9" x14ac:dyDescent="0.25">
      <c r="C11">
        <v>4</v>
      </c>
    </row>
    <row r="12" spans="3:9" x14ac:dyDescent="0.25">
      <c r="C12" t="s">
        <v>4</v>
      </c>
    </row>
    <row r="13" spans="3:9" ht="15.75" thickBot="1" x14ac:dyDescent="0.3">
      <c r="C13">
        <v>9.81</v>
      </c>
    </row>
    <row r="14" spans="3:9" ht="15" customHeight="1" x14ac:dyDescent="0.25">
      <c r="C14" s="5" t="s">
        <v>14</v>
      </c>
    </row>
    <row r="15" spans="3:9" ht="15.75" thickBot="1" x14ac:dyDescent="0.3">
      <c r="C15" s="4">
        <f>F4</f>
        <v>35</v>
      </c>
    </row>
    <row r="17" spans="3:3" x14ac:dyDescent="0.25">
      <c r="C17" s="1" t="s">
        <v>6</v>
      </c>
    </row>
    <row r="18" spans="3:3" x14ac:dyDescent="0.25">
      <c r="C18">
        <f>1/(273+F4)</f>
        <v>3.246753246753247E-3</v>
      </c>
    </row>
    <row r="19" spans="3:3" x14ac:dyDescent="0.25">
      <c r="C19" t="s">
        <v>7</v>
      </c>
    </row>
    <row r="20" spans="3:3" x14ac:dyDescent="0.25">
      <c r="C20">
        <v>2.6849999999999999E-2</v>
      </c>
    </row>
    <row r="21" spans="3:3" x14ac:dyDescent="0.25">
      <c r="C21" t="s">
        <v>8</v>
      </c>
    </row>
    <row r="22" spans="3:3" x14ac:dyDescent="0.25">
      <c r="C22">
        <v>1.6500000000000001E-5</v>
      </c>
    </row>
    <row r="23" spans="3:3" x14ac:dyDescent="0.25">
      <c r="C23" t="s">
        <v>9</v>
      </c>
    </row>
    <row r="24" spans="3:3" x14ac:dyDescent="0.25">
      <c r="C24">
        <v>0.7</v>
      </c>
    </row>
  </sheetData>
  <pageMargins left="0.7" right="0.7" top="0.75" bottom="0.75" header="0.3" footer="0.3"/>
  <pageSetup orientation="portrait" horizontalDpi="4294967292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 para caldera 1</vt:lpstr>
      <vt:lpstr>h para caldera 2</vt:lpstr>
      <vt:lpstr>Demostración ejemplo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ASUS</dc:creator>
  <cp:lastModifiedBy>ASUS</cp:lastModifiedBy>
  <dcterms:created xsi:type="dcterms:W3CDTF">2023-01-23T09:26:57Z</dcterms:created>
  <dcterms:modified xsi:type="dcterms:W3CDTF">2023-02-24T20:14:39Z</dcterms:modified>
</cp:coreProperties>
</file>