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Ex1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Ex2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Trabajo de grado\Entrega final\V.4 Final\"/>
    </mc:Choice>
  </mc:AlternateContent>
  <xr:revisionPtr revIDLastSave="0" documentId="8_{DA089E07-4DA6-4EE7-BCFF-1AF68C5E1F27}" xr6:coauthVersionLast="36" xr6:coauthVersionMax="36" xr10:uidLastSave="{00000000-0000-0000-0000-000000000000}"/>
  <bookViews>
    <workbookView xWindow="0" yWindow="0" windowWidth="28800" windowHeight="12225" firstSheet="6" activeTab="12" xr2:uid="{00000000-000D-0000-FFFF-FFFF00000000}"/>
  </bookViews>
  <sheets>
    <sheet name="Programas" sheetId="1" r:id="rId1"/>
    <sheet name="Cobertura convenios" sheetId="2" r:id="rId2"/>
    <sheet name="Valor_Matricula" sheetId="3" r:id="rId3"/>
    <sheet name="Fecha de Creación" sheetId="9" r:id="rId4"/>
    <sheet name="Ecuación" sheetId="4" r:id="rId5"/>
    <sheet name="Departamentos" sheetId="5" r:id="rId6"/>
    <sheet name="Ciudades" sheetId="8" r:id="rId7"/>
    <sheet name="Perfiles" sheetId="6" r:id="rId8"/>
    <sheet name="Cargos" sheetId="7" r:id="rId9"/>
    <sheet name="Ranking_Inter." sheetId="10" r:id="rId10"/>
    <sheet name="Impacto " sheetId="11" r:id="rId11"/>
    <sheet name="Lineas" sheetId="12" r:id="rId12"/>
    <sheet name="Graduados" sheetId="13" r:id="rId13"/>
  </sheets>
  <definedNames>
    <definedName name="_xlnm._FilterDatabase" localSheetId="5" hidden="1">Departamentos!$B$3:$L$56</definedName>
    <definedName name="_xlnm._FilterDatabase" localSheetId="3" hidden="1">'Fecha de Creación'!$B$2:$D$55</definedName>
    <definedName name="_xlnm._FilterDatabase" localSheetId="12" hidden="1">Graduados!$C$2:$H$111</definedName>
    <definedName name="_xlnm._FilterDatabase" localSheetId="0" hidden="1">Programas!$A$1:$AK$54</definedName>
    <definedName name="_xlchart.v1.4" hidden="1">Cargos!$C$4:$C$27</definedName>
    <definedName name="_xlchart.v1.5" hidden="1">Cargos!$D$4:$D$27</definedName>
    <definedName name="_xlchart.v5.0" hidden="1">Ciudades!$G$2:$I$2</definedName>
    <definedName name="_xlchart.v5.1" hidden="1">Ciudades!$G$3:$I$21</definedName>
    <definedName name="_xlchart.v5.2" hidden="1">Ciudades!$J$2</definedName>
    <definedName name="_xlchart.v5.3" hidden="1">Ciudades!$J$3:$J$21</definedName>
  </definedNames>
  <calcPr calcId="191028"/>
</workbook>
</file>

<file path=xl/calcChain.xml><?xml version="1.0" encoding="utf-8"?>
<calcChain xmlns="http://schemas.openxmlformats.org/spreadsheetml/2006/main">
  <c r="Q3" i="13" l="1"/>
  <c r="Q5" i="13"/>
  <c r="Q6" i="13"/>
  <c r="Q7" i="13"/>
  <c r="Q8" i="13"/>
  <c r="Q9" i="13"/>
  <c r="Q10" i="13"/>
  <c r="Q11" i="13"/>
  <c r="Q12" i="13"/>
  <c r="Q13" i="13"/>
  <c r="Q14" i="13"/>
  <c r="Q15" i="13"/>
  <c r="Q16" i="13"/>
  <c r="Q17" i="13"/>
  <c r="Q18" i="13"/>
  <c r="Q19" i="13"/>
  <c r="Q20" i="13"/>
  <c r="Q2" i="13"/>
  <c r="J19" i="11"/>
  <c r="J18" i="11"/>
  <c r="H62" i="5"/>
  <c r="H63" i="5" s="1"/>
  <c r="L51" i="5"/>
  <c r="L44" i="5"/>
  <c r="L43" i="5"/>
  <c r="L42" i="5"/>
  <c r="L39" i="5"/>
  <c r="L28" i="5"/>
  <c r="L17" i="5"/>
  <c r="L14" i="5"/>
  <c r="L10" i="5"/>
  <c r="L9" i="5"/>
  <c r="L8" i="5"/>
  <c r="L7" i="5"/>
  <c r="L52" i="5"/>
  <c r="L41" i="5"/>
  <c r="L38" i="5"/>
  <c r="L37" i="5"/>
  <c r="L36" i="5"/>
  <c r="L34" i="5"/>
  <c r="L32" i="5"/>
  <c r="L27" i="5"/>
  <c r="L15" i="5"/>
  <c r="L56" i="5"/>
  <c r="L55" i="5"/>
  <c r="L54" i="5"/>
  <c r="L53" i="5"/>
  <c r="L50" i="5"/>
  <c r="L49" i="5"/>
  <c r="L47" i="5"/>
  <c r="L45" i="5"/>
  <c r="L40" i="5"/>
  <c r="L35" i="5"/>
  <c r="L33" i="5"/>
  <c r="L31" i="5"/>
  <c r="L30" i="5"/>
  <c r="L29" i="5"/>
  <c r="L26" i="5"/>
  <c r="L25" i="5"/>
  <c r="L24" i="5"/>
  <c r="L23" i="5"/>
  <c r="L22" i="5"/>
  <c r="L21" i="5"/>
  <c r="L20" i="5"/>
  <c r="L18" i="5"/>
  <c r="L16" i="5"/>
  <c r="L13" i="5"/>
  <c r="L12" i="5"/>
  <c r="L11" i="5"/>
  <c r="L6" i="5"/>
  <c r="L5" i="5"/>
  <c r="L4" i="5"/>
  <c r="AL3" i="1"/>
  <c r="AL4" i="1"/>
  <c r="AL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2" i="1"/>
  <c r="U60" i="1"/>
  <c r="U61" i="1"/>
  <c r="U62" i="1" s="1"/>
</calcChain>
</file>

<file path=xl/sharedStrings.xml><?xml version="1.0" encoding="utf-8"?>
<sst xmlns="http://schemas.openxmlformats.org/spreadsheetml/2006/main" count="3632" uniqueCount="761">
  <si>
    <t>CÓDIGO_INSTITUCIÓN_PADRE</t>
  </si>
  <si>
    <t>CÓDIGO_INSTITUCIÓN</t>
  </si>
  <si>
    <t>NOMBRE_INSTITUCIÓN</t>
  </si>
  <si>
    <t>ESTADO_INSTITUCIÓN</t>
  </si>
  <si>
    <t>CARÁCTER_ACADÉMICO</t>
  </si>
  <si>
    <t>SECTOR</t>
  </si>
  <si>
    <t>REGISTRO_UNICO</t>
  </si>
  <si>
    <t>CÓDIGO_SNIES_DEL_PROGRAMA</t>
  </si>
  <si>
    <t>CÓDIGO_ANTERIOR_ICFES</t>
  </si>
  <si>
    <t>NOMBRE_DEL_PROGRAMA</t>
  </si>
  <si>
    <t>TITULO_OTORGADO</t>
  </si>
  <si>
    <t>ESTADO_PROGRAMA</t>
  </si>
  <si>
    <t>JUSTIFICACION</t>
  </si>
  <si>
    <t>JUSTIFICACION_DETALLADA</t>
  </si>
  <si>
    <t>RECONOCIMIENTO_DEL_MINISTERIO</t>
  </si>
  <si>
    <t>RESOLUCIÓN_DE_APROBACIÓN</t>
  </si>
  <si>
    <t>FECHA_DE_RESOLUCIÓN</t>
  </si>
  <si>
    <t>FECHA_EJECUTORIA</t>
  </si>
  <si>
    <t>VIGENCIA_AÑOS</t>
  </si>
  <si>
    <t>FECHA_DE_REGISTRO_EN_SNIES</t>
  </si>
  <si>
    <t>CINE_F_2013_AC_CAMPO_AMPLIO</t>
  </si>
  <si>
    <t>CINE_F_2013_AC_CAMPO_ESPECÍFIC</t>
  </si>
  <si>
    <t>CINE_F_2013_AC_CAMPO_DETALLADO</t>
  </si>
  <si>
    <t>ÁREA_DE_CONOCIMIENTO</t>
  </si>
  <si>
    <t>NÚCLEO_BÁSICO_DEL_CONOCIMIENTO</t>
  </si>
  <si>
    <t>NIVEL_ACADÉMICO</t>
  </si>
  <si>
    <t>NIVEL_DE_FORMACIÓN</t>
  </si>
  <si>
    <t>MODALIDAD</t>
  </si>
  <si>
    <t>NÚMERO_CRÉDITOS</t>
  </si>
  <si>
    <t>NÚMERO_PERIODOS_DE_DURACIÓN</t>
  </si>
  <si>
    <t>PERIODICIDAD</t>
  </si>
  <si>
    <t>SE_OFRECE_POR_CICLOS_PROPEDÉUT</t>
  </si>
  <si>
    <t>PERIODICIDAD_ADMISIONES</t>
  </si>
  <si>
    <t>PROGRAMA_EN_CONVENIO</t>
  </si>
  <si>
    <t>DEPARTAMENTO_OFERTA_PROGRAMA</t>
  </si>
  <si>
    <t>MUNICIPIO_OFERTA_PROGRAMA</t>
  </si>
  <si>
    <t>COSTO_MATRÍCULA_ESTUD_NUEVOS</t>
  </si>
  <si>
    <t>1106</t>
  </si>
  <si>
    <t>UNIVERSIDAD PEDAGOGICA Y TECNOLOGICA DE COLOMBIA - UPTC</t>
  </si>
  <si>
    <t>Activa</t>
  </si>
  <si>
    <t>Universidad</t>
  </si>
  <si>
    <t>Oficial</t>
  </si>
  <si>
    <t>108471</t>
  </si>
  <si>
    <t>MAESTRÍA EN GERENCIA DE PROYECTOS DE CONSTRUCCIÓN</t>
  </si>
  <si>
    <t>MAGISTER EN GERENCIA DE PROYECTOS DE CONSTRUCCIÓN</t>
  </si>
  <si>
    <t>Activo</t>
  </si>
  <si>
    <t>Registro calificado</t>
  </si>
  <si>
    <t>7</t>
  </si>
  <si>
    <t>Ingeniería, Industria y Construcción</t>
  </si>
  <si>
    <t>Ingeniería y profesiones afines</t>
  </si>
  <si>
    <t>Ingeniería y procesos químicos</t>
  </si>
  <si>
    <t>Ingeniería, arquitectura, urbanismo y afines</t>
  </si>
  <si>
    <t>Ingeniería química y afines</t>
  </si>
  <si>
    <t>Posgrado</t>
  </si>
  <si>
    <t>Maestría</t>
  </si>
  <si>
    <t>Presencial</t>
  </si>
  <si>
    <t>Semestral</t>
  </si>
  <si>
    <t>No</t>
  </si>
  <si>
    <t>N</t>
  </si>
  <si>
    <t>Boyacá</t>
  </si>
  <si>
    <t>Tunja</t>
  </si>
  <si>
    <t>1107</t>
  </si>
  <si>
    <t>108307</t>
  </si>
  <si>
    <t>MAESTRÍA EN GESTIÓN ESTRATÉGICA DE PROYECTOS</t>
  </si>
  <si>
    <t>MAGISTER EN GESTIÓN ESTRATÉGICA DE PROYECTOS</t>
  </si>
  <si>
    <t>Arquitectura y construcción</t>
  </si>
  <si>
    <t>Arquitectura y urbanismo</t>
  </si>
  <si>
    <t>Economía, administración, contaduría y afines</t>
  </si>
  <si>
    <t>Administración</t>
  </si>
  <si>
    <t>Duitama</t>
  </si>
  <si>
    <t>1110</t>
  </si>
  <si>
    <t>UNIVERSIDAD DEL CAUCA</t>
  </si>
  <si>
    <t>103477</t>
  </si>
  <si>
    <t>MAESTRÍA EN GESTIÓN DE ORGANIZACIONES Y PROYECTOS</t>
  </si>
  <si>
    <t>MAGISTER EN GESTIÓN DE ORGANIZACIONES Y PROYECTOS</t>
  </si>
  <si>
    <t>Administración de Empresas y Derecho</t>
  </si>
  <si>
    <t>Educación comercial y administración</t>
  </si>
  <si>
    <t>Gestión y administración</t>
  </si>
  <si>
    <t>Anual</t>
  </si>
  <si>
    <t>Cauca</t>
  </si>
  <si>
    <t>Popayán</t>
  </si>
  <si>
    <t>1114</t>
  </si>
  <si>
    <t>UNIVERSIDAD SURCOLOMBIANA</t>
  </si>
  <si>
    <t>105844</t>
  </si>
  <si>
    <t>MAESTRIA EN GERENCIA INTEGRAL DE PROYECTOS</t>
  </si>
  <si>
    <t>MAGISTER EN GERENCIA INTEGRAL DE PROYECTOS</t>
  </si>
  <si>
    <t>Educación comercial y administración no clasificados en otra parte</t>
  </si>
  <si>
    <t>Ingeniería civil y afines</t>
  </si>
  <si>
    <t>Huila</t>
  </si>
  <si>
    <t>Neiva</t>
  </si>
  <si>
    <t>1115</t>
  </si>
  <si>
    <t>UNIVERSIDAD DE LA AMAZONIA</t>
  </si>
  <si>
    <t>110598</t>
  </si>
  <si>
    <t>MAESTRÍA EN GESTIÓN Y EVALUACIÓN DE PROYECTOS</t>
  </si>
  <si>
    <t>MAGISTER EN GESTIÓN Y EVALUACIÓN DE PROYECTOS</t>
  </si>
  <si>
    <t>Programas y certificaciones interdisciplinarios relativos a administración de empresas y derecho</t>
  </si>
  <si>
    <t>Sin información</t>
  </si>
  <si>
    <t>Sin clasificar</t>
  </si>
  <si>
    <t>Por cohorte</t>
  </si>
  <si>
    <t>Caquetá</t>
  </si>
  <si>
    <t>Florencia</t>
  </si>
  <si>
    <t>1117</t>
  </si>
  <si>
    <t>UNIVERSIDAD MILITAR-NUEVA GRANADA</t>
  </si>
  <si>
    <t>110013</t>
  </si>
  <si>
    <t>MAESTRÍA EN GERENCIA INTEGRAL DE PROYECTOS</t>
  </si>
  <si>
    <t>MAGÍSTER EN GERENCIA INTEGRAL DE PROYECTOS</t>
  </si>
  <si>
    <t>Bogotá D.C.</t>
  </si>
  <si>
    <t>Bogotá, D.C.</t>
  </si>
  <si>
    <t>1203</t>
  </si>
  <si>
    <t>UNIVERSIDAD DEL VALLE</t>
  </si>
  <si>
    <t>106925</t>
  </si>
  <si>
    <t>MAESTRIA EN GERENCIA DE PROYECTOS</t>
  </si>
  <si>
    <t>MAGISTER EN GERENCIA DE PROYECTOS</t>
  </si>
  <si>
    <t>Valle del Cauca</t>
  </si>
  <si>
    <t>Cali</t>
  </si>
  <si>
    <t>1204</t>
  </si>
  <si>
    <t>UNIVERSIDAD INDUSTRIAL DE SANTANDER</t>
  </si>
  <si>
    <t>105935</t>
  </si>
  <si>
    <t>MAESTRÍA EN EVALUACIÓN Y GERENCIA DE PROYECTOS</t>
  </si>
  <si>
    <t>MAGÍSTER EN EVALUACIÓN Y GERENCIA DE PROYECTOS</t>
  </si>
  <si>
    <t>Santander</t>
  </si>
  <si>
    <t>Bucaramanga</t>
  </si>
  <si>
    <t>105934</t>
  </si>
  <si>
    <t>Barrancabermeja</t>
  </si>
  <si>
    <t>105931</t>
  </si>
  <si>
    <t>105932</t>
  </si>
  <si>
    <t>Norte de Santander</t>
  </si>
  <si>
    <t>San José de Cúcuta</t>
  </si>
  <si>
    <t>1212</t>
  </si>
  <si>
    <t>UNIVERSIDAD DE PAMPLONA</t>
  </si>
  <si>
    <t>121266580045451811501</t>
  </si>
  <si>
    <t>MAESTRIA EN GESTION DE PROYECTOS INFORMATICOS</t>
  </si>
  <si>
    <t>MAGISTER EN GESTION DE PROYECTOS INFORMATICOS</t>
  </si>
  <si>
    <t>S</t>
  </si>
  <si>
    <t>Pamplona</t>
  </si>
  <si>
    <t>1301</t>
  </si>
  <si>
    <t>UNIVERSIDAD DISTRITAL-FRANCISCO JOSE DE CALDAS</t>
  </si>
  <si>
    <t>110626</t>
  </si>
  <si>
    <t>MAGISTER EM GERENCIA INTEGRAL DE PROYECTOS</t>
  </si>
  <si>
    <t>Ingeniería y profesiones afines no clasificadas en otra parte</t>
  </si>
  <si>
    <t>1704</t>
  </si>
  <si>
    <t>1705</t>
  </si>
  <si>
    <t>UNIVERSIDAD SANTO TOMAS</t>
  </si>
  <si>
    <t>Privado</t>
  </si>
  <si>
    <t>107172</t>
  </si>
  <si>
    <t>MAESTRÍA EN DIRECCIÓN Y GESTIÓN DE PROYECTOS</t>
  </si>
  <si>
    <t>MAGISTER EN DIRECCIÓN Y GESTIÓN DE PROYECTOS</t>
  </si>
  <si>
    <t>Virtual</t>
  </si>
  <si>
    <t>Trimestral</t>
  </si>
  <si>
    <t>1706</t>
  </si>
  <si>
    <t>UNIVERSIDAD EXTERNADO DE COLOMBIA</t>
  </si>
  <si>
    <t>108849</t>
  </si>
  <si>
    <t>MAESTRÍA EN EVALUACIÓN Y CONTRATACIÓN DE PROYECTOS PÚBLICOS</t>
  </si>
  <si>
    <t>MAGÍSTER EN EVALUACIÓN Y CONTRATACIÓN DE PROYECTOS PÚBLICOS</t>
  </si>
  <si>
    <t>90574</t>
  </si>
  <si>
    <t>MAESTRÍA EN GESTIÓN Y EVALUACIÓN DE PROYECTOS DE INVERSIÓN</t>
  </si>
  <si>
    <t>MAGÍSTER EN GESTIÓN Y EVALUACIÓN DE PROYECTOS DE INVERSIÓN</t>
  </si>
  <si>
    <t>Programa con registro calificado vigente</t>
  </si>
  <si>
    <t>1710</t>
  </si>
  <si>
    <t>UNIVERSIDAD PONTIFICIA BOLIVARIANA</t>
  </si>
  <si>
    <t>138</t>
  </si>
  <si>
    <t>111227</t>
  </si>
  <si>
    <t>Antioquia</t>
  </si>
  <si>
    <t>Medellín</t>
  </si>
  <si>
    <t>106639</t>
  </si>
  <si>
    <t>107056</t>
  </si>
  <si>
    <t>Palmira</t>
  </si>
  <si>
    <t>1711</t>
  </si>
  <si>
    <t>UNIVERSIDAD DE LA SABANA</t>
  </si>
  <si>
    <t>102490</t>
  </si>
  <si>
    <t>MAESTRÍA EN PROYECTOS EDUCATIVOS MEDIADOS POR TIC</t>
  </si>
  <si>
    <t>MAGISTER EN PROYECTOS EDUCATIVOS MEDIADOS POR TIC</t>
  </si>
  <si>
    <t>Educación</t>
  </si>
  <si>
    <t>Ciencias de la educación</t>
  </si>
  <si>
    <t>Cundinamarca</t>
  </si>
  <si>
    <t>Chía</t>
  </si>
  <si>
    <t>1712</t>
  </si>
  <si>
    <t>UNIVERSIDAD EAFIT-</t>
  </si>
  <si>
    <t>109479</t>
  </si>
  <si>
    <t>MAESTRÍA EN GERENCIA DE PROYECTOS</t>
  </si>
  <si>
    <t>MAGÍSTER EN GERENCIA DE PROYECTOS</t>
  </si>
  <si>
    <t>106704</t>
  </si>
  <si>
    <t>Risaralda</t>
  </si>
  <si>
    <t>Pereira</t>
  </si>
  <si>
    <t>102161</t>
  </si>
  <si>
    <t>1713</t>
  </si>
  <si>
    <t>UNIVERSIDAD DEL NORTE</t>
  </si>
  <si>
    <t>101674</t>
  </si>
  <si>
    <t>MAESTRÍA EN COOPERACIÓN INTERNACIONAL Y GESTIÓN DE PROYECTOS</t>
  </si>
  <si>
    <t>MAGÍSTER EN COOPERACIÓN INTERNACIONAL Y GESTIÓN DE PROYECTOS</t>
  </si>
  <si>
    <t>Ciencias Sociales, Periodismo e Información</t>
  </si>
  <si>
    <t>Ciencias sociales y del comportamiento</t>
  </si>
  <si>
    <t>Ciencias políticas y educación cívica</t>
  </si>
  <si>
    <t>Ciencias sociales y humanas</t>
  </si>
  <si>
    <t>Ciencia política, relaciones internacionales</t>
  </si>
  <si>
    <t>Atlántico</t>
  </si>
  <si>
    <t>Barranquilla</t>
  </si>
  <si>
    <t>1714</t>
  </si>
  <si>
    <t>COLEGIO MAYOR DE NUESTRA SEÑORA DEL ROSARIO</t>
  </si>
  <si>
    <t>111085</t>
  </si>
  <si>
    <t>MAESTRÍA EN ESTRUCTURACIÓN ÁGIL DE PROYECTOS DE ALTA COMPLEJIDAD</t>
  </si>
  <si>
    <t>MAGÍSTER EN ESTRUCTURACIÓN ÁGIL DE PROYECTOS DE ALTA COMPLEJIDAD</t>
  </si>
  <si>
    <t>1718</t>
  </si>
  <si>
    <t>1716</t>
  </si>
  <si>
    <t>UNIVERSIDAD DE SAN BUENAVENTURA</t>
  </si>
  <si>
    <t>105760</t>
  </si>
  <si>
    <t>1717</t>
  </si>
  <si>
    <t>106914</t>
  </si>
  <si>
    <t>MAESTRIA EN INGENIERIA DE PROYECTOS</t>
  </si>
  <si>
    <t>MAGÍSTER EN INGENIERIA DE PROYECTOS</t>
  </si>
  <si>
    <t>1729</t>
  </si>
  <si>
    <t>UNIVERSIDAD EL BOSQUE</t>
  </si>
  <si>
    <t>109976</t>
  </si>
  <si>
    <t>MAESTRÍA EN GERENCIA ORGANIZACIONAL DE PROYECTOS</t>
  </si>
  <si>
    <t>MAGÍSTER EN GERENCIA ORGANIZACIONAL DE PROYECTOS</t>
  </si>
  <si>
    <t>Presencial-Virtual</t>
  </si>
  <si>
    <t>1734</t>
  </si>
  <si>
    <t>UNIVERSIDAD DE BOYACA UNIBOYACA</t>
  </si>
  <si>
    <t>106938</t>
  </si>
  <si>
    <t>1813</t>
  </si>
  <si>
    <t>UNIVERSIDAD DE LOS ANDES</t>
  </si>
  <si>
    <t>106455</t>
  </si>
  <si>
    <t>MAESTRIA EN GESTION ESTRATEGICA DE PROYECTOS DE ARQUITECTURA</t>
  </si>
  <si>
    <t>MAGISTER EN GESTION ESTRATEGICA DE PROYECTOS DE ARQUITECTURA</t>
  </si>
  <si>
    <t>Arquitectura</t>
  </si>
  <si>
    <t>1815</t>
  </si>
  <si>
    <t>CORPORACION UNIVERSIDAD PILOTO DE COLOMBIA</t>
  </si>
  <si>
    <t>108318</t>
  </si>
  <si>
    <t>Cuatrimestral</t>
  </si>
  <si>
    <t>1818</t>
  </si>
  <si>
    <t>UNIVERSIDAD COOPERATIVA DE COLOMBIA</t>
  </si>
  <si>
    <t>110553</t>
  </si>
  <si>
    <t>MAESTRIA EN PROYECTOS PARA EL DESARROLLO INTEGRAL DE LA INFANCIA, LA ADOLESCENCIA Y LA JUVENTUD</t>
  </si>
  <si>
    <t>MAGISTER EN PROYECTOS PARA EL DESARROLLO INTEGRAL DE LA INFANCIA, LA ADOLESCENCIA Y LA JUVENTUD</t>
  </si>
  <si>
    <t>Psicología</t>
  </si>
  <si>
    <t>Meta</t>
  </si>
  <si>
    <t>Villavicencio</t>
  </si>
  <si>
    <t>1820</t>
  </si>
  <si>
    <t>102639</t>
  </si>
  <si>
    <t>MAESTRÍA EN PROYECTOS PARA EL  DESARROLLO INTEGRAL DE  NIÑOS Y ADOLESCENTES</t>
  </si>
  <si>
    <t>MAGISTER EN PROYECTOS  PARA EL DESARROLLO INTEGRAL DE NIÑOS Y ADOLESCENTES</t>
  </si>
  <si>
    <t>Por solicitud de la ies 2021-er-081290</t>
  </si>
  <si>
    <t>8,5</t>
  </si>
  <si>
    <t>Formación para docentes sin asignatura de especialización</t>
  </si>
  <si>
    <t>Magdalena</t>
  </si>
  <si>
    <t>Santa Marta</t>
  </si>
  <si>
    <t>109152</t>
  </si>
  <si>
    <t>MAESTRIA EN PROYECTOS PARA EL DESARROLLO INTEGRAL DE LA INFANCIA, ADOLESCENCIA Y JUVENTUD</t>
  </si>
  <si>
    <t>MAGISTER EN PROYECTOS PARA EL DESARROLLO INTEGRAL DE LA INFANCIA, ADOLESCENCIA Y JUVENTUD</t>
  </si>
  <si>
    <t>1825</t>
  </si>
  <si>
    <t>UNIVERSIDAD AUTONOMA DE MANIZALES</t>
  </si>
  <si>
    <t>53756</t>
  </si>
  <si>
    <t>MAESTRÍA EN GESTIÓN Y DESARROLLO DE PROYECTOS DE SOFTWARE</t>
  </si>
  <si>
    <t>MAGÍSTER EN GESTIÓN Y DESARROLLO DE PROYECTOS DE SOFTWARE</t>
  </si>
  <si>
    <t>Tecnologías de la Información y la Comunicación (TIC)</t>
  </si>
  <si>
    <t>Desarrollo y análisis de software y aplicaciones</t>
  </si>
  <si>
    <t>Ingeniería de sistemas, telemática y afines</t>
  </si>
  <si>
    <t>Caldas</t>
  </si>
  <si>
    <t>Manizales</t>
  </si>
  <si>
    <t>1828</t>
  </si>
  <si>
    <t>UNIVERSIDAD ICESI</t>
  </si>
  <si>
    <t>105984</t>
  </si>
  <si>
    <t>Programas y certificaciones interdisciplinarios relativos a ingeniería, industria y construcción</t>
  </si>
  <si>
    <t>1832</t>
  </si>
  <si>
    <t>UNIVERSIDAD TECNOLOGICA DE BOLIVAR</t>
  </si>
  <si>
    <t>103259</t>
  </si>
  <si>
    <t>Bolívar</t>
  </si>
  <si>
    <t>Cartagena de Indias</t>
  </si>
  <si>
    <t>2102</t>
  </si>
  <si>
    <t>UNIVERSIDAD NACIONAL ABIERTA Y A DISTANCIA UNAD</t>
  </si>
  <si>
    <t>108000</t>
  </si>
  <si>
    <t>Ingeniería administrativa y afines</t>
  </si>
  <si>
    <t>2711</t>
  </si>
  <si>
    <t>UNIVERSIDAD CATOLICA DE PEREIRA</t>
  </si>
  <si>
    <t>109396</t>
  </si>
  <si>
    <t>MAESTRÍA EN GESTION DE PROYECTOS</t>
  </si>
  <si>
    <t>MAGISTER EN GESTION DE PROYECTOS</t>
  </si>
  <si>
    <t>2725</t>
  </si>
  <si>
    <t>POLITECNICO GRANCOLOMBIANO</t>
  </si>
  <si>
    <t>Institución Universitaria/Escuela Tecnológica</t>
  </si>
  <si>
    <t>111342</t>
  </si>
  <si>
    <t>2810</t>
  </si>
  <si>
    <t>CORPORACION UNIVERSIDAD DE LA COSTA CUC</t>
  </si>
  <si>
    <t>109399</t>
  </si>
  <si>
    <t>MAESTRIA EN PROYECTOS DE CONSTRUCCION SOSTENIBLE</t>
  </si>
  <si>
    <t>MAGISTER EN PROYECTOS DE CONSTRUCCION SOSTENIBLE</t>
  </si>
  <si>
    <t>Construcción e ingeniería civil</t>
  </si>
  <si>
    <t>2811</t>
  </si>
  <si>
    <t>UNIVERSIDAD ESCUELA COLOMBIANA DE INGENIERIA JULIO GARAVITO</t>
  </si>
  <si>
    <t>101339</t>
  </si>
  <si>
    <t>MAESTRÍA EN DESARROLLO Y GERENCIA INTEGRAL DE PROYECTOS</t>
  </si>
  <si>
    <t>MAGÍSTER EN DESARROLLO Y GERENCIA INTEGRAL DE PROYECTOS</t>
  </si>
  <si>
    <t>2812</t>
  </si>
  <si>
    <t>UNIVERSIDAD EAN</t>
  </si>
  <si>
    <t>108923</t>
  </si>
  <si>
    <t>106735</t>
  </si>
  <si>
    <t>107970</t>
  </si>
  <si>
    <t>104320</t>
  </si>
  <si>
    <t>MAESTRÍA EN GERENCIA DE SISTEMAS DE INFORMACIÓN Y PROYECTOS TECNOLÓGICOS</t>
  </si>
  <si>
    <t>MAGÍSTER EN GERENCIA DE SISTEMAS DE INFORMACIÓN Y PROYECTOS TECNOLÓGICOS</t>
  </si>
  <si>
    <t>103601</t>
  </si>
  <si>
    <t>MAESTRÍA EN GESTIÓN DE PROYECTOS</t>
  </si>
  <si>
    <t>MAGÍSTER EN GESTIÓN DE PROYECTOS</t>
  </si>
  <si>
    <t>102963</t>
  </si>
  <si>
    <t>102868</t>
  </si>
  <si>
    <t>54451</t>
  </si>
  <si>
    <t>MAGISTER EN GESTIÓN DE PROYECTOS</t>
  </si>
  <si>
    <t>104349</t>
  </si>
  <si>
    <t>MAESTRÍA EN PROYECTOS DE DESARROLLO SOSTENIBLE</t>
  </si>
  <si>
    <t>MAGÍSTER EN PROYECTOS DE DESARROLLO SOSTENIBLE</t>
  </si>
  <si>
    <t>2829</t>
  </si>
  <si>
    <t>CORPORACION UNIVERSITARIA MINUTO DE DIOS -UNIMINUTO-</t>
  </si>
  <si>
    <t>110465</t>
  </si>
  <si>
    <t>MAESTRÍA EN GERENCIA DE LA INNOVACIÓN EN PROYECTOS</t>
  </si>
  <si>
    <t>MAGISTER EN GERENCIA DE LA INNOVACIÓN EN PROYECTOS</t>
  </si>
  <si>
    <t>A distancia</t>
  </si>
  <si>
    <t>3107</t>
  </si>
  <si>
    <t>INSTITUCIÓN UNIVERSITARIA PASCUAL BRAVO</t>
  </si>
  <si>
    <t>106923</t>
  </si>
  <si>
    <t>MAESTRÍA EN DISEÑO Y EVALUACIÓN DE PROYECTOS REGIONALES</t>
  </si>
  <si>
    <t>MAGÍSTER EN DISEÑO Y EVALUACIÓN DE PROYECTOS REGIONALES</t>
  </si>
  <si>
    <t>TIPO_CUBRIMIENTO</t>
  </si>
  <si>
    <t>DEPARTAMENTO</t>
  </si>
  <si>
    <t>MUNICIPIO</t>
  </si>
  <si>
    <t>NOMBRE_IES</t>
  </si>
  <si>
    <t>CODIGO_IES</t>
  </si>
  <si>
    <t>Convenio</t>
  </si>
  <si>
    <t>Principal</t>
  </si>
  <si>
    <t>ESCUELA NAVAL DE CADETES ALMIRANTE PADILLA</t>
  </si>
  <si>
    <t>9105</t>
  </si>
  <si>
    <t>UNIVERSIDAD AUTONOMA DE BUCARAMANGA-UNAB-</t>
  </si>
  <si>
    <t>1823</t>
  </si>
  <si>
    <t>VALOR_MATRICULA</t>
  </si>
  <si>
    <t>Extensión</t>
  </si>
  <si>
    <t>Tuluá</t>
  </si>
  <si>
    <t>Base de datos</t>
  </si>
  <si>
    <t xml:space="preserve"> Ecuación de búsqueda</t>
  </si>
  <si>
    <t xml:space="preserve"> Resultados</t>
  </si>
  <si>
    <t>Artículos científicos Scopus</t>
  </si>
  <si>
    <t>( TITLE ( ( "project manage*" OR "project administration" OR "Managing Projects" ) AND technology* ) OR TITLE ( "Software Project Management" OR "Project Management Tools" OR "Project Management Software" ) )</t>
  </si>
  <si>
    <t>Base de datos de patentes y metabuscador académico de Lens</t>
  </si>
  <si>
    <t xml:space="preserve">ALL ( "project manage"  OR  "project administration"  OR  "Managing Projects"  AND  technology*  OR  "Software Project Management"  OR  "Project Management Tools"  OR  "Project Management Software" )  AND  ( LIMIT-TO ( EXACTKEYWORD ,  "Project Management" )  OR  LIMIT-TO ( EXACTKEYWORD ,  "Managing Projects" )  OR  LIMIT-TO ( EXACTKEYWORD ,  "Project Managers" ) ) </t>
  </si>
  <si>
    <t xml:space="preserve"> ( TITLE ( ( "project manage*"  OR  "project administration" ) OR  TITLE ( "Software Project Management")  OR  ("Project Management Software" ) ))</t>
  </si>
  <si>
    <t>COLOMBIA</t>
  </si>
  <si>
    <t>Formar líderes capaces de gerenciar proyectos de construcción y alcanzar el éxito de los mismos a través de la apropiación y generación de conocimiento.</t>
  </si>
  <si>
    <t>Desarrollar, en el estudiante, un conjunto de competencias que le permitan generar soluciones eficientes a los problemas relacionados con la gerencia de proyectos de construcción.</t>
  </si>
  <si>
    <t>Contribuir al mejoramiento de la calidad de los proyectos de construcción en la región y el país a través de la formación de profesionales con las competencias requeridas para hacerlo.</t>
  </si>
  <si>
    <t>La gestión de proyectos innovadores definidos a partir de la administración organizacional.</t>
  </si>
  <si>
    <t>El desarrollo de proyectos mediante formulación, evaluación e identificación.</t>
  </si>
  <si>
    <t>La dirección de proyectos enfocados al liderazgo, a la misión y visión organizacional y a la alta gerencia. </t>
  </si>
  <si>
    <t>El Magister en Gerencia de la Innovación en proyectos, al culminar su proceso formativo, estará en capacidad de:</t>
  </si>
  <si>
    <t>Analizar las tendencias mundiales y los riesgos del mercado a partir de herramientas de creatividad para la generación y desarrollo de proyectos innovadores</t>
  </si>
  <si>
    <t>Identificar alternativas de innovación y creatividad a partir del direccionamiento estratégico y prospectivo para la incursión en nuevas rutas de desarrollo de negocios.</t>
  </si>
  <si>
    <t>Liderar procesos administrativos y directivos, mediante la optimización de recursos y la investigación de mercados nacionales e internacionales. </t>
  </si>
  <si>
    <t>El Magister en Gerencia de la Innovación en proyectos de UNIMINUTO, se podrá desempeñar en las siguientes áreas de trabajo:</t>
  </si>
  <si>
    <t>Dirección y Gestión de Organizaciones </t>
  </si>
  <si>
    <t>Directores de ventas y comercialización</t>
  </si>
  <si>
    <t>Directores y Gerentes Generales</t>
  </si>
  <si>
    <t>Directores de Políticas y Planeación </t>
  </si>
  <si>
    <t>Directores de Administración y Servicios no clasificados en otros grupos primarios</t>
  </si>
  <si>
    <t>Directores de investigación y desarrollo</t>
  </si>
  <si>
    <t>Finanzas y Desarrollo Humano</t>
  </si>
  <si>
    <t>Directores financieros</t>
  </si>
  <si>
    <t>Directores de recursos humanos</t>
  </si>
  <si>
    <t>Directores de servicios de bienestar social</t>
  </si>
  <si>
    <t>Innovación y Desarrollo</t>
  </si>
  <si>
    <t>Directores de industrias manufactureras</t>
  </si>
  <si>
    <t>Mercadeo y comercialización</t>
  </si>
  <si>
    <t>Directores de ventas y comercialización</t>
  </si>
  <si>
    <t>Directores de empresas de abastecimiento, distribución y afines</t>
  </si>
  <si>
    <t>El Magíster en Gerencia Integral de Proyectos de la Universidad Militar Nueva Granada se caracteriza por ser un líder ingenioso que utiliza sus habilidades y conocimientos a nivel estratégico para responder eficiente y eficazmente ante los retos que se suscitan en proyectos de entornos dinámicos y con altos niveles de complejidad. Cuando el egresado del programa culmina su proceso de formación está en capacidad de:</t>
  </si>
  <si>
    <t>UNIMINUTO</t>
  </si>
  <si>
    <t>UPTC</t>
  </si>
  <si>
    <t xml:space="preserve">NUEVA GRANADA </t>
  </si>
  <si>
    <t>El graduado de la Maestría en Gerencia de Proyectos del Politécnico Grancolombiano es un profesional integral que gestiona y dirige proyectos para responder de manera creativa y crítica a las necesidades de su entorno, teniendo en cuenta técnicas y herramientas para el análisis, planeación, ejecución, monitoreo y cierre de proyectos incorporando metodologías tradicionales y ágiles, con criterios éticos y de responsabilidad social.</t>
  </si>
  <si>
    <t>A su vez, es caracterizado por tener actitudes de liderazgo, trabajo en equipo, comunicación, toma de decisiones, negociación y gestión de conflictos, para liderar con éxito proyectos de impacto regional, nacional e internacional y de transformación digital.</t>
  </si>
  <si>
    <t>EN QUÉ TRABAJARÁS</t>
  </si>
  <si>
    <t>El egresado de esta Maestría en Gerencia de Proyectos del Politécnico Grancolombiano podrá laborar como: gerente, director o coordinador de equipos de proyectos en diferentes áreas de actividad; consultor y/o auditor en procesos de planeación, ejecución, control y cierre de proyectos; líder de proyectos de investigación aplicada, desarrollo e innovación para la consolidación de metodologías, técnicas e instrumentos para la gestión de proyectos que incorporen agilidad y formador de equipos de proyectos efectivos. Podrá desempeñarse en sectores, tales como: Tecnologías de Información, Servicios Públicos, Sostenibilidad, Industrias, Infraestructura, Arquitectura y Construcción, Salud, Ciencias Sociales y Proyección Social.</t>
  </si>
  <si>
    <t>POLITECNICO</t>
  </si>
  <si>
    <t>EAN</t>
  </si>
  <si>
    <t>Brindar las herramientas y conocimientos para convertir al profesional en un gerente de proyectos que se adapta al cambio, implementa soluciones que generan valor y utiliza mecanismos innovadores para la gestión de recursos, toma de decisiones y evaluación de procesos.</t>
  </si>
  <si>
    <t>Generar nuevos métodos de trabajo para gestionar el portafolio de proyectos en las organizaciones.</t>
  </si>
  <si>
    <t>Aplicar técnicas y procesos de gestión del cambio.</t>
  </si>
  <si>
    <t>Gestionar el ciclo de vida de proyectos complejos desde una perspectiva sistémica.</t>
  </si>
  <si>
    <t>Desarrollar modelos de negocio que permitan concretar nuevas oportunidades de proyectos.</t>
  </si>
  <si>
    <t>Desarrollar oportunidades sostenibles de negocio y liderar proyectos que generen valor económico, ambiental y social.</t>
  </si>
  <si>
    <t>Gerenciar proyectos en diferentes contextos, sectores y organizaciones.</t>
  </si>
  <si>
    <t>Orientación estratégica.</t>
  </si>
  <si>
    <t>Gestión del cambio.</t>
  </si>
  <si>
    <t>Diseño y gestión de proyectos.</t>
  </si>
  <si>
    <t>Gestión de recursos.</t>
  </si>
  <si>
    <t>UNAD</t>
  </si>
  <si>
    <t>Desarrollo de proyectos: identificación, formulación y evaluación de Proyectos
Gestión de proyectos: administración del proyecto desde diversos enfoques como los costos, calidad, riesgos, talento humano, stakeholders, innovación.
Dirección de proyectos: alta gerencia orientada al liderazgo, la visión estratégica y sostenible de las organizaciones.</t>
  </si>
  <si>
    <t xml:space="preserve"> Realizar actividades de consultoría, asesoría en los procesos de estructuración, gestión, evaluación e interventoría de proyectos del sector público y sector privado. Desempeñarse en cargos de dirección de proyectos del sector privado, público, ONG en el ámbito local, regional, nacional e internacional.
- Administrar efectivamente el personal vinculado a la implementación del proyecto.
- Desarrollar actividades de docencia e investigación en el área de proyectos en los niveles de pregrado y posgrado.
- Plantear soluciones o problemas en cualquiera de las etapas del ciclo aplicando conocimientos, técnicas y herramientas de la gerencia de proyectos</t>
  </si>
  <si>
    <t>FRANCISCO DE PAULA</t>
  </si>
  <si>
    <t>CAUCA</t>
  </si>
  <si>
    <t>El Director de Proyectos está capacitado para ejercer funciones de responsabilidad en cualquier organización, pública, privada, sin fines de lucro, o incluso en la actividad profesional free lance, para dirigir y gestionar proyectos de pequeña y gran envergadura.
Listado de algunas las salidas profesionales posibles:
Responsable de Equipo.
Jefe de Equipo.
Director de Proyectos.
Director de Programas y Portafolio.
Director de Oficina de Gestión de Proyectos (PMO).
Consultor PMO.
Director de Innovación en procesos de desarrollo de producto y negocio.
Consultor y Asistencia Técnica en Gestión de Proyectos.</t>
  </si>
  <si>
    <t>Gerencia de Proyectos</t>
  </si>
  <si>
    <t>Soluciones Eficientes</t>
  </si>
  <si>
    <t>Mejoramiento de la calidad de los proyectos</t>
  </si>
  <si>
    <t>Gestión de proyectos innovadores</t>
  </si>
  <si>
    <t>Administración organizacional.</t>
  </si>
  <si>
    <t>Proyectos enfocados al liderazgo</t>
  </si>
  <si>
    <t xml:space="preserve"> Alta gerencia</t>
  </si>
  <si>
    <t>Tendencias mundiales</t>
  </si>
  <si>
    <t>Direccionamiento estratégico y prospectivo</t>
  </si>
  <si>
    <t>Liderar procesos administrativos y directivos</t>
  </si>
  <si>
    <t xml:space="preserve"> Líder ingenioso</t>
  </si>
  <si>
    <t>Simulación de proyectos en ambientes complejos</t>
  </si>
  <si>
    <t>Coordinar equipos de trabajo multidisciplinares especializados</t>
  </si>
  <si>
    <t xml:space="preserve">Gestiona y dirige proyectos de manera creativa </t>
  </si>
  <si>
    <t>Gerencia de la Innovación en proyectos</t>
  </si>
  <si>
    <t xml:space="preserve">Alternativas de solución que consideren la preservación ambiental y el desarrollo social </t>
  </si>
  <si>
    <t>Aplicar técnicas y procesos de gestión del cambio</t>
  </si>
  <si>
    <t>Diseño y gestión de proyectos</t>
  </si>
  <si>
    <t>Gestión de recursos</t>
  </si>
  <si>
    <t>Gestión del cambio</t>
  </si>
  <si>
    <t>Investigación de mercados nacionales e internacionales</t>
  </si>
  <si>
    <t>Orientación estratégica</t>
  </si>
  <si>
    <t>Utilización de herramientas y técnicas para la toma de decisiones</t>
  </si>
  <si>
    <t xml:space="preserve"> </t>
  </si>
  <si>
    <t>PAIS</t>
  </si>
  <si>
    <t>CANTIDAD</t>
  </si>
  <si>
    <t>Sin Información</t>
  </si>
  <si>
    <t>* Liderar y gestionar proyectos en diversos campos y disciplinas utilizando distintas herramientas y técnicas para la toma de decisiones.</t>
  </si>
  <si>
    <t>* Formular, ejecutar, controlar, modelar y simular proyectos en ambientes complejos.</t>
  </si>
  <si>
    <t>* Gerenciar proyectos empleando la investigación como eje de creación de conocimiento para contribuir al  desarrollo sostenible.</t>
  </si>
  <si>
    <t>* Coordinar equipos de trabajo multidisciplinares especializados.</t>
  </si>
  <si>
    <t>* Establecer estrategias que permitan mitigar los riesgos y potenciar las oportunidades garantizando la mejora continua.,</t>
  </si>
  <si>
    <t>* Proponer alternativas de solución que consideren la preservación ambiental, el desarrollo social y económico del entorno donde se desarrolla el proyecto.</t>
  </si>
  <si>
    <t>Rank</t>
  </si>
  <si>
    <t>Global Rank</t>
  </si>
  <si>
    <t>Universities</t>
  </si>
  <si>
    <t>Country</t>
  </si>
  <si>
    <t>Institution</t>
  </si>
  <si>
    <t>Hong Kong Polytechnic University</t>
  </si>
  <si>
    <t>HKG</t>
  </si>
  <si>
    <t>Tsinghua University *</t>
  </si>
  <si>
    <t>CHN</t>
  </si>
  <si>
    <t>The University of Queensland *</t>
  </si>
  <si>
    <t>AUS</t>
  </si>
  <si>
    <t>Monash University, Melbourne *</t>
  </si>
  <si>
    <t>Shanghai Jiao Tong University *</t>
  </si>
  <si>
    <t>Griffith University</t>
  </si>
  <si>
    <t>Pennsylvania State University *</t>
  </si>
  <si>
    <t>USA</t>
  </si>
  <si>
    <t>University of Sydney</t>
  </si>
  <si>
    <t>University of New South Wales</t>
  </si>
  <si>
    <t>Harvard University *</t>
  </si>
  <si>
    <t>Programa</t>
  </si>
  <si>
    <t>Institución</t>
  </si>
  <si>
    <t>Duración (meses)</t>
  </si>
  <si>
    <t>Modalidad</t>
  </si>
  <si>
    <t>Ciudad</t>
  </si>
  <si>
    <t>Maestría en Project Management </t>
  </si>
  <si>
    <t>Business School</t>
  </si>
  <si>
    <t>Oline</t>
  </si>
  <si>
    <t>Barcelona</t>
  </si>
  <si>
    <t>Máster in Management + STEM</t>
  </si>
  <si>
    <t xml:space="preserve"> EAE Business School Madrid </t>
  </si>
  <si>
    <t>Madrid</t>
  </si>
  <si>
    <t>Máster en Gestión de Proyectos</t>
  </si>
  <si>
    <t>INSA</t>
  </si>
  <si>
    <t>Masters in digital project management and Consulting</t>
  </si>
  <si>
    <t>Berlín</t>
  </si>
  <si>
    <t>Maestría en Gestión de Proyectos</t>
  </si>
  <si>
    <t>IU International University of Applied Sciences - Online Studies</t>
  </si>
  <si>
    <r>
      <t xml:space="preserve">Bad </t>
    </r>
    <r>
      <rPr>
        <sz val="12"/>
        <color indexed="8"/>
        <rFont val="Times New Roman"/>
        <family val="1"/>
      </rPr>
      <t>Honnef</t>
    </r>
  </si>
  <si>
    <t>Maestría en Operaciones, Gestión de Proyectos y Cadena de Suministro</t>
  </si>
  <si>
    <t>University of Manchester</t>
  </si>
  <si>
    <t>Manchester</t>
  </si>
  <si>
    <t>Máster en Project Management</t>
  </si>
  <si>
    <t>EAE Madrid</t>
  </si>
  <si>
    <t>Máster en Dirección de Empresas y Gestión de Proyectos</t>
  </si>
  <si>
    <t>Escuela Europea de Dirección De Empresas</t>
  </si>
  <si>
    <t>Distancia</t>
  </si>
  <si>
    <t>Maestría en Gestión de proyectos</t>
  </si>
  <si>
    <t>University of Liverpool </t>
  </si>
  <si>
    <t>Liverpool</t>
  </si>
  <si>
    <t>University of Limerick</t>
  </si>
  <si>
    <t>Limerick</t>
  </si>
  <si>
    <t>MGA</t>
  </si>
  <si>
    <t>Proyecto</t>
  </si>
  <si>
    <t>Metodología</t>
  </si>
  <si>
    <t xml:space="preserve">Ciudad de impacto </t>
  </si>
  <si>
    <t xml:space="preserve">Organización </t>
  </si>
  <si>
    <t>Plan de gestión Urbana</t>
  </si>
  <si>
    <t xml:space="preserve">Año </t>
  </si>
  <si>
    <t xml:space="preserve">Girón </t>
  </si>
  <si>
    <t xml:space="preserve">Estudio de Viabilidad </t>
  </si>
  <si>
    <t>PMI</t>
  </si>
  <si>
    <t>PMO</t>
  </si>
  <si>
    <t>Propuesta Normalización</t>
  </si>
  <si>
    <t>Privada</t>
  </si>
  <si>
    <t xml:space="preserve">Bucaramanga </t>
  </si>
  <si>
    <t>BIM</t>
  </si>
  <si>
    <t>Samacá</t>
  </si>
  <si>
    <t xml:space="preserve">Implementación de Metodología </t>
  </si>
  <si>
    <t>Bogotá</t>
  </si>
  <si>
    <t xml:space="preserve">Sistemas de Información </t>
  </si>
  <si>
    <t xml:space="preserve">Construcción de viviendas </t>
  </si>
  <si>
    <t xml:space="preserve">Bello </t>
  </si>
  <si>
    <t>Departamento</t>
  </si>
  <si>
    <t xml:space="preserve">Envasado Cerveza Nacional </t>
  </si>
  <si>
    <t>PMBOK</t>
  </si>
  <si>
    <t>Quito</t>
  </si>
  <si>
    <t>Ecuador</t>
  </si>
  <si>
    <t xml:space="preserve">Oficina Dirección de Proectos </t>
  </si>
  <si>
    <t xml:space="preserve">Neiva </t>
  </si>
  <si>
    <t xml:space="preserve">Huila </t>
  </si>
  <si>
    <t>Pública</t>
  </si>
  <si>
    <t xml:space="preserve">Plan de Direccionamiento </t>
  </si>
  <si>
    <t xml:space="preserve">Ibague </t>
  </si>
  <si>
    <t>Tolima</t>
  </si>
  <si>
    <t>SCRUM</t>
  </si>
  <si>
    <t>Caracterización Proyecto</t>
  </si>
  <si>
    <t xml:space="preserve">Colombia </t>
  </si>
  <si>
    <t>Gestión de Riesgos Laborales</t>
  </si>
  <si>
    <t xml:space="preserve">Garzón </t>
  </si>
  <si>
    <t xml:space="preserve">Estrategia Mejora de la Prodcutividad </t>
  </si>
  <si>
    <t>EstrUcturación Plan de gestión</t>
  </si>
  <si>
    <t xml:space="preserve">Aceleración Empresarial </t>
  </si>
  <si>
    <t>Lean Startup</t>
  </si>
  <si>
    <t xml:space="preserve">Propuesta del Fomento Productivo </t>
  </si>
  <si>
    <t xml:space="preserve">Evaluación de Proyectos </t>
  </si>
  <si>
    <t>Nariño</t>
  </si>
  <si>
    <t>Pasto</t>
  </si>
  <si>
    <t xml:space="preserve"> ISO 21500</t>
  </si>
  <si>
    <t>Direccionamiento Estratégico</t>
  </si>
  <si>
    <t xml:space="preserve">Armenia </t>
  </si>
  <si>
    <t>Quindío</t>
  </si>
  <si>
    <t xml:space="preserve">Gestión de Residuos Solidos </t>
  </si>
  <si>
    <t>MML</t>
  </si>
  <si>
    <t xml:space="preserve">Normalización de Alcance </t>
  </si>
  <si>
    <t>Putumayo</t>
  </si>
  <si>
    <t xml:space="preserve">Direccion y Gestión </t>
  </si>
  <si>
    <t xml:space="preserve">Vigilancia Tecnológica </t>
  </si>
  <si>
    <t xml:space="preserve">Privada </t>
  </si>
  <si>
    <t>elaboración de proyectos (15)</t>
  </si>
  <si>
    <t>Gestión de proyectos (14)</t>
  </si>
  <si>
    <t>Optimización de recursos (13)</t>
  </si>
  <si>
    <t>Project management (11)</t>
  </si>
  <si>
    <t>Scrum (9)</t>
  </si>
  <si>
    <t>Elaboración de proyectos (8)</t>
  </si>
  <si>
    <t>PMI (7)</t>
  </si>
  <si>
    <t>Proyectos (7)</t>
  </si>
  <si>
    <t>PMO (6)</t>
  </si>
  <si>
    <t>Projects (6)</t>
  </si>
  <si>
    <t>Dirección de proyectos (5)</t>
  </si>
  <si>
    <t>Planificación estratégica (5)</t>
  </si>
  <si>
    <t>Proyecto (5)</t>
  </si>
  <si>
    <t>Administración de empresas (4)</t>
  </si>
  <si>
    <t>Administración de proyectos (4)</t>
  </si>
  <si>
    <t>Logical framework (4)</t>
  </si>
  <si>
    <t>Marco lógico (4)</t>
  </si>
  <si>
    <t>Metodología (4)</t>
  </si>
  <si>
    <t>Planificación empresarial (4)</t>
  </si>
  <si>
    <t>PMBOK (4)</t>
  </si>
  <si>
    <t>SCRUM (4)</t>
  </si>
  <si>
    <t>Análisis de costos (3)</t>
  </si>
  <si>
    <t>calidad (3)</t>
  </si>
  <si>
    <t>Emprendimiento (3)</t>
  </si>
  <si>
    <t>Empresas públicas (3)</t>
  </si>
  <si>
    <t>formulación de proyectos (3)</t>
  </si>
  <si>
    <t>Framework (3)</t>
  </si>
  <si>
    <t>gestión (3)</t>
  </si>
  <si>
    <t>Infraestructura (3)</t>
  </si>
  <si>
    <t>logical framework (3)</t>
  </si>
  <si>
    <t>Management (3)</t>
  </si>
  <si>
    <t>management (3)</t>
  </si>
  <si>
    <t>Marco de trabajo (3)</t>
  </si>
  <si>
    <t>marco lógico (3)</t>
  </si>
  <si>
    <t>Mejora continua (3)</t>
  </si>
  <si>
    <t>Mejoramiento de procesos (3)</t>
  </si>
  <si>
    <t>Project (3)</t>
  </si>
  <si>
    <t>projects (3)</t>
  </si>
  <si>
    <t>Salud (3)</t>
  </si>
  <si>
    <t>Sprint (3)</t>
  </si>
  <si>
    <t>adjudicación de contratos (2)</t>
  </si>
  <si>
    <t>administración (2)</t>
  </si>
  <si>
    <t>administración estratégica (2)</t>
  </si>
  <si>
    <t>Automatización industrial (2)</t>
  </si>
  <si>
    <t>business plan (2)</t>
  </si>
  <si>
    <t>Calidad (2)</t>
  </si>
  <si>
    <t>Caracterización (2)</t>
  </si>
  <si>
    <t>characterization (2)</t>
  </si>
  <si>
    <t>ciencia militar (2)</t>
  </si>
  <si>
    <t>comercialización (2)</t>
  </si>
  <si>
    <t>Continuous improvement (2)</t>
  </si>
  <si>
    <t>Crecimiento empresarial (2)</t>
  </si>
  <si>
    <t>deserción universitaria (2)</t>
  </si>
  <si>
    <t>Entidades públicas (2)</t>
  </si>
  <si>
    <t>Entrepreneurship (2)</t>
  </si>
  <si>
    <t>estandarización (2)</t>
  </si>
  <si>
    <t>Estructura organizacional (2)</t>
  </si>
  <si>
    <t>Estudios de factibilidad (2)</t>
  </si>
  <si>
    <t>Evaluación (2)</t>
  </si>
  <si>
    <t>Evaluación de proyectos (2)</t>
  </si>
  <si>
    <t>evaluación de proyectos (2)</t>
  </si>
  <si>
    <t>evaluation (2)</t>
  </si>
  <si>
    <t>ex post evaluation (2)</t>
  </si>
  <si>
    <t>export (2)</t>
  </si>
  <si>
    <t>exportación (2)</t>
  </si>
  <si>
    <t>Feasibility (2)</t>
  </si>
  <si>
    <t>fuerzas armadas (2)</t>
  </si>
  <si>
    <t>gas natural (2)</t>
  </si>
  <si>
    <t>Gestión (2)</t>
  </si>
  <si>
    <t>gestión de proyectos (2)</t>
  </si>
  <si>
    <t>Gestión de residuos (2)</t>
  </si>
  <si>
    <t>Guide (2)</t>
  </si>
  <si>
    <t>Guía (2)</t>
  </si>
  <si>
    <t>Health (2)</t>
  </si>
  <si>
    <t>impact (2)</t>
  </si>
  <si>
    <t>impacto (2)</t>
  </si>
  <si>
    <t>Implementation plan (2)</t>
  </si>
  <si>
    <t>Improvements (2)</t>
  </si>
  <si>
    <t>Información (2)</t>
  </si>
  <si>
    <t xml:space="preserve">Formulación de proyectos </t>
  </si>
  <si>
    <t>Año</t>
  </si>
  <si>
    <t>Ciudad de impacto</t>
  </si>
  <si>
    <t>Organización</t>
  </si>
  <si>
    <t xml:space="preserve">Estrategia Mejora de la Productividad </t>
  </si>
  <si>
    <t xml:space="preserve">Oficina Dirección de Proyectos </t>
  </si>
  <si>
    <t xml:space="preserve">Ibagué </t>
  </si>
  <si>
    <t>Estructuración Plan de gestión</t>
  </si>
  <si>
    <t xml:space="preserve">Dirección y Gestión </t>
  </si>
  <si>
    <t>Aplicación del marco de trabajo SCRUM</t>
  </si>
  <si>
    <t>Vista Hermosa</t>
  </si>
  <si>
    <t>Plan creación Empresa</t>
  </si>
  <si>
    <t>Proyectos de Cooperación Internacional</t>
  </si>
  <si>
    <t xml:space="preserve">Modelo de Formación Virtual </t>
  </si>
  <si>
    <t>Diseño de una Propuesta de Aplicación SCRUM en la ejecución de proyectos de infraestructura</t>
  </si>
  <si>
    <t>Dirección de Gestión de Proyectos de Vivienda</t>
  </si>
  <si>
    <t xml:space="preserve">Nacional </t>
  </si>
  <si>
    <t xml:space="preserve">Modelo de Negocios </t>
  </si>
  <si>
    <t>Tecnología Blockchain</t>
  </si>
  <si>
    <t>Proyectos en la Empresa Ingenia Soluciones S.A.S</t>
  </si>
  <si>
    <t xml:space="preserve">Diseño de un programa para la gestión del manejo de residuos sólidos </t>
  </si>
  <si>
    <t>Vigilancia Tecnológica</t>
  </si>
  <si>
    <t>Metodología para la Dirección y Gestión de Proyectos</t>
  </si>
  <si>
    <t>Plan de negocio</t>
  </si>
  <si>
    <t>Plan de dirección y gestión de proyecto</t>
  </si>
  <si>
    <t>Diseño de un Programa de Terapia Intravenosa</t>
  </si>
  <si>
    <t>Implementación deHuertasUrbanas</t>
  </si>
  <si>
    <t xml:space="preserve">Plan de implementación de una Oficina de Gestión de Proyectos </t>
  </si>
  <si>
    <t>Estudio de factibilidad para la creación de institución prestadora de salud</t>
  </si>
  <si>
    <t>Maripán</t>
  </si>
  <si>
    <t>Estudio de viabilidad</t>
  </si>
  <si>
    <t>Guía Metodológica</t>
  </si>
  <si>
    <t>Cualitativa</t>
  </si>
  <si>
    <t xml:space="preserve">Implementación de  Modelo </t>
  </si>
  <si>
    <t>Implementación y Validación del Instrumento para la Puesta en Marcha de la Ruta Integradora de Emprendimiento</t>
  </si>
  <si>
    <t>Desarrollo de un modelo IA</t>
  </si>
  <si>
    <t>Análisis Demográfico de Movilidad</t>
  </si>
  <si>
    <t>Gestión del mejoramiento</t>
  </si>
  <si>
    <t>Modernización de la Biblioteca Virtual</t>
  </si>
  <si>
    <t>Nacional</t>
  </si>
  <si>
    <t xml:space="preserve">Diagnóstico de madurez en gestión de proyectos </t>
  </si>
  <si>
    <t>Propuesta de una Guía de Prácticas</t>
  </si>
  <si>
    <t>Liderazgo Transformacional</t>
  </si>
  <si>
    <t>Propuesta de aplicación de PRINCE2</t>
  </si>
  <si>
    <t xml:space="preserve">Villavicencio </t>
  </si>
  <si>
    <t>Formulación de un Modelo Seguimiento y Evaluación de la Deserción</t>
  </si>
  <si>
    <t xml:space="preserve">Diseño del modelo para el Establecimiento y Declaración </t>
  </si>
  <si>
    <t>Diseño de una guía para la implementación e la Estrategia de Aprendizaje Activo IES</t>
  </si>
  <si>
    <t>Diseño de Negocios</t>
  </si>
  <si>
    <t xml:space="preserve">Cienaga </t>
  </si>
  <si>
    <t xml:space="preserve">Implementación Proyecto de Construcción </t>
  </si>
  <si>
    <t>Málaga</t>
  </si>
  <si>
    <t>Proyecto para la creación de un modelo de formación y evaluación por competencias</t>
  </si>
  <si>
    <t>Valle del cauca</t>
  </si>
  <si>
    <t>Diseño de  Modelo de Gestión</t>
  </si>
  <si>
    <t>Cúcuta</t>
  </si>
  <si>
    <t>Norte de santander</t>
  </si>
  <si>
    <t>Diseño de un modelo para evaluar los procesos</t>
  </si>
  <si>
    <t>Diseño dePlataforma para la Gestión</t>
  </si>
  <si>
    <t>Cartagena</t>
  </si>
  <si>
    <t>Estrategia para el fortalecimiento</t>
  </si>
  <si>
    <t>Estrategia para el Fortalecimiento</t>
  </si>
  <si>
    <t>Evaluación Ex post</t>
  </si>
  <si>
    <t xml:space="preserve">Medellín </t>
  </si>
  <si>
    <t xml:space="preserve">Diseño de la Estructura Organizacional </t>
  </si>
  <si>
    <t>Diseño de Estrategia deMejora</t>
  </si>
  <si>
    <t>Plan de Mantenimiento Peventivo y Correctivo</t>
  </si>
  <si>
    <t xml:space="preserve">PMBOK </t>
  </si>
  <si>
    <t>Villavicencia</t>
  </si>
  <si>
    <t>Fusagasugá</t>
  </si>
  <si>
    <t>Ruta de formulación y estructuración de proyectos</t>
  </si>
  <si>
    <t>Diseño de un Sistema Integrado de Conservación Documental</t>
  </si>
  <si>
    <t>Análisis de Aplicabilidad en Proyectos de Construcción</t>
  </si>
  <si>
    <t>Planificación de un proyecto de SI</t>
  </si>
  <si>
    <t>Modelo para la identificación de buenas prácticas agricolas</t>
  </si>
  <si>
    <t>Propuesta de un programa de prevención conducta suicida en instituciones educativas</t>
  </si>
  <si>
    <t>Calarcá</t>
  </si>
  <si>
    <t xml:space="preserve">Propuesta para la gestión de proyectos </t>
  </si>
  <si>
    <t>Gestión bajo ISO 21500 del plan de implementación del sistema de gestión de calida</t>
  </si>
  <si>
    <t>Implementación de las buenas prácticas en la gestión del Costo</t>
  </si>
  <si>
    <t>Propuesta de Diseño y Planeación </t>
  </si>
  <si>
    <t>Propuesta de diseño</t>
  </si>
  <si>
    <t>Propuesta de una metodología para evaluación del impacto y sostenibilidad</t>
  </si>
  <si>
    <t xml:space="preserve">Diseño de plan de mercadeo </t>
  </si>
  <si>
    <t>Diseño de una guía metodológica para el proceso de evaluación de proyectos</t>
  </si>
  <si>
    <t>Barrnquilla</t>
  </si>
  <si>
    <t xml:space="preserve">Modelo guía para la estructuración del plan de gestión urbana </t>
  </si>
  <si>
    <t>Caracterización del estado de proyectos de telemedicina interactiva</t>
  </si>
  <si>
    <t>Estrategia para la Optimización de la Gestión de Proyectos de Investigación</t>
  </si>
  <si>
    <t>Inírida</t>
  </si>
  <si>
    <t>Guanía</t>
  </si>
  <si>
    <t>Diseño de un Plan de Direccionamiento Estratégico</t>
  </si>
  <si>
    <t xml:space="preserve"> PMBOK</t>
  </si>
  <si>
    <t>Ibague</t>
  </si>
  <si>
    <t xml:space="preserve">Evaluación ex post de proyecto de vivienda de interés social Túpac Amaru </t>
  </si>
  <si>
    <t>Silos</t>
  </si>
  <si>
    <t>Formulación de un modelo de integración de actores</t>
  </si>
  <si>
    <t xml:space="preserve">Análisis </t>
  </si>
  <si>
    <t>Análisis</t>
  </si>
  <si>
    <t xml:space="preserve">Caracterización </t>
  </si>
  <si>
    <t xml:space="preserve">Dirección y gestión </t>
  </si>
  <si>
    <t>Diseño</t>
  </si>
  <si>
    <t xml:space="preserve">Estrategias </t>
  </si>
  <si>
    <t>Planes de Negocios</t>
  </si>
  <si>
    <t xml:space="preserve">Planes de Mejoramiento </t>
  </si>
  <si>
    <t xml:space="preserve">Evaluación de proyectos </t>
  </si>
  <si>
    <t xml:space="preserve">Vigilancia Tecnologica </t>
  </si>
  <si>
    <t xml:space="preserve">Aceleración empresarial </t>
  </si>
  <si>
    <t>Planes de gestión</t>
  </si>
  <si>
    <t>Propuestas de Diseño</t>
  </si>
  <si>
    <t>Desarrollo IA</t>
  </si>
  <si>
    <t xml:space="preserve">Formulación de modelos </t>
  </si>
  <si>
    <t xml:space="preserve">Implementación </t>
  </si>
  <si>
    <t>Plan de Mercadeo</t>
  </si>
  <si>
    <t>Modelos de buenas Prácticas</t>
  </si>
  <si>
    <t>Diseño de Proyectos</t>
  </si>
  <si>
    <t>Líneas</t>
  </si>
  <si>
    <t>Implementación Modelo</t>
  </si>
  <si>
    <t>Implementación para centro de acopio</t>
  </si>
  <si>
    <t>Oveja</t>
  </si>
  <si>
    <t>Sucre</t>
  </si>
  <si>
    <t>Modelo de automización</t>
  </si>
  <si>
    <t>Ocaña</t>
  </si>
  <si>
    <t>Formulación del Modelo de georeferenciación</t>
  </si>
  <si>
    <t>Planificación y estamicación de proyectos</t>
  </si>
  <si>
    <t>Formulación  caso de negocio</t>
  </si>
  <si>
    <t>Diseño de una guía ERP</t>
  </si>
  <si>
    <t>Propuesta de inversión</t>
  </si>
  <si>
    <t>Oiba</t>
  </si>
  <si>
    <t>Plan de proyecto</t>
  </si>
  <si>
    <t>OPM3</t>
  </si>
  <si>
    <t xml:space="preserve">Plan de mejoramiento de la CDMB </t>
  </si>
  <si>
    <t>Propuesta del modelo de gestión</t>
  </si>
  <si>
    <t xml:space="preserve">Plan de acción </t>
  </si>
  <si>
    <t>Guajira</t>
  </si>
  <si>
    <t>Plan de implementación de sistema fotováltico</t>
  </si>
  <si>
    <t xml:space="preserve">Diseño de un plan </t>
  </si>
  <si>
    <t>Formulación proyecto</t>
  </si>
  <si>
    <t>Formulación de un plan de implementación</t>
  </si>
  <si>
    <t>Puerto Wilches</t>
  </si>
  <si>
    <t>Cesar</t>
  </si>
  <si>
    <t xml:space="preserve">Plan de Negocio </t>
  </si>
  <si>
    <t xml:space="preserve">Cualitativa </t>
  </si>
  <si>
    <t xml:space="preserve">ISO 21500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</si>
</sst>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dd/mm/yyyy"/>
    <numFmt numFmtId="165" formatCode="_-&quot;$&quot;\ * #,##0_-;\-&quot;$&quot;\ * #,##0_-;_-&quot;$&quot;\ * &quot;-&quot;??_-;_-@_-"/>
  </numFmts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sz val="12"/>
      <color rgb="FF000000"/>
      <name val="Times New Roman"/>
      <family val="1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2"/>
      <color indexed="8"/>
      <name val="Times New Roman"/>
      <family val="1"/>
    </font>
    <font>
      <b/>
      <sz val="10"/>
      <color rgb="FF000000"/>
      <name val="Times New Roman"/>
      <family val="1"/>
    </font>
    <font>
      <b/>
      <sz val="10"/>
      <color indexed="8"/>
      <name val="Times New Roman"/>
      <family val="1"/>
    </font>
    <font>
      <sz val="10"/>
      <color rgb="FF000000"/>
      <name val="Times New Roman"/>
      <family val="1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674C1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0">
    <xf numFmtId="0" fontId="0" fillId="0" borderId="0" xfId="0"/>
    <xf numFmtId="164" fontId="0" fillId="0" borderId="0" xfId="0" applyNumberFormat="1" applyAlignment="1">
      <alignment horizontal="right"/>
    </xf>
    <xf numFmtId="0" fontId="1" fillId="2" borderId="0" xfId="0" applyFont="1" applyFill="1"/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5" fontId="1" fillId="2" borderId="0" xfId="1" applyNumberFormat="1" applyFont="1" applyFill="1"/>
    <xf numFmtId="165" fontId="0" fillId="0" borderId="0" xfId="1" applyNumberFormat="1" applyFont="1"/>
    <xf numFmtId="165" fontId="0" fillId="0" borderId="0" xfId="0" applyNumberFormat="1"/>
    <xf numFmtId="2" fontId="0" fillId="0" borderId="0" xfId="0" applyNumberFormat="1"/>
    <xf numFmtId="1" fontId="0" fillId="0" borderId="0" xfId="1" applyNumberFormat="1" applyFont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/>
    <xf numFmtId="0" fontId="7" fillId="2" borderId="0" xfId="0" applyFont="1" applyFill="1"/>
    <xf numFmtId="164" fontId="6" fillId="0" borderId="0" xfId="0" applyNumberFormat="1" applyFont="1" applyAlignment="1">
      <alignment horizontal="right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9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0" fontId="11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9" fillId="0" borderId="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1" fillId="0" borderId="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'Fecha de Creación'!$D$2</c:f>
              <c:strCache>
                <c:ptCount val="1"/>
                <c:pt idx="0">
                  <c:v>FECHA_DE_RESOLUCIÓN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'Fecha de Creación'!$B$3:$B$55</c:f>
              <c:strCache>
                <c:ptCount val="53"/>
                <c:pt idx="0">
                  <c:v>MAESTRIA EN GESTION DE PROYECTOS INFORMATICOS</c:v>
                </c:pt>
                <c:pt idx="1">
                  <c:v>MAESTRÍA EN GESTIÓN Y DESARROLLO DE PROYECTOS DE SOFTWARE</c:v>
                </c:pt>
                <c:pt idx="2">
                  <c:v>MAESTRÍA EN GESTIÓN DE PROYECTOS</c:v>
                </c:pt>
                <c:pt idx="3">
                  <c:v>MAESTRÍA EN GESTIÓN Y EVALUACIÓN DE PROYECTOS DE INVERSIÓN</c:v>
                </c:pt>
                <c:pt idx="4">
                  <c:v>MAESTRÍA EN DESARROLLO Y GERENCIA INTEGRAL DE PROYECTOS</c:v>
                </c:pt>
                <c:pt idx="5">
                  <c:v>MAESTRÍA EN COOPERACIÓN INTERNACIONAL Y GESTIÓN DE PROYECTOS</c:v>
                </c:pt>
                <c:pt idx="6">
                  <c:v>MAESTRÍA EN GERENCIA DE PROYECTOS</c:v>
                </c:pt>
                <c:pt idx="7">
                  <c:v>MAESTRÍA EN PROYECTOS EDUCATIVOS MEDIADOS POR TIC</c:v>
                </c:pt>
                <c:pt idx="8">
                  <c:v>MAESTRÍA EN PROYECTOS PARA EL  DESARROLLO INTEGRAL DE  NIÑOS Y ADOLESCENTES</c:v>
                </c:pt>
                <c:pt idx="9">
                  <c:v>MAESTRÍA EN GESTIÓN DE PROYECTOS</c:v>
                </c:pt>
                <c:pt idx="10">
                  <c:v>MAESTRÍA EN GESTIÓN DE PROYECTOS</c:v>
                </c:pt>
                <c:pt idx="11">
                  <c:v>MAESTRÍA EN GERENCIA DE PROYECTOS</c:v>
                </c:pt>
                <c:pt idx="12">
                  <c:v>MAESTRÍA EN GESTIÓN DE ORGANIZACIONES Y PROYECTOS</c:v>
                </c:pt>
                <c:pt idx="13">
                  <c:v>MAESTRÍA EN GESTIÓN DE PROYECTOS</c:v>
                </c:pt>
                <c:pt idx="14">
                  <c:v>MAESTRÍA EN GERENCIA DE SISTEMAS DE INFORMACIÓN Y PROYECTOS TECNOLÓGICOS</c:v>
                </c:pt>
                <c:pt idx="15">
                  <c:v>MAESTRÍA EN PROYECTOS DE DESARROLLO SOSTENIBLE</c:v>
                </c:pt>
                <c:pt idx="16">
                  <c:v>MAESTRÍA EN GERENCIA DE PROYECTOS</c:v>
                </c:pt>
                <c:pt idx="17">
                  <c:v>MAESTRIA EN GERENCIA INTEGRAL DE PROYECTOS</c:v>
                </c:pt>
                <c:pt idx="18">
                  <c:v>MAESTRÍA EN EVALUACIÓN Y GERENCIA DE PROYECTOS</c:v>
                </c:pt>
                <c:pt idx="19">
                  <c:v>MAESTRÍA EN EVALUACIÓN Y GERENCIA DE PROYECTOS</c:v>
                </c:pt>
                <c:pt idx="20">
                  <c:v>MAESTRÍA EN EVALUACIÓN Y GERENCIA DE PROYECTOS</c:v>
                </c:pt>
                <c:pt idx="21">
                  <c:v>MAESTRÍA EN EVALUACIÓN Y GERENCIA DE PROYECTOS</c:v>
                </c:pt>
                <c:pt idx="22">
                  <c:v>MAESTRÍA EN GERENCIA DE PROYECTOS</c:v>
                </c:pt>
                <c:pt idx="23">
                  <c:v>MAESTRIA EN GESTION ESTRATEGICA DE PROYECTOS DE ARQUITECTURA</c:v>
                </c:pt>
                <c:pt idx="24">
                  <c:v>MAESTRIA EN GERENCIA DE PROYECTOS</c:v>
                </c:pt>
                <c:pt idx="25">
                  <c:v>MAESTRÍA EN GERENCIA DE PROYECTOS</c:v>
                </c:pt>
                <c:pt idx="26">
                  <c:v>MAESTRÍA EN GERENCIA DE PROYECTOS</c:v>
                </c:pt>
                <c:pt idx="27">
                  <c:v>MAESTRIA EN INGENIERIA DE PROYECTOS</c:v>
                </c:pt>
                <c:pt idx="28">
                  <c:v>MAESTRÍA EN DISEÑO Y EVALUACIÓN DE PROYECTOS REGIONALES</c:v>
                </c:pt>
                <c:pt idx="29">
                  <c:v>MAESTRIA EN GERENCIA DE PROYECTOS</c:v>
                </c:pt>
                <c:pt idx="30">
                  <c:v>MAESTRÍA EN GERENCIA DE PROYECTOS</c:v>
                </c:pt>
                <c:pt idx="31">
                  <c:v>MAESTRIA EN GERENCIA DE PROYECTOS</c:v>
                </c:pt>
                <c:pt idx="32">
                  <c:v>MAESTRÍA EN DIRECCIÓN Y GESTIÓN DE PROYECTOS</c:v>
                </c:pt>
                <c:pt idx="33">
                  <c:v>MAESTRÍA EN GERENCIA DE PROYECTOS</c:v>
                </c:pt>
                <c:pt idx="34">
                  <c:v>MAESTRÍA EN GERENCIA DE PROYECTOS</c:v>
                </c:pt>
                <c:pt idx="35">
                  <c:v>MAESTRÍA EN GESTIÓN ESTRATÉGICA DE PROYECTOS</c:v>
                </c:pt>
                <c:pt idx="36">
                  <c:v>MAESTRIA EN GERENCIA DE PROYECTOS</c:v>
                </c:pt>
                <c:pt idx="37">
                  <c:v>MAESTRÍA EN GERENCIA DE PROYECTOS DE CONSTRUCCIÓN</c:v>
                </c:pt>
                <c:pt idx="38">
                  <c:v>MAESTRÍA EN EVALUACIÓN Y CONTRATACIÓN DE PROYECTOS PÚBLICOS</c:v>
                </c:pt>
                <c:pt idx="39">
                  <c:v>MAESTRÍA EN GERENCIA DE PROYECTOS</c:v>
                </c:pt>
                <c:pt idx="40">
                  <c:v>MAESTRIA EN PROYECTOS PARA EL DESARROLLO INTEGRAL DE LA INFANCIA, ADOLESCENCIA Y JUVENTUD</c:v>
                </c:pt>
                <c:pt idx="41">
                  <c:v>MAESTRÍA EN GESTION DE PROYECTOS</c:v>
                </c:pt>
                <c:pt idx="42">
                  <c:v>MAESTRIA EN PROYECTOS DE CONSTRUCCION SOSTENIBLE</c:v>
                </c:pt>
                <c:pt idx="43">
                  <c:v>MAESTRÍA EN GERENCIA DE PROYECTOS</c:v>
                </c:pt>
                <c:pt idx="44">
                  <c:v>MAESTRÍA EN GERENCIA ORGANIZACIONAL DE PROYECTOS</c:v>
                </c:pt>
                <c:pt idx="45">
                  <c:v>MAESTRÍA EN GERENCIA INTEGRAL DE PROYECTOS</c:v>
                </c:pt>
                <c:pt idx="46">
                  <c:v>MAESTRÍA EN GERENCIA DE LA INNOVACIÓN EN PROYECTOS</c:v>
                </c:pt>
                <c:pt idx="47">
                  <c:v>MAESTRIA EN PROYECTOS PARA EL DESARROLLO INTEGRAL DE LA INFANCIA, LA ADOLESCENCIA Y LA JUVENTUD</c:v>
                </c:pt>
                <c:pt idx="48">
                  <c:v>MAESTRÍA EN GESTIÓN Y EVALUACIÓN DE PROYECTOS</c:v>
                </c:pt>
                <c:pt idx="49">
                  <c:v>MAESTRÍA EN GERENCIA INTEGRAL DE PROYECTOS</c:v>
                </c:pt>
                <c:pt idx="50">
                  <c:v>MAESTRÍA EN ESTRUCTURACIÓN ÁGIL DE PROYECTOS DE ALTA COMPLEJIDAD</c:v>
                </c:pt>
                <c:pt idx="51">
                  <c:v>MAESTRIA EN GERENCIA DE PROYECTOS</c:v>
                </c:pt>
                <c:pt idx="52">
                  <c:v>MAESTRÍA EN GERENCIA DE PROYECTOS</c:v>
                </c:pt>
              </c:strCache>
            </c:strRef>
          </c:cat>
          <c:val>
            <c:numRef>
              <c:f>'Fecha de Creación'!$D$3:$D$55</c:f>
              <c:numCache>
                <c:formatCode>dd/mm/yyyy</c:formatCode>
                <c:ptCount val="53"/>
                <c:pt idx="0">
                  <c:v>43704</c:v>
                </c:pt>
                <c:pt idx="1">
                  <c:v>44540</c:v>
                </c:pt>
                <c:pt idx="2">
                  <c:v>42198</c:v>
                </c:pt>
                <c:pt idx="3">
                  <c:v>42986</c:v>
                </c:pt>
                <c:pt idx="4">
                  <c:v>43153</c:v>
                </c:pt>
                <c:pt idx="5">
                  <c:v>43530</c:v>
                </c:pt>
                <c:pt idx="6">
                  <c:v>43817</c:v>
                </c:pt>
                <c:pt idx="7">
                  <c:v>43817</c:v>
                </c:pt>
                <c:pt idx="8">
                  <c:v>41463</c:v>
                </c:pt>
                <c:pt idx="9">
                  <c:v>41593</c:v>
                </c:pt>
                <c:pt idx="10">
                  <c:v>41614</c:v>
                </c:pt>
                <c:pt idx="11">
                  <c:v>44482</c:v>
                </c:pt>
                <c:pt idx="12">
                  <c:v>44246</c:v>
                </c:pt>
                <c:pt idx="13">
                  <c:v>41864</c:v>
                </c:pt>
                <c:pt idx="14">
                  <c:v>44410</c:v>
                </c:pt>
                <c:pt idx="15">
                  <c:v>42102</c:v>
                </c:pt>
                <c:pt idx="16">
                  <c:v>42585</c:v>
                </c:pt>
                <c:pt idx="17">
                  <c:v>42635</c:v>
                </c:pt>
                <c:pt idx="18">
                  <c:v>42661</c:v>
                </c:pt>
                <c:pt idx="19">
                  <c:v>42661</c:v>
                </c:pt>
                <c:pt idx="20">
                  <c:v>42661</c:v>
                </c:pt>
                <c:pt idx="21">
                  <c:v>42661</c:v>
                </c:pt>
                <c:pt idx="22">
                  <c:v>42669</c:v>
                </c:pt>
                <c:pt idx="23">
                  <c:v>42999</c:v>
                </c:pt>
                <c:pt idx="24">
                  <c:v>43098</c:v>
                </c:pt>
                <c:pt idx="25">
                  <c:v>43144</c:v>
                </c:pt>
                <c:pt idx="26">
                  <c:v>43157</c:v>
                </c:pt>
                <c:pt idx="27">
                  <c:v>43214</c:v>
                </c:pt>
                <c:pt idx="28">
                  <c:v>43244</c:v>
                </c:pt>
                <c:pt idx="29">
                  <c:v>43486</c:v>
                </c:pt>
                <c:pt idx="30">
                  <c:v>43244</c:v>
                </c:pt>
                <c:pt idx="31">
                  <c:v>43244</c:v>
                </c:pt>
                <c:pt idx="32">
                  <c:v>43269</c:v>
                </c:pt>
                <c:pt idx="33">
                  <c:v>43486</c:v>
                </c:pt>
                <c:pt idx="34">
                  <c:v>43567</c:v>
                </c:pt>
                <c:pt idx="35">
                  <c:v>43704</c:v>
                </c:pt>
                <c:pt idx="36">
                  <c:v>43717</c:v>
                </c:pt>
                <c:pt idx="37">
                  <c:v>43783</c:v>
                </c:pt>
                <c:pt idx="38">
                  <c:v>43817</c:v>
                </c:pt>
                <c:pt idx="39">
                  <c:v>43817</c:v>
                </c:pt>
                <c:pt idx="40">
                  <c:v>43817</c:v>
                </c:pt>
                <c:pt idx="41">
                  <c:v>43971</c:v>
                </c:pt>
                <c:pt idx="42">
                  <c:v>43980</c:v>
                </c:pt>
                <c:pt idx="43">
                  <c:v>44014</c:v>
                </c:pt>
                <c:pt idx="44">
                  <c:v>44285</c:v>
                </c:pt>
                <c:pt idx="45">
                  <c:v>44257</c:v>
                </c:pt>
                <c:pt idx="46">
                  <c:v>44414</c:v>
                </c:pt>
                <c:pt idx="47">
                  <c:v>44414</c:v>
                </c:pt>
                <c:pt idx="48">
                  <c:v>44377</c:v>
                </c:pt>
                <c:pt idx="49">
                  <c:v>44410</c:v>
                </c:pt>
                <c:pt idx="50">
                  <c:v>44658</c:v>
                </c:pt>
                <c:pt idx="51">
                  <c:v>43098</c:v>
                </c:pt>
                <c:pt idx="52">
                  <c:v>44771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26-4959-AA16-23AB57F87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0903263"/>
        <c:axId val="1410904223"/>
      </c:lineChart>
      <c:catAx>
        <c:axId val="141090326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410904223"/>
        <c:crosses val="autoZero"/>
        <c:auto val="1"/>
        <c:lblAlgn val="ctr"/>
        <c:lblOffset val="100"/>
        <c:noMultiLvlLbl val="0"/>
      </c:catAx>
      <c:valAx>
        <c:axId val="1410904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/yy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10903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306-4110-B21E-1816ABB4F4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306-4110-B21E-1816ABB4F4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306-4110-B21E-1816ABB4F48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306-4110-B21E-1816ABB4F4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Departamentos!$J$71:$J$74</c:f>
              <c:strCache>
                <c:ptCount val="4"/>
                <c:pt idx="0">
                  <c:v>Ciencias sociales y humanas</c:v>
                </c:pt>
                <c:pt idx="1">
                  <c:v>Economía, administración, contaduría y afines</c:v>
                </c:pt>
                <c:pt idx="2">
                  <c:v>Ingeniería, arquitectura, urbanismo y afines</c:v>
                </c:pt>
                <c:pt idx="3">
                  <c:v>Sin Información</c:v>
                </c:pt>
              </c:strCache>
            </c:strRef>
          </c:cat>
          <c:val>
            <c:numRef>
              <c:f>Departamentos!$K$71:$K$74</c:f>
              <c:numCache>
                <c:formatCode>General</c:formatCode>
                <c:ptCount val="4"/>
                <c:pt idx="0">
                  <c:v>1.89</c:v>
                </c:pt>
                <c:pt idx="1">
                  <c:v>43.4</c:v>
                </c:pt>
                <c:pt idx="2">
                  <c:v>15.09</c:v>
                </c:pt>
                <c:pt idx="3">
                  <c:v>16.98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94-4F09-ACF3-F4A7E74D670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025371828521436E-2"/>
          <c:y val="0.17997739865850101"/>
          <c:w val="0.90286351706036749"/>
          <c:h val="0.73577136191309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Graduados!$J$3</c:f>
              <c:strCache>
                <c:ptCount val="1"/>
                <c:pt idx="0">
                  <c:v>MGA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Graduados!$K$3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CB-4732-B03B-0F1070E953E8}"/>
            </c:ext>
          </c:extLst>
        </c:ser>
        <c:ser>
          <c:idx val="1"/>
          <c:order val="1"/>
          <c:tx>
            <c:strRef>
              <c:f>Graduados!$J$4</c:f>
              <c:strCache>
                <c:ptCount val="1"/>
                <c:pt idx="0">
                  <c:v>BIM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Graduados!$K$4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CB-4732-B03B-0F1070E953E8}"/>
            </c:ext>
          </c:extLst>
        </c:ser>
        <c:ser>
          <c:idx val="2"/>
          <c:order val="2"/>
          <c:tx>
            <c:strRef>
              <c:f>Graduados!$J$5</c:f>
              <c:strCache>
                <c:ptCount val="1"/>
                <c:pt idx="0">
                  <c:v>PMBOK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Graduados!$K$5</c:f>
              <c:numCache>
                <c:formatCode>General</c:formatCode>
                <c:ptCount val="1"/>
                <c:pt idx="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CB-4732-B03B-0F1070E953E8}"/>
            </c:ext>
          </c:extLst>
        </c:ser>
        <c:ser>
          <c:idx val="3"/>
          <c:order val="3"/>
          <c:tx>
            <c:strRef>
              <c:f>Graduados!$J$6</c:f>
              <c:strCache>
                <c:ptCount val="1"/>
                <c:pt idx="0">
                  <c:v>PMO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Graduados!$K$6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CB-4732-B03B-0F1070E953E8}"/>
            </c:ext>
          </c:extLst>
        </c:ser>
        <c:ser>
          <c:idx val="4"/>
          <c:order val="4"/>
          <c:tx>
            <c:strRef>
              <c:f>Graduados!$J$7</c:f>
              <c:strCache>
                <c:ptCount val="1"/>
                <c:pt idx="0">
                  <c:v>PMI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Graduados!$K$7</c:f>
              <c:numCache>
                <c:formatCode>General</c:formatCode>
                <c:ptCount val="1"/>
                <c:pt idx="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CB-4732-B03B-0F1070E953E8}"/>
            </c:ext>
          </c:extLst>
        </c:ser>
        <c:ser>
          <c:idx val="5"/>
          <c:order val="5"/>
          <c:tx>
            <c:strRef>
              <c:f>Graduados!$J$8</c:f>
              <c:strCache>
                <c:ptCount val="1"/>
                <c:pt idx="0">
                  <c:v>MML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Graduados!$K$8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ECB-4732-B03B-0F1070E953E8}"/>
            </c:ext>
          </c:extLst>
        </c:ser>
        <c:ser>
          <c:idx val="6"/>
          <c:order val="6"/>
          <c:tx>
            <c:strRef>
              <c:f>Graduados!$J$9</c:f>
              <c:strCache>
                <c:ptCount val="1"/>
                <c:pt idx="0">
                  <c:v>SCRUM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Graduados!$K$9</c:f>
              <c:numCache>
                <c:formatCode>General</c:formatCode>
                <c:ptCount val="1"/>
                <c:pt idx="0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ECB-4732-B03B-0F1070E953E8}"/>
            </c:ext>
          </c:extLst>
        </c:ser>
        <c:ser>
          <c:idx val="7"/>
          <c:order val="7"/>
          <c:tx>
            <c:strRef>
              <c:f>Graduados!$J$10</c:f>
              <c:strCache>
                <c:ptCount val="1"/>
                <c:pt idx="0">
                  <c:v>Lean Startup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Graduados!$K$10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ECB-4732-B03B-0F1070E953E8}"/>
            </c:ext>
          </c:extLst>
        </c:ser>
        <c:ser>
          <c:idx val="8"/>
          <c:order val="8"/>
          <c:tx>
            <c:strRef>
              <c:f>Graduados!$J$11</c:f>
              <c:strCache>
                <c:ptCount val="1"/>
                <c:pt idx="0">
                  <c:v> ISO 21500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Graduados!$K$11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ECB-4732-B03B-0F1070E95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20840671"/>
        <c:axId val="1559300303"/>
      </c:barChart>
      <c:catAx>
        <c:axId val="720840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59300303"/>
        <c:crosses val="autoZero"/>
        <c:auto val="1"/>
        <c:lblAlgn val="ctr"/>
        <c:lblOffset val="100"/>
        <c:noMultiLvlLbl val="0"/>
      </c:catAx>
      <c:valAx>
        <c:axId val="15593003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208406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C72-445D-B777-99FFD06979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6C72-445D-B777-99FFD06979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C72-445D-B777-99FFD06979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6C72-445D-B777-99FFD06979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72-445D-B777-99FFD069790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6C72-445D-B777-99FFD069790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C72-445D-B777-99FFD069790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6C72-445D-B777-99FFD069790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C72-445D-B777-99FFD069790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6C72-445D-B777-99FFD069790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C72-445D-B777-99FFD069790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6C72-445D-B777-99FFD069790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C72-445D-B777-99FFD069790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E-6C72-445D-B777-99FFD069790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C72-445D-B777-99FFD069790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0-6C72-445D-B777-99FFD069790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C72-445D-B777-99FFD069790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6C72-445D-B777-99FFD069790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4-A759-4DA6-8465-B6891BBE07F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6C72-445D-B777-99FFD069790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6C72-445D-B777-99FFD069790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C72-445D-B777-99FFD069790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6C72-445D-B777-99FFD069790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6C72-445D-B777-99FFD069790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6C72-445D-B777-99FFD069790A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6C72-445D-B777-99FFD069790A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6C72-445D-B777-99FFD069790A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6C72-445D-B777-99FFD069790A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6C72-445D-B777-99FFD069790A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6C72-445D-B777-99FFD069790A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C-6C72-445D-B777-99FFD069790A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6C72-445D-B777-99FFD069790A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E-6C72-445D-B777-99FFD069790A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6C72-445D-B777-99FFD069790A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0-6C72-445D-B777-99FFD069790A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6C72-445D-B777-99FFD069790A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2-6C72-445D-B777-99FFD069790A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4-A759-4DA6-8465-B6891BBE07F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Graduados!$P$2:$P$20</c:f>
              <c:strCache>
                <c:ptCount val="19"/>
                <c:pt idx="0">
                  <c:v>Aceleración empresarial </c:v>
                </c:pt>
                <c:pt idx="1">
                  <c:v>Análisis</c:v>
                </c:pt>
                <c:pt idx="3">
                  <c:v>Caracterización </c:v>
                </c:pt>
                <c:pt idx="4">
                  <c:v>Dirección y gestión </c:v>
                </c:pt>
                <c:pt idx="5">
                  <c:v>Diseño de Proyectos</c:v>
                </c:pt>
                <c:pt idx="6">
                  <c:v>Estrategias </c:v>
                </c:pt>
                <c:pt idx="7">
                  <c:v>Planes de Negocios</c:v>
                </c:pt>
                <c:pt idx="8">
                  <c:v>Planes de Mejoramiento </c:v>
                </c:pt>
                <c:pt idx="9">
                  <c:v>Evaluación de proyectos </c:v>
                </c:pt>
                <c:pt idx="10">
                  <c:v>Vigilancia Tecnologica </c:v>
                </c:pt>
                <c:pt idx="11">
                  <c:v>Planes de gestión</c:v>
                </c:pt>
                <c:pt idx="12">
                  <c:v>Propuestas de Diseño</c:v>
                </c:pt>
                <c:pt idx="13">
                  <c:v>Desarrollo IA</c:v>
                </c:pt>
                <c:pt idx="14">
                  <c:v>Formulación de modelos </c:v>
                </c:pt>
                <c:pt idx="15">
                  <c:v>Implementación </c:v>
                </c:pt>
                <c:pt idx="16">
                  <c:v>Plan de Mercadeo</c:v>
                </c:pt>
                <c:pt idx="17">
                  <c:v>Sistemas de Información </c:v>
                </c:pt>
                <c:pt idx="18">
                  <c:v>Modelos de buenas Prácticas</c:v>
                </c:pt>
              </c:strCache>
            </c:strRef>
          </c:cat>
          <c:val>
            <c:numRef>
              <c:f>Graduados!$Q$2:$Q$20</c:f>
              <c:numCache>
                <c:formatCode>0.00</c:formatCode>
                <c:ptCount val="19"/>
                <c:pt idx="0">
                  <c:v>1.1235955056179776</c:v>
                </c:pt>
                <c:pt idx="1">
                  <c:v>2.2471910112359552</c:v>
                </c:pt>
                <c:pt idx="3">
                  <c:v>2.2471910112359552</c:v>
                </c:pt>
                <c:pt idx="4">
                  <c:v>3.3707865168539324</c:v>
                </c:pt>
                <c:pt idx="5">
                  <c:v>21.348314606741575</c:v>
                </c:pt>
                <c:pt idx="6">
                  <c:v>4.4943820224719104</c:v>
                </c:pt>
                <c:pt idx="7">
                  <c:v>7.8651685393258424</c:v>
                </c:pt>
                <c:pt idx="8">
                  <c:v>4.4943820224719104</c:v>
                </c:pt>
                <c:pt idx="9">
                  <c:v>22.471910112359552</c:v>
                </c:pt>
                <c:pt idx="10">
                  <c:v>2.2471910112359552</c:v>
                </c:pt>
                <c:pt idx="11">
                  <c:v>2.2471910112359552</c:v>
                </c:pt>
                <c:pt idx="12">
                  <c:v>13.48314606741573</c:v>
                </c:pt>
                <c:pt idx="13">
                  <c:v>1.1235955056179776</c:v>
                </c:pt>
                <c:pt idx="14">
                  <c:v>7.8651685393258424</c:v>
                </c:pt>
                <c:pt idx="15">
                  <c:v>7.8651685393258424</c:v>
                </c:pt>
                <c:pt idx="16">
                  <c:v>1.1235955056179776</c:v>
                </c:pt>
                <c:pt idx="17">
                  <c:v>2.2471910112359552</c:v>
                </c:pt>
                <c:pt idx="18">
                  <c:v>5.617977528089888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72-445D-B777-99FFD069790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title pos="t" align="ctr" overlay="0"/>
    <cx:plotArea>
      <cx:plotAreaRegion>
        <cx:series layoutId="regionMap" uniqueId="{C87CBCE3-2190-490E-9C91-96C7A38B4DCC}">
          <cx:tx>
            <cx:txData>
              <cx:f>_xlchart.v5.2</cx:f>
              <cx:v>CANTIDAD</cx:v>
            </cx:txData>
          </cx:tx>
          <cx:spPr>
            <a:noFill/>
          </cx:spPr>
          <cx:dataId val="0"/>
          <cx:layoutPr>
            <cx:regionLabelLayout val="bestFitOnly"/>
            <cx:geography projectionType="albers" cultureLanguage="es-ES" cultureRegion="CO" attribution="Con tecnología de Bing">
              <cx:geoCache provider="{E9337A44-BEBE-4D9F-B70C-5C5E7DAFC167}">
                <cx:binary>5HzJct04m+WrOLwuKgEQ4PBHZUUY5J2kq1ke0hvGlSyDIEGABMDxbWrZi3qB3uaL9ae0nWnLcqY7
wtEd5dImw/cSFIDzDeccQPnvd9O/7tT9wT6bGqXdv+6mX5+X3rf/+uUXd1feNwd31Mg7a5x574/u
TPOLef9e3t3/8s4eRqnFLwRh+stdebD+fnr+H/8ObxP3Zm/uDl4afdnf2/nq3vXKu7/57smvnt2Z
XvuH4QLe9Ovz7Hx/fsp3L54/O7xrpM6l81beefzr81cHpe6fvbtXz7JDf3d49AD59fnFQTXSwhf3
2ks/38zt/a/Pv3gLef7sl8ez+GrGzxQsyvfvYHB4xFgSpiRm6Yef5PkzZbT4+HUQR0eExHGa0Aj9
8QO/4MMvPzs0MP57ZvTHfA7v3tl752DNf/z3s5FfzB824UX2Nwt/vJdGmeZWwo5IZ7IP+5yZh4Vl
53/sxC9f4vgf//7oA9ibR598BvXjjfynr74f6azX76Q+NAf7FMxZ+ft//UiQ6VESMcpwgj6CHD8C
mR6hMEpJRKIPD7AvQf7n+TwN8cdxjwDOXp59DfDHR38SeF9Aepquf4jLLxYPKXx6D/mtfv8v/WmL
f0ASQ44ySGBE0g85iugjfNlRhDEKEUs+PPAI3++b09MYfzb2i6X++vzF2c3fLv8nwZqb+XD3+39+
vdSbXlc/MovZEWQwjUkUfwPl8CiME0QwCZ/M4n+ez9MIfxz3CF1+/ts3l/yTIJsduv7ePwXtWhl7
r+8e8vuHdWJ8FNMUh0mMv0peaNGEko+5ix514O+by9PQfjb2EbzZi8uv4f3s8Z8E4hde/f6fUKzv
zNer5QdrDxqquFI/FGd0lCaYERRBFf6CakGbBqqFQ/SxTUOX/pxqffd8nsb6y+GP4H5xs/+nDfhJ
EP975sWNMJDx//YsP8qOPm3/Nzv0/w/m+M12k/fSA6H8x0l/SYj/ThuwoyRFESLALD78hI8CNjxC
0IzSP2lH9OmXf9AG3zOjp2P1z5GPwvTJpvPnwz9LhB7Uu4P7Oh1PD1ouB3UPX/2wpsOOUBLSMMTs
GxAD6UAxiRP6kVNACHxek75vTk+D/NnYRzBnL56oRp89/pMAzQ3ogOFgv4Y6AxfiIO71AcyAZzuQ
ig/x8MNAx+iIRg+of5J76aO8ZkeUQeoj+jEqHjGOv2aXf9fsnob/ybc8CgR+/kQgPDnwJwmJb/k+
pj3MQFR+YBCQIxrjGFFCP2Y+gPwFG4mOWIpTihPyQU08Ku4X3zOlp5H/a+gjuLMXL7/Ohb+e/kkw
Pj2Id1DGNbTqL9YP5sD1QfvDs9OH7P+BUGN8hAlO0jB5bO6FR0nCSBzFHzv8I4y/dzpPw/zF6C9W
Ci7Ii80/rP5nAfv+AcovVg84v3rQFAO4z6AhQXn8sMoOPl6KoyiJ8DeSOjyiQNcw+UTZHkmM75/X
05A/Gv/FsgH01ROG0KMh/71g/9N9/hzBL5bwf2nHPwCYAoQp8KwvqjE5SlGS4JB+dAEeZWr2HTN5
GrK/Rn4xbzDQ/3zlfy9r/czACc4Db/qj/uh390/wK/jq2bFxv/+vh+ey3//3Xf9DC25yhDFBFNOP
dnr62I+F5pskEaHs0wOfasAH4fTX9IBgfc/0nob26dc8Ssqz6xdf16enR/4PCpCLQ9NC/v3ILhyD
O5siFtNvHcKQo+jBxAda/qfa/lxqfdeUng6Ev4Z+D/h/Pf2TAH4l3cE+iOqvA/3i3t7/2ANVehQn
+KG9Pnb32FEMznxE8Qc6nT6q4N8zk2+g+2kNj8C92l3/zYJ/EmyhUvnD00WewxG6BUdMix+bxvjh
xDyMP2bpV2dtIRR/zGLySVw/wvl7Z/U01l+MfoT39YsnzlW/GPA/APM/PPu7w+29be5/6OlbfIQY
RTH95kWJEBKfYJzGH02TR9T6g/3+fTP7BvaP1/Zd+D8e9JPEwD9elckOSn5iVd808L/fC4ez1TRF
FFr4x5/HUhrskjgCcRV+lF6P0v4fp/M05h+GPQL6yRsyH578f4zutw9A/jxXyA/+sPrjttJnt2f+
/ts/tgIuXz0a+oVM/mKhn3Devfv1OcOfSa6HN3wc9oFZ/yVqPlCrTyPuD87/+jyIoqMEMEQMgTWW
wKUnIO7j/R9fJXA+G5KHW1AEcpxEDADWIDXKX59jCI6EpUkKHgumcUrBT3Wmf/gqoHB9KoXQiRIM
0jxESfTn3bILo2Zh9J978fHfz3TfXBipvfv1OUEJ2HLthwf/mOvDPQ/w5OC3ESCK8E4oM+3d4Qpu
sMHz+N/iepBOpbLOw67szrEre90uHKUiTIOZ90Hs9aqtxz6+du0w0q2oW8POcB1MnsdiOMdt935Z
hl0YD+8rP4ngcmKpkBmap3DOSxfJ98kkNmlVCo6tuk5DfE7HhLG1i5SaruAMW0RZWBRI72qhNam5
loSo9YJRy3jgRD2vdOj9cKPLSiw5UaibXjXJqJzNigpP5DAkxqisq1NvMlahaMzaSbGUd6xV6qRf
ZBpwqbGwV7YchNtNCykXTvRQhLeDQX37fnBaDhsWyprysazjae2DYe55nA6tWhWwDfpqaKuFZlpX
/grVqHOZ8mmnMlM2I1ujMIgdb1TcuJUwqG75uFQD2eC0R4qXSxTFGdzwMZTXdYpRXtkuMhmtqyk4
LkZRphlMLVK7kuq44eXQFu2qUMIUWT91peG1iHsrs2bQyMZ8CmrZrOZ2IW3uvPLiuFJjVZ1VPp2X
V6askRR3yDXp21hbXfFqiGzKddcEl6xjQnIzmSTgQa3doS2Ygk96o9OShyUaSm4DFSdvRVmNlHdk
GIu3ti2kRnxydJrXvdNF9YbOWKrTzrJS7Dyltcn1YJY2oy6UzVbR0pG8TGlg8yKZzPLaRmGFV3PU
pyaPtA+w4mnQmUXzFLnlShUGQ5gQj5abfkTdb1LMQYW5C3Hd5AGqRr8OqG7JQwCkSZYyH8OWKlcn
F2UthyJrK22DV0EH6TPzpQPevKtnid4HdQ3r65KxijfpaNM0N8xXwXGnBkVXjcc42JoGyQrxAM9O
7nuPaplPSLJmDzFaDFmIDW54UVXpZojTJdr2QdPbHWb1NPKmmseAz4HELI8GVXm3xYVg5a4rSSIz
S0cTHkI9mjKXJJ79ikx9ba4miRe5Cn0p2J6Wra13kKBhkvuqbY3heljqyPNB4JDlzApbwvcoTrOh
HtJyw4xzaN0pK/FK9qkcb+s5jJe3IVKoyGQYsHCXwNrKdZOgZtmONVUDBGWKRPkyTSq9rBYRD/Gq
CJfydVqMCh86aVV6KLyrhpt5qe10W8SlQOse7pteOTcSm81jmspMC4ST3eiWkZ0wZvo4n4PUSMaX
uZsW7hAb/SoK1aIu66RU5U57XbCLYJkCuS+chGe6qEirDYo6nZI8gN1veds3VZ0niY7blnuC5ygn
he3NCi1TinZV3zem9dz1SeS2sijmce/7oaivauHmMFcKsei4d0U3rqkKKpoTM3XVa1HO84mr25hm
DR3UK9HOBK+mQldjFuq4lzuHY6842GV2PqlDafEhfBiZh8TXw660eLI8lEN/nySQwPuyarTKl1Y1
heWjT6zeJv1cQIyRtG7iTYmrma5QOIRsPRiY82+knm2bNRLq9zGKpwTturj06rdpqlqcD03XyBPB
cKGOaS2M40a3bbeSIP272x6Fk7hpvE3abJho4rp8GRs9Kq4m3NurZmlbdxfbJLlBFVFttuhInAg8
4RBqYcteF2rocSZa2oid05Gbc9ypdOGjsuOw6iMUxCtnaAK1tm2D3+qSppoj66NsJL6YOGriajPU
rLtKodTozC5F5TNG4eIDVx7ZgYtoICdNGahxBXXLyhzXrj7ptSgdb9shOQkJ0fvCT0RzhsJmpWKF
35WUzrdsskjyIWqHPfXlZPMqcOO1pYKs5qGYLhwcQvS8HFsjCPdjVbi8pUUU5Etfh8Vpp0oX5wFt
/bzCNamLVVQL7w5qoInO4M7MtOSWUldwSYyrtzFa0nq7DNTFEbcEzeOmElElKh72cyq5LYpwXiVB
3A7H0SiV3hYFi96ODSFi37AyVWILcWe7976TwfzSQRD4JvPM4cxWSwnVxL9MSJEJkl4IVF75Cp9M
adRlSI/H8VyEfDHkZuqSqy6mYxYPUP5A5nte0VGuJxbEWe2aiEeuRVtEA7kVJuqOi2bwK9QLzKH5
vvGaXbg22WjnLytDOi4NBE2AliEfiyUCPELFK+1PA4r3dSM7Hs/huEuEPo8NfmXr8prhOeF4Vvej
nC67xQ35wogAINy9mIKDiKLzKoTO1MxjVs6hP8bOMe7hUtkejZa+DokOea3xcGxVvdVDWZ4k4YI2
rAuhraikWYsugOxwXZmFQX09tulJUtGBY18TbiHAV2zy4g1ios8SwKQV2m9YXcTHqm3SDSZGXHpI
UZFXuq0Z70fdnI84KtEaF55uUNm+E6zRWRlMJVeQHauhjg4yqMW+nJxZxZDC8Oa0zsu+gT6GFprw
pPXnc1mW0Kj12TzNE7fQG66MlNE6UewMir0/ALV5E8w4yqoqPB6b+iaQpVqNgPUGErbkBSsPqenw
edlMflOY0fFU0obb2KRrxCy599VUny9yfB/PU7lO0VxlvYqPg6a8IkuTnkbTcDkQVPLa6HBT99O8
saYtMt+2B2VqejWXY/kKWkxz7EvW5maq2ZvZB/WJXgzbsCENtx7aYyaxvp2tdTxu+/0SdHHucKPz
JcRF5nwguLaovnUDOlVK7RPcnPkFyqbuTLUeirbLAsOiVTonh7IWHY/0UHGy2DSbw+YkFku1gm6e
d6E0mU+V2U50XpNeXsDWjXsKMWVGDySxa+/B/mz4iNut1cnWW/XKLuTWlN226ujIiVOnki3HcGOR
5Wnt9ktXVllNbLXzTK8rpS/qEu16Ed9R73YODesyTAVPi2k9TtO6JOWGlGVzqILabsdSvKtj4AZ6
athmnFyzqeb0zZBOAcQ03sTjEmUiNJtpqDZJLLKyRySrx2SEBmyugIVfM0FOiqXdO1HM3BS25nPi
TqZKZKqHGkoqEax8xMLMl0O9LoIabYMghBQe2mjhgjbRBmvUrdtUpDd0kebalJV7Dcfjw7UIPbpP
dVlcy1n3VTaFNtoNlXkgwMXsj9NW4/pl33pgSXGUrhtTJfMDzylP0nCi+2IGijrYvj/0Qzu9jGVS
X8Ej6iLxic91y8rT0tuQl2pq10DBk/s2RnIbAsna6jltz/pmEW8GX8xn9Vz7rMA6eh/RpL7wuvd5
NHedOQMuWlNYLMYFX+zgM7/07k0qCqu2GusFnU5DO1dcqGJuoJwtxmVjNS92rWyR9jsNPPrW6iHE
WZiIUOZJFAi1onYertlcSqj8g4/nHaTh4POhV5GEuJW6Og6jfmJvjZKx31ceRxVUCWp+k3MQQYdV
SMabziiNad7NQos2S40NoszhVCQcvFJxKZUDpE0nGmi5dZ1MXM6TdDkae3TZo96e6tiiV7OEY3Eg
PfQYzZ2eed3ZpIdF+CXK+9gVhC8tlgOXCnRRvtDGuk3sej9k1vZBuaVCdWrtgZKm2wl4DeFJX+Bb
E0SvqwTrFSVTzOHora9ApfTnMob2R+V9MZFr21TTeSGKitsIT/dq1O22ct5BVayh/45tsG5EE2Vw
nrNwU4fpbiwM4qyq8DGUgxsV0/Jqmmx3ocUcngAVZlCGUbWzA9qZHr3ROEL51BGZycopbmj4ylv2
lqo2OiexuW5Mgt+WpLXHwGyhOXtrcsa6cYuD4D7tpuh8wcPBLPHtOLhp1Yz1fFxJWWZlhPQ5840/
adqh2ThI2FOgsQ6aaSmzdFTjy3aegaUuRq6BXzTvl1TNayjhS1Y1slxDVKoHHdHjy3ap2NbTvlxV
1AZXoCfQakwHlUtQT0AcmySnaVs30J6A0oHoQcGxE0AoOQpJAw3CBbtoCiEUu8ptdKfjjAp6qrqq
5V0cD3sSFzZrbIJrTpEpb1KNzAnr2yKfqOlzhtmhGD3eJ1HRQecZ33U+HVdzMlUbqYtpl+omyUzo
X0FtKGFxyVo9NIxi6s8ayt7FXZrBPbYtK1g2zArzDssrEYb3eKa/aTZc93iEeilNlQHxm3gxpL/5
gmouW6mg0ffpSnWMct2Q30jIoNMHKebUmuMohkozlsOS6QhU9lJE20BGZ1MbntnAvwL2N/PGlbmd
xMuqddvCDTXvfXQaRPWhJ+4N1UAcKoTPC0r2KXzo8bDTKNmM2Iy8wLPZ1qxY1gsieY2SBaTWWGao
aZb1HJmzaa5v9NC/m5HDfBnbU+Bep3ZG/jSWQAPCog55VNP3qQkkT8ZohD6JTsGi3tVxGvKmXsLV
ENqO+yQ8YSLctKXr+CjZzhboxgu56SOYR0R7UJ2p9xsbFJQP1NyVeOlAUEiTF9BIsjgClSgkVMEq
kiGXNVMcC8yyYCIhn/30Npyi3MYz9Er4q7sMtfalFNFL71wFN1ulyrzpbwrfbADsgUchajd6ioed
L9OeWyiyu3ZUl36Zclt7ldXQH1bYFuu2IlA2guosHbSBrpFOmR2qdOV0ILK2mV9VVb9H3pJVlwZ5
4wME+0QqDhLpxvruEkUObYwRiM+jJiuGujtwNhwfk/ByEVOGJ3RDq/QC9OAxKd05ZWlW6mrKRy3F
ZWvDdl2N2m8JSFdekQCMC9clHGFVX3RU08w5W2dRRfqRq6aP96pyEbxJykygaN4bGTVcMQ1WTV+i
rFByPzQJfFSiJesDdLaw+JzObhdOGmaTWJqxuYUWjZKT1LA1RTPdqFk2OwuKOSMg0grVzPmC41es
S02mw6DnSZRemXjcD0KdznWDOaiKbRWKV4zOKxSQkuulfgvGwalj82s1uJdz3Y2rcglMXiGiIPST
LdS9dptYiVZxXyjQt9OYOb0EGR6Bp85QYvgEe8E7WggoqH7Up+0MtkGtipvBTGrVNvolDtp9A57U
JcWm2M09vLJTZF4bqmzei9TsEQraHTC5btPhkULLiftXwFdDwTtbNUAFE7uzbmhdhjvKGnAdpnDN
lqFuwchpXJNVaVuIbBltcdvNLQi/2mOxZu08SJCjbXHwfT31q0S0C9uikEFfZLoe0Cotu2niQ43l
OpXFcBVUBTmhi8NAYoIZOlI33cgEkqiQ8/sAQNvMaJhWIqTzeRPRYt0Hg0vBa5qbGmoH7deCKr+N
zeC2LPLNe4UDduyjpNt51IHqinC/KUkP+UfkMmvuRSQTGARSjfcgT7N2AJiDZSw3cAtkoLxXBYIy
g4qGHadLWoUndVO7U0qC/k2DI2s2VY2hbJPYNXgH1/jwRqYyPQH7ZkxPFVZip9VYQ0aldWF3uil8
Fi2hO0eOoPOFFOlFWUazvGqryU075Zdwv0haKthgbY+nxpJNJyZ0VmHgNJtglELzUFOF8xq8LvAK
ZswjkHQnQCKmlZV+el8WsV6BsMLbejF4zH24kDxhPoByEBMeBNUlC5Z5L3Fz04VkOWkJE69UM0Z5
QSt5Lixy19iKS7MMJ7NMXhLr7M4QIKxzZOlay+KmrJY14A1aOgoPczWSdRdEktNJDHxK8MumqS4L
0Z31PpRZ2LsL2uOKTyzZTRU5o1Ozrk24MjHqNpFj71TVHmNQB4MN3jYTE9xP9ngpFVpVkXkNpOC8
xdqskkTOGQbPLI8apzPSNT0IvqmGKIug90XRWoTlSoEWzUncozXQ09NeJsDyo+o3O8h9DTQyA6fR
cMBkG83mNKrT4yBmq8BOCR+SYV5bBZ5iU6TmkrLSg7031DkWCEGnTMUqMcW4ChJQDhVdRu5tHB7X
BMvzFLTBOdOkqoAdtYb7WUsoehRmRyPcgnNnfN6lvdqPJQO92yB0FiBaZaQeTocUlFpQthq2pWG8
LoNNpMy+p+U2WYbrsK5WQrSXlhQanOWg5hNV27Ib68zL4IQU7mXYeprhpa5XBVwyXEWBhyJIqdy1
UdgAfS52Y9RSPkXBReqX127sUj5MxU0VQv+lxL8JbHBe1d7zFnyWzNG24BqRTSX1CETPn/U6hs5W
NA+y4hzM2VszQDzHxVlcNpfVRFaYsI2Y5ys1UsYb3Q68iaGu93Wwwz25DQJyAmax4EsUHHCavMWS
LLtKVia3AahhU18Uc7yfo/nUC7RbyuR1NC+rkMqXTpEtWKa5JW5Hy2Wjl1FwgvSqSux2cabaFQUm
WRyPpzMt3xPhjptlOlVVd+kYu4SycxkH4qWIu/eMqWMDLoAIgYDUzXzekVpvqgW0yRzb90Od+CwN
h1eAbZ7aBFp7siJFD2sZ9Os5qS67uWg51cGOqp4XS3kxePOuNcMqmEJIP7dmY7d1xoA5C9iyMMwr
0+TDRMrMMQGMw16RoAMN6VfLFO4IWPi0MhcjoddKMsspc56DgXkx6uAMvLrTuBmqDNPmrg7QGxWV
5/XcbXuXQqNmL6Hmu9wZ12XL5H3WjsnrtrdcJV5kpBnQVqRxdI5B4IEemQ0viiDkrqjJxhdoJ4aA
ZnUJDbbFcfvKeTDcsXGWtxYIY9e+hB08T6rhuF/6zCfTtjLoJB2AUXXFdFxFap3Q9qROuhWl4J4s
OJH50tVlNs2o4ZD5rxuUMi50K9apoD034MWCv8hHZg5OjhsglS9FEm6Wytyq2Z6BKbYXqr+Ts2cQ
lOqmruzKLnRlp/a8suF5p2QJjW/KwSLM66DaAz99W0XVpaqKTC3gvzT+EI8s4IilkHikBG+AuE04
LpI3oKTU0J37snwdt/LG1FbySXdiW8IfGZpB1KsHvx3oDM7bRu4SrZpMTunt5IpbX7N1J8qb0KUH
WGh1EonpTDoIzAemhIp9WfT7BqNsaoI2CxUNV6QMyhUj7Y0m4H5P2hxow9LjHv7HAtw9cBYygjeO
K3051a7IU9nCaDaVq2HpL+ICDBBCzIUc57UOgjRDUq1J0d7UkXtFzchWxHTLOo6jd3EbBZveNTRr
LTNrGogr8H/udJCcjgEOQLnFD4RzOZEFPrVJV/JxaC8Z+EXZ3PVbj0fYVNZf9uUE0WHEjR+HN5Cq
5Va26SbpyE0i1a5flOF2CsZ1GS9Dsp60G48ZSqtb4cl8ShZfNjypvSR5R5IaIGnC075o3Rq2hRzD
eQqYAnBoBHwIdZmGk7M7Ogw4G0Aov0lEwHZzi4H0h8VC9xEYzNdwYrNcUTMvp6Hq3cORGNgNtEj6
60D2eAdO1rRvImTv4LxB+2zsWtoCOymGddGj6TevGrHtQPqfpMuEf7OW2gMYK7dDN4OxEj/YLkNZ
rErKoIuXEsE/myIrZnlhFZG8dMFNMoR6o6Ebm5ipLA7lSox9f5qMXbwFMXrOWgSufT+TbEEYtELD
ulUnxxwHMXjDVSy5IJClBYIyEKVglaeQJuB3DBwkwSWt6TEO7TWcAkKYxsm8jnQdXsgw9BycUQTn
Tp3KYbtKwCmaeK10x5surjl4sleBaRP4w5YuT5fk9dxEFja/fhtV8a0Bfpz1Zc2ysB26LSmK13AK
kqvEuAa0z3QbyfjNXCbBG+bMBo6S7ArRZdt4dFVgfGu78F0ZT1kaLUEexuAV0KF+PU8TytpoLvOq
I4a3BVBtzBa0Yw9CdApAo1sJ8E1DuFP9chOXQQRuoX/j62AfC3LuBnzmOzLnonHRVsDZaaYFdnkE
TZ3bslE8kE7yqGJrrNuTOJVbE1RQ6LvlDbgX500MV8sQupasWzjuze0SzegM22GLKb0upkWAmwDe
/RTCYWAY7UIIumnuKC8n4DBNgeyWgVWx6qknuWStzOthmDcxhemDW3JBZ9Nl89SCecZq9hbZB5tB
x3TdkYbdm07qfRL2mPfT2O2UIOV12I7yetLLcMwIJD1Jxuk88YUCv7el5D6CQM7hPLA6F+AWFtzZ
yDA4y0w12MNldT10RJzhPjAnLnWg9xwiARRQ2qn7xpZI8zEo0G1q1cCTLoUTQIjWLFHdeBGpkoGJ
3ZNV2DTilQj+D3lnsh230QXpV+kXwH+QEzKx6QWmGljFUaRIbnCsgZgTSAyJ4ek7ypZtSvptH/eq
h6VEFlFAAZn3Rnxxq2CnUeX5gWwM97zXLB1JsPl61wK67MGRLb/dRo9H87zllRMsVYNeu15cPE7l
XENjx9ujbDPRUHgooHK1xDVV0GdajCe5g+22QKbfzNhhjWCyg34IzSOo3ZUclqKH0GnQQTWLX771
foFNnGl2MmzQ9/Wi9YnZVh5Zu9K97zvNG51ZdmXJau5S4nsiyItqwEGJ5t15tcrBx5SrD5XKlkO1
aXPwWT4fSWpEXI2+++hkko0RVkDyzKrJDeuu9y7yk74eaevsUmLnfcraYUd431+1BG7ZkGk5Bqvf
sCjtOi9p5FreOmuHhbgUIx1DXKXpsWEte/IuPdegOlxQy9As6G2EgOCI4trOHT/waZziWXnFFeQr
N5kJ/KigYbZL1Iayt3KH8iBmMnpBbmgZ2VZhTy9kNYRel9aH1Mmc0KGqmUM3m/mVWXP21oispcFa
j6wJ+ehXMRkz1OKbqP32ntTD6gYZHqDAbCjFoPg8Ejg2KrTZXLwS6+ZPcGWruIH10EXcYBGW1bx9
yZTjRXXFxCtz+iwyLgTNupiXj2VtWhSipXsum2VALasUahQubmgp59ve28otqru29GIX6leyTksW
V4PosfQpcb/2N46CTpIFkg79xRdVawU/XM5HOg7ZnizjXqf1VgWphmYXjNYroxxuZH0vjBFNko5V
mcdOZvVXkjLyJR38+TixaXtx05ry0Op0eE2hRDytY+PAfrBsWQO7Ferc1SwnQW228pXoannVuduK
GOXMKK681XeGhDd+vzTBUOJZxhtA0xDY2Rss1KIGhfja9XOG+q4n2CekZWlsts4Wr2uRwdqovLzo
bzOZY0HoYX2ZA11LY4JJFx7akxyL1SGH2LImeBrzR4U+vY1WXjPQFBqbTTy16eDsSLb6XiInajOw
EzOqqHkcq109TSuLO+aPdVT7EACDQWjexEWvmRtU/owStF/h7wVmES3aaX+W2X4YMmXhnNH0k1ui
QogaMsCeEbZFYSXqwXlNId7WQSEyJw/Trl76ZKQZU8dNDvLOnS4NoEWv41+k6b0EGQBiwAz1iL1h
Iiv67gXVN61rSe8axjZdQdLQ5EurHdiUytFYbD1vmpYkayaIqSLj6GbxQwAczOsvSlS6oaicUlbx
mHDs0dGgJ+7Fpat0c5Vj11XwmkRjzp7NVHFuF4jBvwhR1eI8t9OynIdK6JehnOYFZ0BrGCQEb20N
MiNsmILXaMwytnBbUv8r1at4Sz2UFcEGoXC4wgk0dyq3ThMO0IvCsgcIETqq3SCbABmZAjaMqtsJ
d9Q2GtKsamM6Q0Y6TL47fuUOhc/hbu7qRnW+PaYzGAihOnipPt+waIxV8blZ+NTF3ehPPkQEzYCE
NL6/3pMRNbXbjs10VRcF6tYWmndY5HJaoilNQeG4nqPcxFo2HIzbNX2wwdsN/cEx7hl35tRHmV9A
JBgzv7FRDYAHnWI9d0XgrMaposxLp7OAh21OKwXPst/Ar1RoxEraRLjJIVG76HtsKEuulySt2gKl
d9GXxXJ2BrPJh5Y6PIuFKPobb9qkE3nZWIqQFMA6bmWJ4VYxujhsXyLL6LjDhZBwy6TJ0PqWzoIa
H3b6qZQ10AKns9uBNFAIH+B7F/ZMp8yitNkcCoTHS3FnwoQD0zELrcAmLW5ncFXLrQtskTtVPHMf
azLxUDLExGrWJFY6ZIFvbxo/1uXgfM4712WnDqAONBBiISy1qSm/LJvM02D0WhYqUa7JbFp1Z522
5hGoHc8Ct6lyFpK8gyBZFT4spsZNfcAt67w8ABMaMjRga/motoWquzWb60+l2IbtMMs8Nx8aQBAk
GT0Hjb07ZF0elCjf0qfao0tzJvlQACnBX1lgnuUTduslZQMKIqubF+lciiHu5FmJenxQJHBH/PSj
dcYSm6uacwnNuuy9UNZ5/mSJgmjltOWQ3nqabl9mM6Vb1NC0HHCNi+15WGVWnlJlZxKIqfcd+Axm
ds+s7O1nk6NXS6H5ydBpNMQNmP7dV7cyDg1R+44yXKVYbdDSAk11wFmBTrnFCchdR0s9h4abag7y
fLMocPyhr3cZcucf/dlZ/eM4j5UX19xqJ2yUpOXlE51QNW1Z0eGxWj0dKEbFEKYwByTeLx/KcOgW
L4cm7RkSwJMDL0M9Ny1jcC4NdNdM1dDnSO/I2xmCd3pK/RELDUflncVFkxciyr3J3vUurmcA28r/
lHWuc/YyZ3tYe2g1uH5wQsJ2kTQL2dj4TmAgFl0IB3JtmWeXHVtTdSgmX4YgulBhu+XSosFRDPvV
krWbOHYOUh/xaLG5XcMUc29LUetlb1rNV0A0GkLPUJilhk05bHgy64EssTt7fvbSsxG2tVPXRYCn
BavAilvs3rUEXFG9eZbHHBvbxefJ6ZJwPBfpQ64pfCGy8UnuU8rh5PrCQ8lVMSYgq2b+ukawo9L8
ICq1jVezg5UlNFs6D6H1S/wOLO+Sh71vNhIW0G+aOwqg4SSxZxz9Zq2GnWvH7hfYjjMLRizfXQAk
fm0TkZWkeMQIu7SKNB/dEdchRV289vWC9URtvkUdOxYvTDgFv0KHru/qyYcybhzZw5XaxnaNp8ni
yUXbDMtkof2aBth2NjdRvTvm0ajZUO8cMvFHSrG0w2vR2FBqi2cvdoq1WlHMu+mCO6hRK9okPKfB
WLUVuJPGy1W4WIWafdOE9OHcWX4NVkSmO4WnY4AiMWzDkS3D7MeEsWyFmZ4P3YEXqNqDZlokCJTN
a9EazfkwRS6uOySgZnKBoWDSgroa8yIjx7yFOBdy2nQFXwIDYuCxm/ty2C9NOi2hbAeyHkFiLRXq
2XmuIIZ13AEDU3Z907Fws3m9Bu9I1/8CjwJQfUeOYoKDdwFUOXcFpUgSemBb35OjqKiaiaWQhrKx
oZ8qFBA2XCqnDjpT67sBJfMW/v0REXn5/ojS9fBQwnNknErMH/v+iBDO8m0VFYtGo7eEFLndSxQ3
MXfz5evfHwqI7U+HUpcBZ4z7mEkiLyf/DotFcLKA8I9Dcdm491JB02TGcPg17ZBA9E4TnfE1qgja
q1n02/QPF/eC3f6J5eLiSiZwgS8RACWI9JDffH989GppMbJJRGnr5UFb2q+gQdwIVOpz3rt32Nfq
fzjizxeXCY4YIbQsnDShlyvy7oz7Zsm5sbOI4BLoCOXRFjDUUwDW7Lj7+4tLwFD/cHaYEiA8zIPg
vhKYHfH9sTAt0pktdF0UMit4ThxqzUxMDE7XOO6pnAaoa1WPImuVQdZB5w8mTJb5h9vppxsY089w
dIRjMc2Q4WH6/l0wCw5snkbwvaQ0z/miyuM2cRKoDP11W/vO/u9P+3JW332mOBj3JMUjg/A87qvv
j4cnvytFplEsK8PK2DEFwLAFipv6hxP7LwfC2CdJMXRDSTydPxzIX7DigfCFhd679qHfuvx64WA9
//50yM+HQYLYpVQApOMIK/yAjk9gZcsl42WsG8ES3ZZ0VxFehXOBvbSHoBJmPaxnvImnVWdpDMZB
BxXX2GJVfimSl2Y3yTT7hxv58rF9f5m/f1s/fKy6SnGyVpTxqnNgERXs+W1qMtxHThWKTYznKsvK
2zr16T/c1z89QkphsRAweinF+Ff5w5G3GQ1il3csIrSvr6kL4cwB2hpVWaXu//7i/3TtfUpxB2GR
YNgL2a+fzbuntStGilu6qqFyMH1q09W/Bess/+GELp/g+0vJMbWFecoXhAvigc38/o4FFJ87uskp
xLK01wFUBYJCk/UJn5wuKHNT7VfzD8f88SL+cEx6OfN3Z+ZCpKjhrBEY9sAielUsN20JAU2VaR79
u4uIMXiXpU5iB/NwtdgPz0nPALVnsiqhNRNUTZtX9WD1lw4kz98f6MdzwoOIcAX2Low+8i7l0ffn
NLjAXgYz5QlZVtqfRWvLe+4tLqgegCb2t9P6Fo65/e0D+i3m8bnt1h5t/bcpwn/883+efx9N/Os4
2j///zKH+M9/3XRf9cPYf/06nn/pfvzNy/H++FUc7tvxLxmY7/7xUxrnL/I297+OO/6LH34Xxvku
n/Q+jIMCXmBf+mMi8U95nPs/o7l/BnK+vepbJkcKBKcFNjoULRQf1Lc8zmUwMXKWHOsZPinpezjO
tzwOZlZ5ymUI5HDiYuNi+NG3PA7/j4clHXkc7mOmsVD836RxLr/+/nlDDhSbmCexRyDpzwXezPf3
id9dipFSulHeiRewafKa19pPEB+tAzS25gAt9rbmsg4hzuTJPK8oHLP0hvegWQYD2bgi6aeeKScC
7IXVrrgATsLbFXkLe2wtr9u2uGo4upxeOmdX1kBiFnSujiqKpFT+S9q4ZViqedfqi028iSLWxkKp
rkXxMctgJXktxIhuZG6U5dUbKfyvW9U8CsBd16l2p4Dyzg9orz4PtjcgDMWDGUdUT3iowSE0x6Fu
obx45MCX9KlTWbX3UtuGcqrcHSe5C50GVM1WK7g5s4GVV3l+kM7w5+sMHDsr3+oxvxeLOdGuBDte
5v2FSY9rTVks6fLGxMQjPkGlEKgeUDCfN8e1MP25DMtF1+Eyp1e63V7mxp5dL32eBLdRtarPgOBf
ira4LbPs5PR1ssr0YaPycZ0RNeKWu9HqpR7af2pfm86BQaNgt+tKv7YVfJihqO5sl39act8P6nTY
jzmdAzggCE+UMqBd9uxMJvIKBBeQmKIkOzRw0XZWjK+iAdRl/L3rL8kAR+hMGeyFdGQmrgzRiXXk
W4F4TwBIBcBQ1uzFZI5tBXTcwCvp5/V+KsAK5WQBwypmWMQiCy3DBVzQEYP572tUHEQEdQvBEDaq
E1Ydeny/lWM8jMWjXNsiclIKB6At75thBMU3+J/TjXXnLl/fBrd+RAGeBR6pTnKCGLlOT6YbwJs7
6K8cj18PXnOESXdCm/8i1+o4mGHnKEgwXsthSgD55T1Q7BbbhkfSa9xzKvDy7Jc5B6PeumgzByo3
OMkGXQxx08CZKLQiVfvHLW3zhHdAkYr1djC8D2xfVUGz6iX2rWl3jQZdXk1AtJzVfhbVCCzeRVgi
d9rnVgjnWKU63TcVuy9mjp8pUHBNfw208HqiCpsZqzOwXnQLqg1Bq173t3UDgjotJhpYKpwTydqk
79gdUebIS3H02uJhLZZbUpYxDPoVnBGaoc3QW1LDXaebM+xmlm9xQRHBcnu1V7XXJbWUMEhpkQWu
ww04JWi2Ss02EKnL4yzNX/OxaYN2htZPs66IaTe4USWr2GvMXpM88Bcz71SxfamzCgkiN4MMM/Vz
AATyuXdKHa+XcsdFgQ3XaTj3aOOh4OHKmJrtu450uF0k2rQU6L3TX29stAEmAQ+B55sqlgi5hKko
bmSl/bDlQAGNqJrbtdY8KNfO2+Mh/dplHBz0VNVwZEFD9K3zCdfnYdD9ssv8/OsG/3FV7YkURbEb
HJjtlEO5HWHtj9jSofaIMB3NFJiCv2oPSNjsNL9semkDhim6OdJNgWPzD9nE5530gXk4cvuIppzv
O5a9iWnJQ4+glEwZB6UsXRUWKwAH5rc07Aq8aY7HKcSLXthYeIEW1WWWfx44i39d+v7DhphLCP3m
CCfqSZsS76T2TsXWxe4okh6i1qWr1W3aBg5z8jWAYg3tcPXkAQ8KDMjFLXeOi/eruhy0rIVFWeUw
kkwBQqAZbSK8wg9yCTmlL6aXplj0wcnHLeoW+owYmJO42zAep0UhCLfMv6yAPYJW1fRq5csDHU21
m1YAEBeFBXaka6PVtuUeqk/5YaFd9wBAa32ZZydOB8itm3IfmJxNjPgoSQCrN7tiJCug3LaM29Jd
HyDCY8ViKNAxSvYDSWGR2aqEqGrkozT2bS4LIGpcx9lgP1TI1ARAOz6RcQCnxOtfIG3tHMse5MWO
6Jv08zrKV7HUb3LxT7YuzrC7nEA4iEPkS1MdG0DRu9EqP9rcVp860HO7Ct72CWJ8f9eZsX8tCtde
lf1W3Jqt8G5EKVTAR9Pjnl6naEQv+ITrN13rqsiiDqp7mG+yDXuKVQ2ga5KN26Fa+ls5lvQocu8t
tfgcl8YbQkc7LG5W3PkL9FgwQhskfuM9le48XE1mibCrtyHs8tdmtncuA//bFeXVgK3gSADvbLK5
sJqZSSRVkePMX0szTyFmLal954lna7FQwdM/Nhl/3KR4hCkFpHcybbBAZo8taO2jY9O3zbkAPpUX
dlx8wGO+BNvUIjk477Vu4MoMvgftEGyiTwE2uRyGLrHeupsILSJ9af6RXvjYrSAnSXpBsJ0hpk5/
1Y3iFqHim65HFg3aYjAQfkhnKgPHR3bMnT+k0kGkI1vPWMfggdD00ANsxVqjX2eDkxeaHLtlfYaw
foWM4n6ELY6u21xplccwJ7OwLNqzA7sm8CdNIn/GPgQdsYwyK+tdqtoXK5YvWOZey4J+Kmdyv/Qc
AbR+7kJc7yaosEMfdFnfLflGdu2oke+qzcdqKjXgnHyvZ3gZuUOfdaafukka2B6VjhiETcjFCs+Y
TDRU/qmtIyiut4XC9d7UA8SCawextVROqJTo0bfyCgRcpNo5QZ96YxAHCKa+uy4y98OMrR4PGHvY
/CbydZ9MfR/R1cfd09wWfacxw/dCrE/mUKGcEmS58gXYYEKSrkiPrbeB5kKFZPxT2l98mNY91JAV
q40c7FrsFJKbU+GbwLSdE5QN1tFxhFEs4frIob+qO7VHcPgoJnVCDAoqbl7egqKTkTeZDj5M/Voh
BIf8rzpgoWVBr/B2chefgWtAcyC1QshwqrRDoqnKseBO5jPIySpR0j35ZsD14jKycwnYaGvONKtH
6Nz8i59KoNxqmMIC5ucNr1sZek433g6tbo8zusfk11L7X/Ud/zd0FPR9S3EpuoVgCAUzoiREoMsY
7b9uMN5Njf2zwfivf+Ndu3FpQKQvMcyDcBdN5u8tB75GAQP2pet6ikE1kDjyHy0Hxu5RvAbfpHJR
jTh+9EfLgaw+en/J8GIBW1v+q56D4S+96/F/e+s4a8ipaHtciT/3Xb9ddRMSXx1wJ70tR7IgGOZU
p6bcPuU9fegIaAc8khMGBACeBpZQRbAxkRB/tZuIwJWEvDjTGVWwXU9ZOe50O0SNjzzNUh0zeYlg
+w8DaG4LnHIkD2Sa9nk+hQP8Z9WzBIxfgInp8dLQZNjKsMEia/0pBHGFJuESZY9XUR5mepfhsGou
QG+/sqW8VjCFMmAIW5PtPBAQzYqCVXc8SVHaAC+JqbRn4/XJsrYRQfwWJHMwEQ5+or6vyrfL4tva
cV/SLh7BndumjtQ2XFsDs02CHdAsxGSHG+woyBjwqGQGpEgXalKfkHqLVzOHFRCEvCxC2s97v88T
bx1gcRWRAbgEUyBSWr/a2h475l2XDmoPtzpb7xFhznCaCgQJ5X6wXxHW+wAIwgSr7uO6bfbriFoN
ZB2wmDJqKrlrHXnd2/rA9HgwY7GXTh1La8Ccydj6xbHrkWNXJfJm/sEWqH+4ik2HT8zUJ+GWieHe
vhV9RBTYGrwPoHJRipSvbHNgvHRvgRPXqoxzACxmtBEKk7ifkBhtMFXBzxJ3kq92VQj6bftBgrPo
cVzmHOaK3vZUXvXKSxCd/0rHdQ/5JigsuhaBStX7FZQFJoNFvBPrqxyW/QIutyq7ey1QjeX2En3z
3VAb+cV6GBtRwjxqCGoiM7RXTSqjblp3nVyPY7XtFsRDXLPFoEzckFXdjjb8uHTsHmnBiKvmCAUH
W//sBqRzd0CXw1Z59zkW+3XlwejqV7I00TION6P0n6jF/ALrXM2jSqTodmPu3tXo41aWAb26ZQWq
h95WD3IdPoAnxaQHhOlGVJtFCSy2igqwsms/xHm6xVWDkJg2CV/n2M0bZALGZEl7iOnuFR2RfRsb
qPjoS2Wz3xpU0zlqsXkBM1rXAeA0RDXRv3Rs3cvZ/6hzf+dQNzRGxu4id5j7EQvWHEpAS0vZg+ZG
iqF2rjufoJ/OIg9WXsH42ZnHzzajb7qfr/vFy0I8lTtv4YkzNVfGN1FRlQfEFZ5sAbQFu04Cs+1+
peMc+gjGzJf7CrQXa2Fa194tJHHYgmCqsruh6EOv+cjqPnYq/B1Iqdag8Vb5h03lO+U/1ozetMv4
zDnKqPLVw33G2IvNhyDDM+7h6UtZv8d4ETjaxQ65/TitLAhSNyzXMWi3Z+25AWJ5wWqb/bCld9Ws
d7Nnk0ENyQxDe0tZWCPEW9tXVYqTz+voUhiojSbgRfCgtEBJan2RDhKR8pe5XF4alUXw8O4R+QaU
zMtnQqFP0yJeEdcf1Rc1t7BJ83uVIdcL2qwCyGXEh2p7nhASEgUQWpsmSvvPFBhyOxVfNomMigUj
we5mhFvAZIQL8svcM6DU4B7m7W1XgrLIXymIZzDfETb+D4Tya0xb2FNwBqpKAchu4OmrnUZSujUC
Ke1ltyAmCEPWBtYfb8vcw3IjHkiWR7LHeoEerdUwM5HXnQp02FAuqqRiNpyknxCHJW6T38hlCFjz
1S0rxC8/w84PZkRCxpVHakKrtN3qVd8gfRc6U3oYkPQCTgcAhcfLBFtdvC1mj0x85HoneJ3Rsn71
Maph1r+Uto/WEZY5VHWH1sAugEchRZK6TxuqcsUxUQRSxzAA9gdKEGRDepVeyCEw8Xtjaexrdm3G
AQXtnHRy3I3NE1HZtS4r5HLTfavzuCgYGND2MMn+fkBLYJHsH0a0RLivR1k9lljLy87ZIT4bbAOP
u8LEXdff+hptWYb3NKQJLUpMhphO0P5OTHyoNZggfDCTq054rA6yfmiXZbfyLUZcY2fSeYfbfI+q
7A4x+QCM41s7Q6QtBhD9RdS39RekxXcM1Gm1dRE1CDypBgscQtTx6OZ7uY0JB8fg52/ATgFBgWYp
fKhM5Xnt/R0C7GHmTZ+0GW4Q/Q0974XmSNDXMmlGHQ5YE2YENMxcP7p2DsXkn63rorLEeJPWHqtN
7n0ELsKpecSHdgCSsMtXuc8VD6Rxgn5EMHj62BueBWLOMH4DJDgXdawxPWKzc9JWZge0NqBlGlQu
9gP/q26R28dIBYb8B4eIg8gzgjjrcZKQvCwLWNcdV80TQJ6xN7tHwOO7EbdEgVYSKbBnR3zJSR7a
cv5QOC92QrfifUT/eT0pBCv4+X+vovwft/Uvn78O/4cq1D/Vk5jYQGAoYBo6ER5BQfXX9eR3X6L0
20QmVIQ/vv73WhKDoaA+C3yFwvfaNcYwX77ISXgXQfuPEhL6MoxGCbsBlad3MXS/lZCYx4/21vOh
eKLCRCHJ/k0JSS5jv38oIX96x+8tm2oD1Jev1RLVYwrVASxTT/YeCJSiaZ6rfDqV9qNPpivEdgA1
LadaV1fzoqIlv9bAPBB72W3KgwySa33lYhBLJAlidIV7Q/I0RRKrPy1Z89I7IHGnKvKgjOqs3JDa
Gl+rRT72JSJ6Qs2fPOSAAiRKhpBilNMlx4XuiOXhXH3RcksWWIEC5Igxr67Jd6QQZ28e4nnULmgj
jHboDTmbDekBx0STd4k/iQ2iF2iXlnShwTCpeb7Keh1JPoQZMkuOU8S8SaOSM6BQqKyGBVT7az40
54byM+nXQNcgugUPQGMHq6EHM6tQiCmw66MsoUo6LxjVAQJrDtZN3ejZQKz4UqLcWEsZygUwLBQy
SA4xTL7TcoHKJA1H4hxXCA5ZpZ/EzBKeOmF5gc+rku2bpr5aexLMwKeyDPE7iqz4wA+D5E+ld+O4
YE6ql8yVUMHHyGUP1iIRkD56ZjtkKUL8i9n5/alIoVW7/b2PSU3M63dmmSIPpsIwsb1vTJjjonc5
0rII8050OWNGEUr5z3LK7zEN6Mq1iL8rPoGjhazTbdmuSfVNrprT4I2HdEQsaHzIW48kdZWfy4Hf
rln/0S/ui1Gf6qxEKneDpp72H5x+OIApBMWNdIO/dveidZeQIrhTlE0XFP5yzhoud8hrRo1Xfcrn
X7oGS1kPRAeREaPRr9QlIip10BDESfMyEBotyGXoT9vFdKvw/stAE3DJ6SfMaApylBok88+gjSNd
qGjCxy0OUzx4kUBdM7k2/v9goZMwq/AlgYBxfIrvGbssC3+90H3/dVHve+f/8md+X+8w/BYNKvgX
TLbGuMyLJ/d778z/c4mhMg/kAdYveHl/LHwEX0/gXuAZgQZZYqQdXLZvCx++qQSvwQsvoIvAO/f/
1cLn/8Sx4I9g7jb6QByMkUsD/37h02pe2QDnILaURJwNR9GLy6iPoM+GDZIR3U3pcGWYPTLRvrVi
xXyYZ9RdocEgO2e57g0sEc/f8/4JAxuuMBEyzj0bjbJ2kJBZ79LVA+yFyQoYOoeWBlycAmK/qCuQ
/lEjAdilj3PzZU3TCCh3Djyx1mJHUG/bYUxWmp/bCasSY20XFqJ+67UzHlqVcSQbEVKHnaNwn4Mp
RdgWv+Zlv2QSmfqUTw/GdYeYO36/K4CSh4aimLQi1yHAdR5geheYzmIjIIsxwWMbWXoERSzR3+i4
VnT8VDHMiyPe8kEU/KOt0fA8NqvFsBhv0EE+lp8M5uVhvQ2tUgjYoHa3/MsFAJwwaAN6WYQ03a7C
TCZN0i9mwDiWyt9jZk2QY/mlRh8d0pWBneYYOZ7YqfHlqAO67mw95OnyoDwT1zUC6CKXoPQF8kdF
d+UVZDdj+kVYZ4Bwm56E62Ax0KsiO+GkCDuo8oSM2hIvZLjOqXxTdXurjd8llD0JcVtwrNRLDfx5
7gKxPDbcCbOmw7JAMJQLa9gaVvYak0KQVcsjunTxitKsReuR4uwVOg4MP7LzhJX+SVX90esR8j75
XyV8EE0/DPRjPTfw1RDS7dH3rIkDnxTmU4resc5C2bMY0SoUe9qVASZVJMUCMQKDQ8rG23uO+LRg
pkQgRJpA0bnX5o0Kc80bTMWBmA2JfbwM88qCpiPXwLuwo1RALfVmPhNkgFdEkWFaxiPDko4scZCl
9H6091TQJVp7hkFl6Lrcjj562rsFGjaH6zrvS0+fMzN87EDcIMp8Q42TbGDB/wHqId/XGADi8Kj5
+AYZCvGLXeYE/fColSRT0gPThBs/qK635LXY17fjacRteNC7aNhHTcI//r+4LL+XM4EoYMwoLs5f
r8TfvhPozyX4j9f8vuxitDjmEoMUV4AaLpzEn8uu/I+PL46EOIlSE6Hbd1NLUZtSTBMAceaDlMCX
Efyx6mLRxSIOmRNDEbBQUgLS7ncM5DuaBTNav/37/dBS/itZ+ieWdJEsGdBB7AjQVOXPnFWO0H06
XkJ3hdX2uTBy+opQQXMQqLfuXdoVt9QwfUB9rB+Ncvjr/+LuvJIjx7arPZU7AdyAN68w6ZlJJpNF
84KgK3jvMSeNQhPTh5JuN4tdKkb/+l+k6O6IdiQSSOBgn73X+hYdnNElsyxeF1nYeLjBtEMQDrnL
AjN7RolXn32MXn9HW+Ef6Rupq8mX0/taCvtjqXXpJmDeyV6u0J2i7JTbsWUPF4Z9vq/zItgm9aRe
BDyV94ya0Q5aRnxXVTC5GID0jxMWLhp6DbgAQTGVSzJm0HikQnkYyjxyB1bmyVOVbriQ1zpQ1jJz
3etZLz3mcGyQXanLYIa38Hoo2K/HQ9ktrbUh2Eq5YtwkwCQCcKlzozBkDdMXw++7GxyAJRCaWcDj
lOIFZ1eL0gjLU0w51IqTsjL1eZLtDj8e60IKKGzVosFfhUyIMeUsy6DJTjB2UpzJT7GgTAXjeQl4
UpL1FhwPIZmeknDgl1bM9o4sWfK7kBfiLVoo+cpHpLdKy6a9gmonXqcMBl/VqTIfJ3EID209WpVj
qXq9mPXmkfaXj7hhSMoR0EJrIgAwRiCZlWUGL4jDa2Nj9r54LeKGwhwT6eZDbhQm1MC6RprNFcZO
GjRSQicDF8aKGYplrPuu1wtXVfFlOUGcBYwFVYGZfinPs2VHNGCwBlqF6BpZXD4EqS5+Q6kQvrWA
uza+pXVbOJ80uZIsa1iSq+kVk9KYr+sBUbUdBRkwFBI5lh0CpBUQP/hPpKFDRCZOmn8zNX6BbTHU
/NMkzR1+klyjZVhUKGrvcGP7iOLnTHvEbSxdw5lNHsUBFqmVx/NjHSbWJTaYqDLkEg8DE9BdEpXx
OkuS8sbqQg0jUSdc5WYxcjXNatWOum77pCtSVLeNzYODm5mzxb4qq8jCoSYqeyaxjMZQ0ug0EkdF
eyurxOB9XEjzeYjodWHPS8Ydr0YcK77Wd4spHgvDECfCejDl5hrgg7mfwHetKzUsDmUQPWThyA4o
5zU3Y+TgRU27AaCpzmUd0qtOzpsVvbt0nTaVuIqrCf8Sd4w3++bgdD0mdCVrFS+WixCeVyk8mPxo
jMXyqSZNFRVnhv0gUAPE/8wZLFnlQs4tRlTFHHZBgzxFNmskCyqsNWXCnqPKNBjjabwzjK5x2sU0
WTelDj6i+j61bY2NyEy9iUHZnn80rvFnx88axlNnFEfRw3DarZlAw4IoFMXJWzWF6Vl2+yY1UL6M
Ub9CHS1tyyAUa3ab5riWxDFmngtY0Uwz/a6uBZChvpLNUMfkRr9IkDq9oI4AVTWJ360LOWU82iDI
SoDPTIZgN5lm5ux2ilRw8rSTn6ZA1jOnMtADBGM9AjWMpXudKvHVjzTRlejXa/aIy+VVw8DnlSBP
qSoz7QGDCihenysyWpFA1zSbMJK3wSrohGoLtq1wJuwTtjmn2WbAouuYYo/htEpgPaEzED1T4mIn
CpeznIL5plW4MhEbOOqWQBCZomCuOkxsT9cqHqbbTAq0KwUr21EuCgF6Zmh9F1DkH1B1BN/oTBTu
wDxyLQ11u0HuONLlNRAhKEZBq6saD1UST42dRJV5EoUSBTqGMFBSLVK8Nw0HiLz64eWbNAMvhiX2
T7GP2yTGaQRWQgQNBd6C+lDQsDpWQtSiMrLATRV9V7oanV3Hb1QJW4/QwJb+YfkTMR6tClRUR00c
oqtuUHWGIYq4zQXLPE5BUq3YpoveOAbpoZvC0h0EQz31UgKQQp9Q3aqh9ji0kuWWMghJHPGWOjmi
AIIoC9BFQQ9B7obJDe+oVOnKuukNdudT1vK/ScI4M8bNRe1aaVOJ50ep3moRKQ4MUkpVrdAUyW7V
mWmzigSK5ocmdY4aGu0Dr8PqUQwb+scQ/AKIeLkhgJacSiDRFTxJ9h6Wnr4hTsLjFmftZrLkS9qL
WFyoMptUELxSLqStaQJFgLFI45tnI8HJXlHIzrn/PYva/rYPB5E1vmXAPSN8xFo5xGdLgWe5gGPn
U1dr87ZFVgG61IyLfYjYf48k2Uq9IE543dXh4mMzeulcYta8x/KGVE7Es6ky2sqSTd/ItWvisUDI
Vgh3VNXmkUYMX0YbqG+4w1ImdilKqUyYvkl4p28zRLzIBlSGLHOYfYth+plbCcADkgtx5gxqo1pn
QigcW0TRxz6flMQdpLS7WJj0NmW4tJiw2oBEyxs9LO05guPrp2p2z16/fJAaBgBSWGs7MHLqagDJ
ejvyvi7suOSNgSLAQIVUqplo17UyO40Qd3y7QKrZ5SEutiVrVh/mVpi2gajNN2AFtMYG5QLsLxEF
0UHPyaCpL5Sz0Es9b7GBVSKsp/JUYqQXgGWJ843IuEZ3Jl3vtzR55qcoaOp4rQsy8Fe0xdZzjfXz
RTERXDWJEm4S38cnAenWmwwmpBpuSnlho4R3Rd6LlD9+FSCl6XjiGeaWe7WPoJHkTEsfB/xTa5wC
GaCgcIH6TvKMX5+VRrhUkllej0pdXaHiGle4lYabkUnBOov9/NCk0fytq/RupSnCcPr7Rff/Hfny
p+awQV2t03/gNUVSJs6T31XqV+9v72n67//2R07nfyH7//o7/qzc6QMrBA5ga0Fq8FHfTFEv0acR
dcp6pMUf9M06gmjEBxaqY02TNJwjf5Tu+j9RrZsEFFDXm7SL1b8VN6AYNGx+6hQvp09mgUV7HFDg
DzH3x4aJNLRGFPg6Rknf+jaF7Yaa3C198WRGwM4DU3zQIlYwfV5Bl9qqJjOM3nSjsqWI9VdYgd2k
oifgG9pKH04GXlF0SjzU0ypW440KqFEM5l1u9l4l3imxv6tKhNFdvulMbV3H3SYb/RXS5/tS7W7o
itxG7XAwmakkOBQzpXbbyFgxM02zwzzPyAANL9dfKvi/Sf0qiBHVnAD6ZluO4aGOoBzXAwVCsA6t
eUMvmKKkuY+Z+3WM9XzBVq1sXwTJoTWefeaGvKMPc0cf3A+u+urgSwUz/4oJHlOkIduXQwXEDR3d
Vhhq9Mrw7ZWmY6pkbGfw3HHyUutAqmD6WGnzrFv5WuAjRGKxNmKoaEMBdaiF0c86rsrnoe5YiiMv
jMIKsmh0b2T6dpiykyWHtZ03sBws5YotjIPIdq23+pZqy216yHiFfswak9iAxQlNuyQJ4lPLMlul
ALYFYRNMnLk4rBjBIs8+Bz4luUmPAje7NbyXWuIUSDlgWJ80vdnqzd0YFtRAL0kXeLTsEd3p80NR
FlDJzw0e5U4WPT8SnQHwzci8CvQiIzk/ZiHj6/P9AXapcOVrkidYrdNrpuNXtav7pt1GIBNUcgYu
8BWodd6rAh3juuyqKzkqmRaAdgi/i3J3G8jKWyConpGV6B+N64w8AdHU4Bpb6zBhCwToxcPStEmA
MYhiaeuCj17xWQ0Za1Sy17eMBupiP2D/1K3SaRvKmrbnhtqVtNhoYNzOqOu6+FuNSlMTTPzohg2A
1wv7O61qGHuWjjGl8Eqlc1BiB43aq6LC/jbf1e2AYnO4mVPZDvr6WmTEOIGgE1rJM3kujEnEMVo6
TW1dTZaCrGzeKLwHRXm6UkbfUwLxthDVvaJcSeryv6vHPntHR39MYbiq6KTzuXxDSWc36p5Nut0w
6eswNtcqQnZJ8Lin6CHNmLwzVwwyJ0muxx4uf9utcp2h4iQLW9TnSBHf+izbVp2En32SD1YSbBDI
PxVxBBkIJqgQeLAb72TffMCr706ydFCs8KYOAVeBvn1RJPGQyF3uSGp61/nUru1OHwtHlPXLaLTH
KjEvY8q0Now7F4y1Z4TzCfs5qgCwvsLUumPaXOViuqfmc4NAdIS2Ohh1gPK/ubVwnFoN6AF81HC0
HWIkFs/SN11t8O3ynUFdNFJE8k3kjMgaBxDTGrgsgi+67DDKUJvml7KW7yAdM6qu16wQ17rf7iJI
yFJTPYytzugD5quYrowqWeVleJ5j61bUB+CJeufUWUf/Lr0sKs1gfouk6iXPope6bq5TWVz7kXmK
ZsCAwUCQCaThUe8hkJTfhS5GKv1Goxa2du/6CKZy5vvwMjpDvlUGE1VkP92TW+Eo4btR89HIoqj5
lTMjpqSQYJewmVXGRzkg2QHRrbVw7YDD6pK+Auq08UvluujAuJRFd9ZBz1QqdUhUrKXZdPVKv5cR
G3YB2pxcv4F8QSvZH7hykdeP1oM6tUcLhqgYtNtaZ6iS94i4J1N+yrT/vzPfj6akP11O/3DqYnij
y1+/vr/9w8vr6DXM6HD9rxkZqyiHyU0WyQTSsDf/riq4fsbxXj9/7PotLbG//IY/awKLl668vN1N
GZUfv/xfQxSd+F5I0RANmBH/ND0mfQz/okYrT1FVVWZo8kdNwLCZLSWxVZiT+Rn++jvdPMP4eYjy
y4/+sSbolFjXisiaXVPdJ+FDk+qrEiiyGsWrbPbPDCTgwAe8XiTEOugkZGh2ePLbB5kdc0cQhp++
ZDyns3mZBtmG94u0SQv3onQWNSQqEFhqVGEmw4k58xi42vqIhMScV5TFTprETmtOWES9DJyA6Y/O
lD+IyS3NTrtXrEU1tG4aRHcYksz6aWCYaojl2gLYYO160isESXF7qLeSf5ebj4GB3E7eC/GTj9lD
7VASI4JTu+9zKtoFMMTFAKNcMvFiBZc+flaN6oIpe5WYdO4FsBEzzkcsBLl/AXBhN/NNheA5kZjs
svfk5KsSoY0UeaVv7QKQfFpsHQHhO+3o7xIMT01+rJQ7JjA9+3k9HJGYh6CX0QRDHc0CRJSx5Po8
6GmTblOoXOPcOHNAjyMhbKFje1pqd1yp86I+FCzZa8fhUa0CwA4ZqkN9F/fAtOf0AOvHUwvJEQSf
giN30ffgQ0HWLM8XTaJPORFhkc/7pIYKCBAYEpfb4lrT+x5XVQ5AK9tZhNiAP3Ira+J9DhImEfFv
aGmNlllTrvDCeZAVzkUa7gprvEvCeIXO/juW8NdMyIBqpNeiqL5C4drOQ7bB1ge0s5pdLcxuew2a
aiz7Fz3v1qLIBgsQ2V5O9XNFt66frYPog7QAP9e0Js66YGNNxXMnl6vGoqkpCPMWZppjBFXrFAHD
YTHMvWHIXDnq1n2gu1WmrrAwgTyvr2LlVfZvU1NyNcZKKfVbYopOp/sofULUDcZmimcqhRm7xMyo
MLwGSrTuq3avzCoNmX5nxvFJpswzEOtrUX8tUevYEToAQVFJfMp9Nre97xplepstwUy0pdmOBvoR
T+mhKgyKYmxMipR9M7N8RRdoBRMMpKiIJFehIFWdoZ9mtxH99xJRRaLPxznDTzIqN6LWbEpQnsUY
3w2GsRtIlKnDzpMjYVcU4x0ZCm6L+L8LtB18XcLD5t2URk6bWt5cBVcomXVG6YZtNhiCgpL5F/jM
IveJVlhIiK3HNNCNTY3wn97DvkR8S7jRYxrRWeOO0KYj00cKLK2UIHclEoZMajshRT8n+W4ytK5V
Npcwiy9TWoOgUtwskNcWTu65bdb12JyyuSPho7kqY2FjBrOTZjAvDWGrFIWbibxMGXTWIpWcKHmJ
BGEmrZ1gTBAIa1ezNDj0yW8MDV3cEOxnEf/lpHxX0Q0OrU4ImKgezTZf3vDyjZkMhq0BQ511Cnp2
L35Xn7U4J1TDPwyNlK4AQ3GfACOXcieB0TygAqsb9gbDDAPeUtpH0sSIfihu5giGTD1RImmnqEYf
NiNfVuNjJEXgzsc15CIX1rwrSJlXUX/HQbshkgcVf3c9ajcpzWTiQZ7Lsd8kg0VeAkBK+TmoUC6z
aCnjSYbz0yUml5Ovgn6M1rHgdS3TDEIFKENq7rcCy9NkFKtZz1Ywm2hPC6gafQfPEB9AWws+Liy9
WS0mO/55O05kX9SjHWoGcTe+M7FMzGRtiTEiY0Q2SUDAjxCsU+x2BjWv0sNg1Kw1er1Fgbtael+D
IWS2puSbeIDfSseva7EdsvWKDMglrYiLECMpSSK8GUD5DtjZ0oKMjZlStUNaA/zK1LvdXPvbSNTw
6NFrLk03jPoTfSdHKYHX4jaToq0uBYBu9fqiA6eE9b1CtrXk3ASBDfsBAqfFYBxpGyuwYMSHKVdC
dIAjWp+nssw8Oak8fcISFRt7wXgk5I6iB8Eubtoupzcv5x5TUWAr+broJ0bR6qpheiIJ6k2CgWZU
njA22YGSe1KQb+E02QYRKnk5IKazyBUJKSsPLSRHKzjBVrKrMAdA2DhRpNpC/FAn4Di0c1zKNmBB
tymWlBmBtBdi1jhMTm4FuDfkA+O6DsxV2V+DFPUQa+0D+d4ii4Q4Kw/ZDNuz9uxb5abXra3UjoSb
oWjXpu3QXxQKOSnCzJQ+CV2wB5+wMIdYI2NPIV+i1C2ejtIz8m8GEnLe1U7Ooj/oL7UWu80QspU3
vGUDOqKX0oM3Rc9RaAHKUQy6aSpUpn4dIAHVq8bLfWj/KmvKs5E9+cKbJBoHFGAeW7UkZf4OYR4z
3bUYknTRRJ6PgEnJTwlbY0Pehz3FaxnvjTZ0snRrRU84CdcpPqylj2aKDMj9eGPkOzF4AVu9MmBH
D2POd1t7U/ytUN4XmbVm3k9z7lToIMcg2sLbB1qj7DtuISZ7W538Ir/v7VBd6O4V4Ryjh6bBiZu3
Jj234KSznIws1EWmhD7f2ESYP5mYtwklBaEsevBdhfBV0ADQQYXH/jEqXsbpDL6b7urAgvhQp9T+
peGEDR0PYyAg4TaRz1pI3ANxFstrrBGI2oHUmtWDa0zfcWG7ZXNuYmvT6NVtJ38jcw811N04WnvJ
eNHZ4Onha9m9MvtyZSZWwD9QWD9iMHdCTadDUdsSSrKQ3VaivlTmum2DjWCIIAZVF8DyetImGqS5
rYbBt1JGYue/yWjDaCI7aVrRKTikEhKO8S6U2AGZylui+rYaVOseO0Kvty9GUt4FEkkJunhPIs86
Kxctmfw2aNalysmqKPMNiV34Juf2WexuVYllVEWokkQz8QISagPz3Ofj9bj0ACo0JYpgbdNaPmPt
lHkhYiqnPmBFC67gkfS4rusVg09b6RGmq81i83D8PlijHNyqOtvYiHJJjo78wCmNZDQKuTO25XtE
qIiSo6ap8lcU3zju8Of12LeMMXhK9NozuEf7bMbRbqyHbngUamwJ+Au2etQSUpcWN2BZLUCYw6Fp
8l0mqYTpVE4586aOFiwm6EJunopQMbHUEKyN/TbBrOGPyo7YqedIZcrYUysxZDzOFZM6TTkOdbkR
puS6BvGLulhie0snNi6V9STQ7kgDVA9kZkGlgs5NByrX7sdxAYuqF5S/UH7r73lY9iywvJW7i4zC
H7d1a0U3ukbPpToWTbQq64cqfgSPcu79h3w8Crygquw9ksVD6UuPPuYZ03+YG3hkJFs8jxJRLbUR
4T4wV3OrHRORMXPdbCo/W/fSPmziB1BsbiJPuzSednMufot8poAClRBqgE1XxIye09vQF/4fCBeL
0+x/my5YVXTADgT/KvRngTv8RqQR/vu//WWLZ3z++X9t8ZR/WgzlDMBN4mdpsPpPBHBYzxAOL1o4
BV3NfwmEFwUdWzwRAYUGvocs6j+2eOo/2SkuHeFlO8rQRtX+zhZP+sUWz1BRHEvaotewfuxvP27x
QHmHOVKIEd8lLJlEYYuFjaa5hfZ5XSC/jDJpo5rqfT4lTMfeeI5OA1BJUAdLIAmZVRKBU8l+arT9
oPCsjhnIg+B1NIxgDfsbxVpjybYcSu8DeXIKOMSkSe8DvB5QigGDVpDF1aF2yhLXJ6F5frJG6Lae
8YAFONyoJl25U95kfyQwY94HRX0FNvcoRdl9GQpXBIpegQrbmgk7GPgKQkvf0DjmMjYpngc1kdc+
YlLe+LaMpDic3EKKjw0fpfWDdaNRvlf7usnARNQrHlmlyZk7iXfh2F7njbjVOb5mmbc85ptxMF0/
lE5KLRaOQm4ZkYdm0lxn8kGL6g01HqxN5vQKHbUR079BlgJVp93oK2a0/K3uVFi1uE/ALT/PZX0C
6VnApriGd7QZa16/2dx6ZW5cTbleIXU19wPiQQ3eZSogyM7pIcOB3fRFszVTPB4WPo68LnemtsRD
LTkNWMP7BgEJYEKlBkDRyl4jn9XUuNbUcUPwyTe6FQPC2us5fFPSjRJejBiAcNaTbojvYVkaeS2J
Snvuof+NZs4OW1hh13gwyf4h3AiUb7U3FNVLR8GFb0479Elq031KTkicQ//UkW0PdHxTptmG+JIg
S8HDvSN5ZAu+bJWK42Xubsyp2I/SvTQBKyUeK7Z6L0s7+r7Su9YtUAWMK3Vb7qv63BKM+eOB/dt2
2P9mkfo/2chizVAl01BNxbRkiwHXb9e4ZwLYgvf8+R/u+z+2+Vv03Pzc1PrFb/vXiqf9U8berGlw
etAe/yRRY2YFBkJVUQ/J8KswN/xrxUP+u9hcmWUt2DmFJsQfK57FDMykq2XKpOiiT5L/lquWlfPD
mGsRKy5kOeZmiN2YqC0K5I/rnWiFMzsLyHKCEZJgAc1DfP1wpX4hglvW7d8e4pMeMi6lQrOKDsOe
rTrGKtiba52mlE3mlwuFBZvcKj1hWXWRBnu9E1xdm7Zpb8lzPdBrWEUP4ZqWj63diXa+i07d5vef
z1xsw39q9P56CbjUHy9BG0pRRZgecvu23U59vItwz9tSTourTPWj3ik2ktFDCngABPhar++UhmRQ
pZ5da2IcOLlNrNtt2dkpo/W2fibnzvH9apVAtDZQ2TbHaWCw9NQW3zUW3gZdSQWCn1xyN1WfqYBG
DX+dbHmddYs9BXREb4N4YdvqqvFumu+YO7jp1G99lmplIJf7u4LRQ2ev1eXTUQxIcR0qVyJsYAbC
nDXvEgvhXNzEuOus9L4QBoQC3S5IUjZzKHgoMMO62cEUs2nqEc3QEI2hXMv5IVRDb8p6G5QOqTrr
JjzyNnFq1XSxmtrNNFyr7NG6Pl3lA0CX6UGbboT6DKuC6PH3338xX92ay/f2Aa8WEccXTiylaJzv
WxJH8HX+zw6w3LgfDlBojWAEGTcmtlfmG0hYutv/2RGWIfOHIwQDcfQdKHYSRo6S2dmWVH6hNv79
RdLFTxyukegVRYs4wpTdhsP3AGr0709heTr/+6eD5vvPpxAVQRtg1k29jE7jXNV2NR2XWMPfH+Wv
nM1lHYLbpxsSayE9+58PgyyK/NqR86ia+J35g1ML5QpBm0vP3U7nVyv53hbvQkF8iJB/cR8sWoNP
5wi4QBaXvxj368anFapdkMHKjKUY4dP+ivQPIhhmJ7ol4iZ19Pvqvn4F+T5iaKrdFbEZ8a7U9sjR
iuKR7a0jH39/Mf66YPJxWOQBqv4gKny6FnFPv6cl2R6hIeQl74ULYDq0rokS/f2B/rry/XQg7dPN
U+mykiNf5Lzlq6wez2lPF6VcJo4MUvPW+/3RJPlXl/nP89I+3UoIc6KK4PuUTqzbuouVzk22ZLBw
jVPnUH//ikz7g7L7873L+em85DXuLAlFx883ValX9ShVWeZNjmYzR7YR5O+vHp4K+3R1Ol1Ogb3l
z/X5vbdtwsvkLy7v8uL43eE/vViUJpjIheLwPXTcIJEInj4kWN9hlH9xZc2vDvVprSzIYMysBdiq
1m+VetUHe6l9l9P3qj4aMMImOGLaRChBQJRUKu8CANPEHJ5CK9tKiYhqUdpbYegRlbqDFkzrg4lS
Ox3IASkT066le8NYwLabmlitqb9G4Aj74i4bEYvHxmFQNgMwaBkcO3g5T1S6XVzcZUxKtCq7HYrR
E3hjqupjW+q7IexWTbwr2vtcaR3A+SsCBrQehg7Olfw80E2So3OGTXGObjBbOfm41dIz2lhvkDdR
m9J6P9X6XTXgD6Fri8LyGJtPE8CNBPBAVX9riR0hvW6lVNmGRtohBpKbEqRWDrptJSHJnwzZ20ex
YCDnt6um0Zy0kEguCq7ICaeDgjMyMhcV4xpZth230QPcv20I41wbQzcy7yWC22N+wb4g+kCNercD
bzD5mSOEKZYUnxyHjjSZA+GIe5HdnL+Q02rwFNqulk4jr2UVv6deIgJB5DPM3waYFoDJV0kk7Qq+
LHiqXmCpjpzjc1qRPuFZXHJi79dCOkPwsB5LsVvR5Nv6YM4gcQgpaVjdgorHbS3RaKzMq3DcZlNG
jcBkIzukyoM6CC7CCVttdq3VHHk8rqe+3Up0/GvEp4MuOaL0MmiSM+uTO2kvvfzUy/q2wDHeMMdI
S76UfqK9atKMp/ElZ6tKbtaawugG2IVutl4b5qe2o4VIL6qriVHPZNefv4v09QVVcaK82DC4IWri
tZ7SUwRl7PfPwl9fiD8/859e6mpOFM3QEw6CvwMVq4zTV9r//hDLHPqvD7bB8sy7ShV/qNA+vtbN
jgw6yeDBVtftFpVOvDLdxsXw/40u20pw/S+eb/nnwfNSoi5dGAbji4XPlH5Yjj7UESaeh1lFXu6F
VbEypcxVq8wOxed0IJtUE/d6E6w641YVnyoZVS4ky0SY1x0NWqEKPGIOrnMQG2kTvQclgLvMam/A
vB6+uCzLe+nzeqfLAEjZ0+goBD6t70YN2L8XmsyrXVgVNtQ9O3a3L9rRth+LlfVofPFVS8v76dMB
jcXVyfZakgwErvz3D5clDESCekmx8UbVm5qV8Zp9C3SbjC8kx/orxfjvT1D7xQuM4y3gcb4QhAyf
7i2FvLLCFHiB7SEEuZMzOfBDHZIRbHqjduVg/HUKZ/1+fg/sy2yfIvv0UtlPT5fThX9h19+Cy+72
7u75+fH5UJy6E2l1sR2uf/8plV/cLD99yk/lg4FHB0Exn5Jgwd59eXgKNqvT5cJHOG/f12v72n69
Ju/W9sC4kFDzxZfyi+0eBqo/L9KPL+3Dl2L60yhIAl9K7S5/iI7oLNeIbQfXiDQhF3aay+7GBVXh
CA7Ja7b6X3/otsNc2Kntu/SqTdwb7OfuV8TxH3T4v940f3yJPyrRD58vNQY5LBouTz+DUxYLOwLk
ZJg8yvBjJPE5kO7r+UmJT/181+ulk7XS45yH5354rpmR6lbkdUT8lgXk2uRaI0VGTa6S/tmE+jGL
PQHbMlFfDx1mR9W8fPHdfnEH/iixPnx4I5/ZzLV8+NadV8FGORT25bzdXrZn217b64PtHT0Wcxv/
rQPpyr4N3+MvFqNfFMs/fb+fHjqVFA2prxmdZtLoRPrLMN6ABfjiUftVSf7TUZZl/sOJDqNYh2rH
URTuYf8Op/FWu376z8dtuZVOtU8ai2148KGYBdlMklaF6/pf1KxfneynCpKXnNgGOR/D6jO3UzBt
xdneMqovHppfbH9+fmg+lYoptBsybjnO7BKhmLvaamu6tTd76P7rLxaIr87pU63YMr/HWcyxEGd7
cfiYxeCb8v/UxtEK/LX18VfFPg10+mosBeztPtfeFllUql7Cl8I7+EwqSlZ4qcuCo3nBg25iCfni
jvkF459L+OGAny5hnTYW1fZyQJvYkx+rM54MF8WTM3rUJWztfv8wMuL9xRvvp2N+upSxWZWaT5CI
p/0rVT2be6eU16p5KKcnNQ7cuj4FxbWv3RtVu9U589q8Fwg8E4Xrtm6cmrF0X+Yu3Eq3C7FIZk+5
eq9ofGBTdcZAOkM8PpaiRGwj2QgpOmCiAJFb58hOUGEXSviQI4OiLGtWIHBXKuqsItcPhJ5sI1M6
lWJ+34bTBTaz00GhllXqP3QkRpwfe9FwJ35mYQEobexllOa94D9mbBHoMj9BViPpub+ONGyPYlBd
FFlHwz5WJ6XodgR3uYtZIxKEfdgWB3Wh7c/iAy79VR0a/H0rOCpyl24CPQVYcKvPxmWMyebuLbyU
Pm0wUaSxh3xd9pP3keBbeWAgjqweVN1oSphAlWcS9FDc4/gEGBUNT3KHukjJL2NturJypjEXho9o
PFc+ApqWKl/POi9lSZ/rZ93fLWEApPm4fqva5ngLA+cqmEeYcMG2E5UbTS52Eb9ZZvTPgMRV22Et
oTSrQKzA0uRk8fSkhpTRtQttmE1Gqa27ejd1hyWbngxMYMdRhVV00WU3030Uit+gF8J21i7EwJH2
m64rmaUYCUI+sGDVKNo1bPr1uIqE4nuyhJQWynfS6ryQzX7Qzx7F//U8iraiVWtFUk9yN88uCqZL
q7aooOeLUN53Gg5JwuxfSZXFojvL884cubt8Zepu/SySN40a7hv5xmjEE45VT+zJcS77TYheQ8Zi
GKk9W5P0LDKNNnAviagOp7LxLDBeOeCXjH2FXhHTNPVs6AoQX7EnDqWLOvQ+keK1JIG7YaeE9TXv
ejwE9E0nsmZQF0TjhH4436rV8Jwb0WPVtOtQMWkvq2tSQa/UOGbv0z8ZoFqsDmtlIRe9TR8cyFsN
Wc2/aifhKk2bEwFnGWoskZIhGSd3nvrDqBs3WgxdQctN9VADPN6NREtr+kzmVvXARwYK5kcrzUhE
d8BnYStoCtpR3GF4tqdiCUA6Z3m/zaPoVptwp5rLWQbwwfx8b5In7s1ycrBKbRvEFk3QcSOBkMtB
kInVmzTFqKaEDd6/w4wb5EYpZeEUUSpiqgQFYTVMqo1aJ3kN4qqX+b1w7vruJIbqvQ6oSlKKcyIE
i1LsWsn6VUqnuZKq01RWN12knRJNdSueFtp6dmUwTo8YG064pk7Z5PVLICzJVzisINy12DRfwLZi
rK2ICCHHSQczJ5TnRRyCxM0xsBKmDcoSn1Mx8NjV0XWvnnKVwuQ/yDuvJbmRLbp+ERhAwr8Wypuu
NtX2BdEWHkh48/VaoGbu8HJ4h3EVCoVCepsgh+UAZJ48Z++1W2NVIvbyKWg07YWpmtc71aIXT6Mb
e2U1t7dBOTvbirZbcJxK8nNzqNsFju1XbIV7Ab1otjP05rkNjCPhWZtIGEvhoj0E6jCE6V0zq5c6
wDYlfftA90BWrKV2EVl/nRI3gmkPrne3cnwC3AlfQQKQLUNigB0jg6H+gEmvIncdPhESPQHuGFub
/jwvDJP/OoZoNe+C+FNvL3oDKR6SW5gTU5XMC5axa1xtkyT5WhOPCVYPSCW7kQTPKSEEEjJaAiSO
KDsvAtIg7KvOukIwwpH0dlS/bLnVhuuOFQqohIqavmvOpHsR5ltRZdQXn7eys/uUtogzADV7iZo3
Od5WiCCS4YJ4gRQZVlcNa7LiMvcUiyw4z9M7R3kY4DvPIJVWXBS6LU4KEy8XiwTIk1GxZhaLHj7o
TKxXKjx0eEgVjs3a8FX6j3O+O3gXr6zRrvqvVXattzvGoA+mqJcE0noEvKK6aDka9kRHMkXQ8lMt
D6mqeGZ4a6US3qgBYmjvFi8DQZqccjauvR2MnsCGacEBfcldAvIo2Lm0QIsBnru+M1m/ElKge/Vp
3rxAKb93vrIOQKPQObAbZVmQrVoTUhdiVJ8tUWr2pE0Cf/dNF+4lOWJGJ3Dmh8csyOkrGF5AzG0M
ArGtHrIemzTSGn9gMtEOqzqFHZ7bnssc1SBjL5wFjLXngF40zWrb5sA2W33BEYeIygkottjEo7KM
fR3SYb/o40PQ7XExu1I9teazHz/aMlyS4HRJlF1TnrTB4QhtX8GRPRZZa+6iAEWSBJyyyAqygpM8
0lc9CcEopOQjZwjlnGvG1k13cZV6deYci7H+REyEVxhu3VmJNJQCQ38pwLwz1sV4jOD5KyEMHGNG
tIk0AekghmjYdsWTjCQkf9xKPG/HjNm71EFuN9P0HobKrbSsnZ2EF4Xox81AbA18e3qxYZ4diaXg
yF+MV0lT4ncq9iMNcl/r93o0btuMBVoJb1BP3rOznP15VdViKC498Ly2QOqW5frSmuVVhtYsifRl
WACU1NZ3csINE7I6m3KZxtpBOsNjCfvWCrKtsNF4NQ3G8MHS2kUw+gM5vtUWR8bC0r9gd/qyODbJ
KZWu10zuLigDLFTdSepQNfNFGpaWJ+K3ui8XUtwnNoJ3+9l1uTtgfLNMIvtqyi9XUq1lJz8Nt8QM
ZkBr6KY1RrAMNfMgo7Xrx0u1Tg5D/JiEVx2+rCB5bTseTHy+tKAs+47AglVnhyuRhxupZ0tNAUNZ
VNOhjJ4iNAJ2bDKaj+5i5O+iJUvbTeVWb/1DpHQeEibSwy4GkX0VAvwKo3xU38G7zRV55dcM9WKx
DRvrUTXOuk3FMxo7AiLvQmAKGhiASNkFGtqthA4rJiuWfnRUpzRJlrqGA+fQMZAzzA8bxL87uNws
fF1+MGSsEOJnJOi+mR4nnhvd+KBDvnScBlbaKfdXlU3gAZPAmKPW8G7EgIFNBKsx8JviGQBjbx8o
SPKyOWnCv23c6kbtX2sn4HfgFJ0+mgSEiajEtgW5giOSWwRHRsHrsXwIGhdbtbaJaAal9s5Fwyzt
/CY2xXUYCpyM10GebvqmOJuEgXqJ+uZ3d0GBNhSERcQzjSUbMwOaRxxRLV1FW8Wkp28URufVKtLP
Daplv2aFj55aNhcnHT0/rYGJvlipyQaTe5LyT9cfJuw7lfTXGhTU9KlIaFCanxqncgPFnKHiCXNr
TNPxYw33XnPLbdokrFXvBsYDRYwbNbi3GCiMz5N7O/raurf95UQak2WnV0FtnAxyYF0T6LI7LXKJ
raAOgQbfqcTUMNbySmsbktOMKtiLO5a3ML8ApoCu8GXw4oFj7RnSL6VdHVQmQs7MZMuv1WS8oiOF
tT6ANUpTuDvbUbmOwo8EUztWr0VMw7ZrlIULWV/cxvOD0B/IKGehrAh84SDkMnHx/VnJuKtGaPpo
qmGVvNLMXgX5k5vo68iyt5U/bl37qQDtzk8Zv0N52yb1l0lbs2k+0OtT0u8SH2sFqvVZwjqqNYP1
Xp4yzAlx+Wx1krzu5ljZJFpyj0PGYuW2upcmKvY23jiT8VqVohEHnxqHGLS0dusMA17Ej8KfblUJ
fS5+L6qbZry1BvYPYS4SFnLER2cFBY8Qm9oAzaXoXu9a27TKaHq3S1/PT4BNTu6kw8gC0BsoUP7k
I6GzsKOSzPYqsKI48b0oGdglicspu1VYveYm3KpSbI0CGggbTtgnm6qD5JISi6zaKGCR7UThGqDX
u9lq6zgCyNCPzomwTg5F9UICqugNKNEFV7foiG8gw7lqTjMpwWmqd4HQgZtLv+97w5tYQUSMi1C/
beB0mAQJ+SiV1PiBFHIUhzDxwRkkvnGv6yPc3vqojtB6Yn5Lm6KK8JzYOhhwHWqWDcJJOQ9ROpWc
aTgskeezLfx7DEsMLpCPxiU6J/wY1jtLfrwYQGbxpD8m6j7Q75ioF6l/nrRkR9hQlz0PE6RH+ZFS
z+rRtjfe9YSaqOWC3dtFcuVb6nuQk9oB+4CSn6wjCMU8uSA/OlW/b+jhD/5Xnz7mkAiRVqcgBXt8
Qkmi7QGAe73+nijz0ZNwEnSwnEI647lO3iIVG6vkeOpUa3J3j5kGsgGAVhQN+1SB+e/qSGnJ3+Fb
Lwma4LUxeLb8dOlBZMmh0O/NIV8parGq3fK6FvGVTvZwSeJmPx0dqJV5KjE7TI9p96aXOmlLGFBA
4vSYpSOXFPM7CIms7Q5ItT26v5U+cCcMWG3TZyGqlSysU4gQ203VYzRjIDvzojjEu6bxqgvJE3Gc
59TpDmbSoq9SPBVNW6pPuHUHVsD6gN37bAH/zOCFUNeFLAPwb+xpk7Wk8lAeCHq4UX0hVJr4H3sl
TecQ+9p+KjY+MzA9fyxGfnZ6pz7uYd3ql03cLXOpPwpjWGL9oabn6z51eoEnaVxFkIplma3Hylxr
2lWEWzSd6RAwyDoRXlmUWhpkW1HX9JemhwxVie2G56Tvfte+/hWYDGGlAYyE2m5WFv17T81xM0eE
c+Nn7soKbz0tLjQPw/Xttb3RV8To/KarZcztj59brT+8ofnTfNnu+zwpkFiscA8geHlggtQTdb1K
j4wRmVh4wauFQvhB3UNIW7tXm87rvJpRyspCAQTFalev/bXcym2wMXbqR/E+fuS03ldsl6zlFUGN
S0rqbP2bxs7cwvynz/3TIENxzUwdUlpJWQJTmTUdYvlCWrfCwPOg9IsIIaJKlvMMuDc56+YI+s3H
f/4Qv5jo4n7QmDIQ8aZZztwJ/qEBinREalrFo9NDS9aX9SZ1QLT/pmn2q1agppu6MEyG5PDY/v1N
Uho/Ax5n5krEpbXA4nP9eUAR9M9f5Ze9wB/f5qcbrwbugsyUt3FONuOQjXyjfNtUXqsufjcq++VM
6K/3EurP91zOgBS21zzzdxdUHIvOq1aLcRtv/vlLGfMF+NtNAkwUuBsiQnOmyP14gUJdCbRyji5t
CT0frfq51v2nTLhb/vs6t18CGS8LNTu61AEifoKxdi7KgGL0TqkI9QlvpHOfBHeQC7YJgSt2bt5l
xAFweslRCmEaWLgwg5srP7hqMStZcXA7G7lqLAp++NIp4SacrabdaaqjrajPg9ijmEInEo9kZOnX
//x1f6FJsTXctdgSSR10v/frf7gd25Z6LRvxGQ0OEzb2pl4yZG4AZ/Zgdwm/yn7XQP7lvfnDO/7U
zy1jFZsBu/oqUYoHtcAUMC5JnuFUNKNwrkX0kKLgl2zktEaiWPcEaE4XDxXdmN9MNr+n/P7tWv/w
WX7q806FpGE+lQyVPQLhXuU1TLbV0HlAJzxr2b93K7kqjwrqxcarP5wtnchTtyHu+YoKdUM++eag
e4H38c/X5Jct7x8vyk/PVV7Yg5+7/ER4l7b9KfO6hZcv3lfW+q7a/O6G/1WvG1XSzNFl9G3aP819
0mA03b5juovr1AtWzWGLdeWQ/u6y/2qm++Pb/PRYOY06aoxCWCvQc1xMOvdc2eVWv85+177/1e70
4zv9NNtpiqZkqsw79a/Wl7UZH7DjHYhZ3w5ecG3tumZNp2bb/+5t5y/w873049v+dF8nZl60NVrN
VXlV3+A53vRrKJBLgByL1LOX/fa36qBfDYR/fMef7l6/riqbwN9sVd/qh8KDZu556bZY29e/G67+
7rv9tJ8QFivSLuedpvBtyh8qYqZ+c8v/7rv8dMsjX+0EayO/HpFwnvMM8XqpeaaHvaBfxPf//G7i
V4WAgbYAu6wBYeC7EOSHVc/I3ILgPN6N3DPy7ywyvHiz6VOh25N0ya1REVTVMiP2S7rDwSIs6WUx
Aw6D85hMu0onA9Ctl91YnZoiwn+OayP6yBkn9JidfvNhf/WAmnPKEqHOKqz8ecP64cNOo284HEmz
lXViH8ApvBasV9E69YqtdXJ35ar9cp+mp/i6fmh2+TJ6sW+bB0femC9AQspnfbX950/0dynA9+hn
9OUGdOv/CVr98RNVaq92joEiLAu5racEPqVcODhTJef8RASrOqwWFcem0CDCrH2S6kdVkMX0lJAj
acBL6JFXtqDLhhCj6ewkB7kji2EZGQWI4iy9xnW+Twl91YsvNQR9k1hMm8TaZHNSqP/lc6mUWyPy
6WgZXttiu6BA//4t/3eZJ+bXeS/+yj7+43X/T2cTczMAGYma8Q8wFyBw04DzOacuCDwQP1zZv0UV
k5nVvGavv32FPx0P4pvLhdeIInS0OS6MVeJPjIf+DQsXKl/wyBAOnHkq/IfHy/qmCgAeAHlt27Jw
gfEs/sFChweGCQ9t86y2cgww6v+NxwvW77+twKZJVBm+GVW3DBc6r/n9tv3hQcnyHh6pUPplEhpb
jTStCZiQ6E1crNatg/E86VqM5NWX29EMMZ5LZg+Nqh8yajJYnF4PpAM6kFN8ZD60C4ehKy1uu7kY
tT3/W7JyXRo+t3RQ9wNgqtB5T9KPetK2UfRV2A5Q7XHZKN0qHYtb8rXz0IQbcnFk+9zjac5oJaZ1
R2ckXvfj4HVzZq3prIacGB239sTQrQqVtqbZfya9uqYIJT5JpvS1sjuTwOTCEBiUu1vnO3ejvEoC
eI0Yo0OsbBmNR6VKjmN6iyPFm0LAEI2kkR+cExawVkCygpcFQWMf5A1jPBiVJcaNgnSHOF83+nAc
cnElOYaJqkZiOLdLm6U0dm1heE04bMiKW1hOtBt6Ei2ahjbmbUMkaNCMm6xvV03nnwcjXyccB8C9
7NIW20JAC6xi8LPAFM6IFUKxi+uejlvRjg8dOBEtSbHtw0sLANm6FrMtvPlqUx/1WQYZjjdpj8vM
sq0r+DJkxVoX1cpeSl/ZGl3+FqblWor8zBCxWJCKcyzJVZIx5IAJ71lcMZXsFnSUtkR0eExf90PN
oWsUOyNuPpTR3GlqvgJDf0jnQYmCrxgQRFZz86j8ogIXbnrTJARlhLcjgOO+C1YJ8V6R629atJlk
L5MHJ1eVpREQzxko5AxA48AKqxtDA4DMD5tYw5KQ2mPXMnSMXeNAMNbGziku7feGKKLYrNZKP31a
ccmc1s6urfSYm+XWTgh/wojcj/YSMOW+y6F+5ROjadzFifupCIhSXTo9l73c5rJZ+Y29tLXkXoun
DfTO6xAoJKHd0EYUQjmr57Zxj8kgt2BRz6GBzSQrgydf1NvUwmlMk23os37TygnIRKYcpiZ68QNm
+iMecmXiQExsdyP4297mimgg8JUu/ip7xGhFNd4EIr4Qyb0hFMX3Ylu85x0YGpmdZIUbuYAYEYzQ
eSuA+H7i73Ob8F0yLTFvHztTXTeqdj/MEWQ+duWsuSaj/lYVkEGnvGZum+JpIa5K4mGOQcs69kFo
qeeE1r4ar5gZeH7xkOBhyKxpztb2fNG++x1x0IScmm19HbsONwijl7jiuZPNFn/2IwFk5zG0l8Lt
oBBo37MCDoZTPsKnWuURB0Dk1pORHi0zQccBENqY/F0j0mMAH2RK9E1GH8HTS2Opdl9+3t2S+fzm
6A0TgZQYQm16S7RuZaUXJzdemtJc15B/+aHWZf6QBEQwNMWSZGZaf7x0QvbmxGkvgJqbKGByjHVO
ZIj0X/I+XcrpzgHwlfblYRA6zS/fM2omxeyZBqVLAFaoQwMuiUvrQBLGJB9YTbwpFbDIerWt7PHO
yrJToBDaYmv/P+yUWOOQ+LJDYoQmANOgIP3PXuh1WlSf+Xv00175i9f4c680vzEpQN8r5q1otvz9
tVea3xxsgyDsiQH5Dr36114p8A2aqk4Pj8gktsSZkPnHXqnBtscrDfLK5RWxHBr/1V75dz/037/+
jyWcMhiBz90DTgOOPXBKU+c5tuuQKKTWWoixSNZKkWsMhvR4Qao044bGUZZR1b2mgfaK9Y9GrwkW
IRvLNZX7TdCHOAlMunx+9Yg+mySeNLuNh+rNUq2rMLMeg55VVVGnizCBGzY94TyGZKGWxgToup4y
D9DXs1DZGhlrwcpz8cSqypG2ydFJYXFMAXGDJY34bCrPvqkAy2mSJ9stdlHIVCA0zLeGB3zRFPmt
k9c76UanmmJlbYnihqRuqCnOeA0Af6sE07lHreBlRncDWGcbZQGnXiu5H5hmE+xeR0tQy4xYE6pU
+NlbmBaTJ+PmTN7PVk2Vix6ORzEQStqrDPFS9tc0caGKIqdhOHMxCT7TC5cQQ3GUJcp/6dinMiSa
z2CYHCviLIgO1sPqipztlypod8PgF7vJAJFVaEW9bmNxhlm+FW50HsywxCHsn52sgXbcWh69IVKg
6pXTIzSBzeV4Y1XPnutZZ2OWTO4RkyyCbHrOIytbdFpBklJFzEvh3igqgU+1omwE0X85OA2SSYh1
cxMSgs2+RzhitFAXcCorQUmUpxOS2FJBJG1g/7lZdXTtKrlT7RYxqkYaky0U4DElq43EkuJ2jM8n
S2Utsl6CoBygtJMlM8Bq2bRWfWIkenb9/iNFBgo9vDGQewY27Mf+oRNIBoLOYZ/OBgeRROsSUelX
zkL4hLZCBtl3zneRgT54rTO8FdIggjSOXS81QTXBCUq9yIjyTaKV+mJUg40uIYPqxAysSRIIVjBQ
4J0NjA5EYjKYtuKQUCtSpKyoCxalGaqeQTTYsujK8FwEFFJhL3GNqFnkIQczVkmDw8YundrD7p+A
bmw/+0ExNlHQkHZjOv7Cr1JIGa0gQDYZTmJUIbQRE1M3UmWarooLaSfuguiCnmJQiAvHJrFv636k
Ga3A/J9MfdXaEAeyKROfkqxZoXbBfWH6IeEoFhA1jv3bIknMdecb2kkJGeW1rh5ucjVi0on6QvgC
XbZefIiBWNUhHd1lNKUuYbFqzjSPEJbQ6V6KFmmL0bgvU6yNl5EZXRnwSIGEfgqb8V5m86ulKMoM
YR99Xz9HvY7HKbxxBvJsk0zZjVZ/qmr3OlGMhyhxj11eOgB38qfST7VFmAbHvpnuG1dEe0uHJJc2
sGyz9CRrGHBKHu6TOvtAXLdTa3JOHb+9bhLM/GLsdEw2YHHaUr0L2/Q4hKABurYBGS+sbZuk6lKf
Kps02PRRAYGy0OP6Ji7Tu1ZpUInWNXA0kyyHzrxTJV6h2P2sRH5SNO2+HcovOFGrlihwIgLCK8NV
bquYdILRFPGhr9X7XK2Pg9Suu6ZMlqWuL8dy2phKkaygcFceZtlDUCcfHeMws6Lw1AQPTar42TZN
zQegNUjfJz5rDRBz2ZTwVWoSE5ZhoX4h3bj0lXnXRNazMvfltbY2iDGF0j21PLC+z9+ZOKkjyHla
Qj/dVq/FmMLM0sSaucKrJCdhMSTBa2ehw4qLYqTqq9dO0n3Ry10nA6mKdVG8cykQPvY3jUWs5zR+
uKn2knbyKdaSU2w0gEytqzIkLSRSSLs1UDmOkxKSMqQ/pBZFupE7TFKjx3Iqrx24MeGgrUoo63lg
t4smDpjHyeexRjpSQiUsDQptWBDBQhvHey5ZsG4U+xJUJPEgtAunmraK+EAVcT0RVOBNIu4XGTJZ
dHvvlEI9F3a4igM0Xf8vHuJ/PIFrqqayvdPL+8/lyANs0dePfytG/vpnf1Qglv3NUHUo3PAEbF2l
ZPirAtG+qbZNMaGrFmXGd0b3v07rzIyYA1CxWLBecM3+qwIR3+z5z6Bww/HEx6r+d3wCc27D/tUv
pQCa6QcUXsx6qQAMdf77H07roe4PeRMkTJwjGzRfTAwxAjqEjGM6ldvMD/xzKgX5EVbXWgfh+tkp
j+LplaqZoXsdqSdFaCDrLZeED0SZpP81+S7IDapnWB7JFjgd/6dRWT1KsMjwrFgzV75WX/sZA3m0
w71DXMCqxWYNvxl7JOwjk2F+yW+AFlDXkKJM1GIK9DSGT54aNeKroEbZNWNHTJiS+saFXa5c+05m
76eApDLAJrgDE9N9cvS+Ras5Ks7JScaSWN4yeFQdRVsGqiE3Ze3MMEYStrI4GDd26yePBOBE66FM
tGu6G+Xegk3zWTaJQMOdJUsl7MKtKCr12o5TFW6dbR2DOuvQYfvWdGO1Mc1A1R5eLbUfvow0Uvdm
2+FqSUOtvS8CG0KACdgE3Frg7Esh2qNPClq8tEGzPbI/mRvD75sNUofxYCCL3pOEzQk2Uupm6w51
MqJTTJCOdj7ioCjqUb/7IYdZGekXSIWCJMlcv82ysVbARSn1gQ1T2/eqxkG6juv+uenYn53YdhDR
IEk64dIvNyrU35WPX/ItzYk5AfNZv8k0zBMkYBUQrmSsopuqVuqjmQABw6tF7ZWyBSYV1lTNn2MZ
Iz9UPx1phgzsGffTkwB+QdS6Hb5ULuCFosFPRrzYoN34veKiLtP08bFww/7FQpt2Y/Yonae08lPw
Mn76ymh4eiv8gdxpdeBg6mc6tYqh+sdoylGTK0027UTR9hcHZJXXF621M126R0HrDtFSSTrwibli
u6cyD8vMC4RMDm6StcdO+PFHVWVoplBgRhcZEw9NMUApioxIshWEwBtakkvXMrCTW9cO9EdyT8IN
4UHpA4g966Cga4w3ud4RCVnCuH7TK1+55yRNi0dJs27bKqO6Udx2Tsfs3ORgNSjjc10vj7hn0al3
PqriwtXUU9+L7MsInHRDsA94P1/Vu6NuoG0TWUyIYJ8zna4cO//q/dnc4GhhfWDoi/I6CCEjeo7T
ZRciqkZsBNW0zjQduHXXgdPp4rpY5OVMzTRG3hS9RvvhRkF51U00eBlOE9EhBp/rFHcpisYq0G4Q
Z0wrQxuGk2FnJr1hhuhLzg4ITzryJLrK9VfcNAp2VQNMHQIQ01qznCWfvVv3O5XeDfkbFLjonDN7
PSQo0IBu1slc4qqH2G7Tx6GOMQZ0KDG/GhucKfi36rE3I5Q+Oa06rEhOJxlga0jePQI8koOoZH1W
6sJ67eHDQeZzKWTAVliHzkqCe+n01pqQZP5MCtJOYpBDVdwUu7w1070lW7wQ44C5UwlqZOlo9NoD
ZM5un7ZDdZgw3y453nQvET2N25iUWBB1ZZVGy5qa4r1TW0MiAlWFtgvtoD/2JUelPQBHkmDyoR0u
aj1mj5Wpg2EySUANd/BlbNfLBmN6TiaRUbBOasXWrLkKmmgRIWMy4/4avhTx5mqfPyvC9B/ravTv
27Gcu5RVV2K1JpDdWhG4psubok/0N60rOInVkbvW1VQFZqmH7dIuAomKuwqrFacTLVwToYsUUynT
cT+owXDf1ej/UxL/SCsrwFi0yaTbTzWugLculSG2mtpQ8I00jXqht0FTknCdoUfTqiMf1afwkbwJ
/0GaGsEtVe9SKqKhoG8aMxb5cHoljA+EkHG2VCkBPzpBCi3NLQpEiHhh/JgaNaZtR9cReJSBP8hF
VdhkLcR6ol9yuxyJgGqq6Laue0Hkbe/S3JEEEpEf1urvxVSYCAQJ+8w36qA0iKrNAsRwrkwgGBt/
Cs1zF3ektA6OHx4qt9Sg3/YKGtUw+IycnpiuluefXAYDr8TGtLLhNjRKLpaw8+Eza1utXnFjcs8a
flFdRUaKlNHPhuRaoUv24tcREj4nqOKdn5clhuTIkXJBaFD7leIuguyjsXLOZBcAkYPu4AginQYD
Uha8tAPVre/n5Gs2gx6+BFnZ7G02kWu1n7JN63JQ4jDqkH7bwm9DRa4jVUDUUd75RcTvWIQGAtxG
aKNF261tGs/uLLmz2rayFqZa90cT+wOqcDhEz0WcB/7OISbKWta2a8qtbxZjsuECm53nt7H/yS7l
fPZjLUB8ErY1HPJxRCg80Ug5SH1EttcGczTUyF13CVs3u6sig2NQWY9ir45u+D4FIfuJPaJ4ZblT
83sldwVKMp6/O0LVAgvv4sipqywLU/UCZ6TRZse1eZR15xCWyV3/Yoe69RL6QfIsTQma05nkadRj
1KmTLHxkonWe0UboEl88+rrrk8iV2jLeB/i1y1WSqzEYzEA5W0Ey05WcFj03OZsDnb0xF2ulweQo
OUznoGjOcepWkbtsAgkcudFi99moMuPSWJVJdo9TWHNcQpzeqEptb2MouveuxuepVSvaEJvGRqa3
ir61o+yzN0X14JZqSXaTgRzNShhXyBqwp1Oh+s+rJtmkbt6+4jTPsITBzpSyA6ZrROImH5LuBbVO
6zmN41ReyiaI6Hcg28cwFOeDGLb/1RHaXVN9fjanV/l/aXz6L+pv5Av/uf7etlH6q+qbf/Rn/8/4
xniZcRiTLVuI7ymVf87KrG/MuwRjZ6anfxTmf1Tf+jemYOj3qDtd8oOJWf9X9a19M805MuevOdp/
0//jBX+uvgku1uegHttA96HOmLQfq2+lS9MoVQhhGKMJQV5RpVst1q1DmGo+WXfWV9WIu1DJLK8L
xXMfwfhITY6MeVRdx32BOdG14qeeo/+p1sIApLbTHxioBZsqn9LtmIfETdmWPs6PBOOcOv9yaqFs
JiJ3vKrKswcZ28nSdqCV2CEI2zKXCSyokbPnkFAhtpkaXPmTZjwUU5u/NU5vrvM2MRcq7lPif+Xk
LjmDNoh+k4DBQCyt6Eopw+69T9FcxgmpJjVl9BVBiyHyzry6wvcxP3Ksd+vGbfxlq0n4fpS/JKSM
Apm4gd0DEH3Q7zi+tBu2D/3SlEO2JWFTJSkxlQTTukUKFphiSCeZ4FktI2OVZRZK1zEKMQ0mVU0/
NNJ242gTzeETuFPVfbOsA197VYMIi7dNnCE8yI7xeFyuB12mAAclDp9aLTccUnaGL8uzYxfFFgcd
cR5Oc0fj6SrSh/e2am5DGad3KY7xXWfqHBGgyW3d0B5Xsdq1B1l0KOsTZdj2FunAzgQ3BgF1fufb
8lyP+nSlWAwWugBFvalkxnKo2mAN6959UKm/NoNf+RTLZG9gIByl89aTQfQ0lU14ri3F4UCQS9DF
la0Ht/bUao8kjZlQEjPrplV69eQCLT7N+0PoNYVSr0HZ+0SdgoDyG6gsSmTrK1XPK64wk8WCac9a
2BHSIyTRW7PU6zOjLWaKEmdhLmPMUINdbGm/OOxDIqabg0etSs3orJHGvp4CBR4uYWFPnUWfFmj8
UxYRwUh485k8PTAu9sCZUqavStBBf7SH9KY2VPxNTkqvOKL/RHia0FaCGM41Qu5iqRoF0GEqZbwU
CZze1PKhCsflNirCDiGIIeWJBly6VukEIkyPawRFpUHeCjGn56HXDNbjSt50pJNcff8NKi2vjkNt
RztDGP1+LPjmA6nOdN/9+MYdHevYa3hCXIvQ+6RQ1hy9AtbpaTryZBp09ZzwiCobH0utc/LMGlg/
Zq2tXDEN2KcAhE02qTKpkW8gbqVeH4zxKYLQB53bedJJv9lbk45yngjvVdNG9aoMabGrgxljBdOe
qG8uicxvsqjL1inPFnQZarV+VJlUjnHvWVpzFyvxa0cBUYfJld1W6pvKbG1hDqZn+QY/uPqRSQPd
Uxlu64COqSvLS1FiaFZ9czpoGnFLCHCJenAiwptCArPqmzbOnqmBJq8bmmBluGiu44BNta4klJ7W
QuVJxCQHj3QdVgylC1Jm11NYHnFaqqu4Cak9rO420ziCNNb4zH55oyfBMVQnF4IPbkfD98+V2m7a
0DkOM+FG8lxWscHtWTNKE0LQeo0YdUTEQcx8+duiI2QpK++E1UJbIAVkZVjjTCTOntsgPAwTVOGi
ownJwoNHN5NvzJnDg8xbXJeqvaevu3f95Mnp8pM5+k8cx15coyX+ziH/EfznIaXBssLttrFyPnfW
12dyGRlC1TtNURIWpqhYEwf6FA8W2REdxmjyxPK+mnMD8eZ2osjvYyvAsmHg9CTeFcMKpvBFkZWn
yMk+Oy7Eog/wm+XipE/FW17IE4vWJvWxG8GA3dtZgHFP2TlqYZ7UKmIMI2ucSH0crHpjnIlH8TnV
RYfqoLtnpk4/k5mCl7moCcqipZusVji+/wd5Z7Iju5Fm6Vcp9J4CaTROQHcv3OmzR4THPGyIiBs3
jPM8v009S71Yf7ySOq+UA6BdogpaJBJSzO7G385/zneg1PlNWb1UtrpKh/6GmzfYZoFy0iH8EQDw
fMceO4p8S5OC1NEPrZHDhBzjJHVCNyEppFDcaJUJBR1WDpVL+gdbYgLIs2bS2sHjiNEnWStOHTKF
wAJbYfFmCr09lOdnCqK/jTNdiGHBtlzXi2dwWdU+zFizCgjZPqmVA+xuMhrLUwTq9SapBtymTfW9
1pzx0NfRdM2DCl4WfyGjG6eDR8x0nZSCRvLe7n3Pbeg6AIox9Vw/qcUt9jME0pUQkt5O87MGTbvu
s/pBDd1b7Go0s2TIQzqy1oqN2nXiOe8yDrZRkN24smvQC0buy05F6Qhn7Vpjsy7caEDe51hq6Ueb
K2efSuDaCjzdnCqSIRr+EDbqSByXYEjouyDta8cWZ0Ewf+8c9t42JrHbIggvSaM+aIC48DJeMkgb
UYLQavvsubHyrzCyPjKSb0PFUyeT1M/0Q763QflrctqbBcUWVXlIDHWp3VZuK0veGGF67mbnlPWs
C8dh/him7LpCrZ97ZPlANyI/mLRD5tEeMpT1qQS/uBuH4d4KR97j2snrjJPNtXvVUABRWdPFzjuE
uyrYtiIk8mwYn1LGV1OfqS34XH4wZoh1J+m78EiSuEl5Vllx1iTw9swb782EQjCucMTfhibzLXtw
oAIsgZl+avHihDTvFN3VkCTaij6e0HenJNrBRXtJiiT0F9EM6LKj35QKZnAx8xRIrHHtqoZ8VMXq
j2AkdoGKrgOWNToJWC6Xpk5YkiN3XKVTm65zi0izllF3NqmOGQcLvzPEfF75lIzKJTPcf2QpV5uo
pupnSnneKLI7hZ6OfpWEH0rYCDHenPpZHFkbx6YVc9WBkNvZS+5Ln6NuLSAtkBNlM5sEg/Iterw2
WpTD7CyKF13xKBoceeWK+mPuOizLGCaItgiACCryTtwa8PvkuHU6ColWQ+uyXzDlQ67IH/c09pJn
RBeiF5rdBPTitehSg1S3KbaT7CGGhba5nduK6GKaPbb9cG0FRuV7zkRYx9AegxAUFemXdjtPVQhp
p053OVf/K5p4yO17gNC82bH9MUhovaahAJ4Oex+A2Y9TKjRwyJiDqpCeBpzpp0EWh1JPQlLVINpy
0fNQKUlToW9Pq0JQJK5Uf2GJ8BwX7SOlQSEzTvalxeOwZ375amapcXG1b6a4/MokoSEVIRBlWsfw
g3mc+y5jBwujm5EXwcLaMi4VHrpVkrLtlGBU1xkbNxaMSHeqzSqmgFGMa77QZ9DP1SZzOOH6H/XZ
EyYUQLIZbysq7PRdPVXkNcG6IgSTE09c5kD+bMm+qKPgFKQpLswyscmbAVLgSjdgq8LXHneofkAK
5hVbJHKAVUeHSJy7J02n84NWuQZAm5xpItGqB7U8arOwFkiE7XCwM5MulHH+yrhibHgtSkgYpdpV
cDgxUhXZlQ0/ax/J+p1nk/HQhBJWBdXmG8nemjR7tea9w3674fnRSapnxpC3HIoHu7TqI1SyZPXV
BEcSzBo9gso7Gjym131f61uiQfD+Z3ldLYt8OcS6rxHvXcdaMa1Tu5kYW2ONB5jWbQJ7UgAutcei
Ms50Ir0V0fA4VUF7O2nVRJgCkW0smaYtpdJVVwwHsppkr7LiI5FC3WdMm6skGz5NTfDi8SoGRXuu
sD7R3SLLwN1UXfCa0225dCUsxety7pNNNFn9aVaExEuHSGhrO0ECgIL28gl9+pwv7UDsXO9Ku7gu
Azu9xpg3nOVQRo8kJbAd9xQ5avWlq8AW1siXJZrfIarY+faIEZuoE9FNq8clCbEuJFlnoQBQvLA2
U95TM01ZV6VO+S+/l/RQl6l1W5u9zlHXv5LrNq/HsMfuE37PZjPeFP2MZTYxPsbYdm54yBCdrRy5
dieLWhBeIQxHPd3OcfNemtU7QIZwPedefh+W7IMnunyo4qLiSxt1i4h4Xd6TFL0TsBk5lPRUIObi
qTanyn0VNuVjudUAvXBJlKrU0NeGixRUpTyAy4pGSPoOTRpBaMJqFM9jr65pIEe4PSbL2N8zsB/R
Votd23suKA33rlHVracyoAhj3r3I2E7AUsCQgMLPsBVOgV+rAh9awaMeEs0lpYabHaVkn4qh6pyV
egwnkoZrxy6aje3k3UMFlH0fQ4Sl+2dWF9Gy7dY4vKiJce018trLIEt73cpgeXAl2ZNWFRxB84jI
qgn6PFnbtPcedenr3CaZLUYbtTlRTe0PsAK+l61l0iict+sunEmohUl6oo/A8wvyTB+JZ/Zbik7n
faxN/VWPY2o9FtMdm8tmU+ImupalvnMT2sqo6ECtrRnbezu6TcLwmYxi+hozHT/BAPk1r/KXLcn/
7nrKn0zJroE3dGHwwrEwQAj+y93mpSjfp//6zz8VDv+DT/G70kJ3MPKr6WC1wvWMgPK3PaeNwRiF
wwE8TMjpx7/6TWkRvxB0QU5x+ZesMpcQ2G9GK/GLiUkZlxUcSQMPMcrI//3ff8BjNX/6//+Rd9ml
iKh6/D//C//z3wktwkU6JWQgUWEAxv9RaOFQCGeeuERIC7B5pUYhkov3vd41scDpg12nhuiZ0/XD
DcDj2ZDrLQcuN64k8HlXb8c53Grcvmr+Fzbj2umqC1MJsWt6YdsBAhC6Yhh9lCgWdVEyGbmfA3hV
bru2T/WLzyX4oET7aih1zUJ2lywQBk9uYdG/DFZ6lgFHrOYGN9B59jPXeBWPr2aecAWONxMzwUzR
ul6q/YgjpC0Zam1jZQ8Iy0KdyYUgf2DiMXscweNzxjdQzDro2Jpz85ykNQOZseKE20WMaXroHSuk
Sarg6QtM1TompY3ksSoH+aL0d9ugHcqA5GIau77rd0OTb+vCuu7m5D2uUXVbcudt292rUfkmdgvw
kSdRGjuhis+0aV9C4TL/WCl+joiMp8XqYrRf2YKFq7LhY3Pdxgpk7o0mfG7Hed+Hpq9FyVkfnVPv
MsnC02Rfug1UeQ6hG9iO2JLf9TsaZPhFnR23OSWj4UsHn1YldkZmb+rssdTGdTyPa4IihESwMjB7
uNilFAxaoc23IZ86pJy3nIxtCn4q4bv0+u/U/xy7eUA+91ZpBPpnZorGC5UYq0k2Z0OxF7GSu74r
rwbG1Nwyr/S5JERM1VpwF2uvJUeTrN7isvaNlMb4JqDtLDwtjUkBpKm++obADt0lXZmk2bXQ2MSz
emcrt7dht2kAdG1uikYtz4rMH+GTVdjbW9zZ76XTgAIG1Z/QPZa794Up/Hpg4DIhk4LNKtybJdYY
BIZPby/lZ92umF57jVT+YrpW5mEyJSCih8kqjklVXI98QiqabN31jenTtLpNyTqBGDUW7muZ47KO
gl0U8BPTi0urZJ8bfk7VHNIVAIB5m3KpVHjnDHywCSr25FLip8EJNpytlhN9djSaiQiu8yulp2vG
qBVqcp/YVAzB8B+1+bru+NFicF8XL3J4iVoM0O6mEOFNWn16k7WeWAK27b2NZWBme8BPsak8m9Ut
7IGK2y4JcVm+jwGVkda4GVtnhWALjXak8C1F7yg3NERtaRTfhjJfs0q47hJ1sGNnBTRvVWpyFZqU
pUzuRpuTbag1twt0gxv7PqCG0unyLQYEP57n0xyw3RvGTZhFd1YbQj6q9vZYA5dIfEFdVssw5obj
OoiaR50CPF7Y48UOi41ePHTTCO6t8yO+DjArnO16g0nb2wC4SHhaRdt4Ljaxle1SXhxtFGxcAAC0
o52TfjxOWbht43YvdBbdmmKs0S4Rq40Sd083XRw4RXXvHKb8G9Ar3+Z9UC+mwwE7A3igsWTwW/yH
0XyfpC4X0GI9gxkrJfDYtt+22WcCHap2isdlGZpoxrrEz8iGBE40nZWZRuH0HFCXNrEHN5qbimqX
OnG3o+btzb58rIv2MhfixPqOyS1/cnPHj5R9aWea2L2Jv5POL5vrN3wRadekul4h842jOE/Je9gP
qF/Kb3DDucWLFU67ipk1FrQXcz/NGMgV87/p3VU9OQQzukPqftRToDZkMQIA0Nx+Tp2M/DTsr1TL
/b8GlOUAPXdXGV1fan6Lp5ckFrtqyI/4vVdJ9yWHS1FQG5E125Q0gT3dZdq9pCPU61j9WsOudutj
RZu3M+q70LlpjSebQBX7deiK/Q0MsJXHddCMwhNgbKg52nnCYJmM7VXaNk92WmCfMbmrq60Y5q0r
67VuN6c5rreErIgkE37U+a1wJDusfAwNu23h0lEhnkNveGW5PU7ya8qNdVVxIzGynSKOojNg4Qrx
p4VcUHNtHpy7hHu5xZE2yPTFQ4W3nPyKXxrAo2STqmKTDeHhh53SLI8exVyB4P2Jmhc1lJELhrNe
Q3mmcdrWPR5s/Iy8LVxqK2yXbCH47D64jrHUtYYGBGqJCGS7ZiASJj9FB341Y9FnOoD/ZooeLS79
dDTSeZ1Pr3Fr+TyHNjSKXTWmsfVAB1uUK9Xeh1PtR7WUnGV+1ly0KmdjisgVW77NpUgBW0kXlI28
qejnCAZ4Mny6FKAjp8DgcfA9YrDl2qVQ/CmQJNqmGGXzpsJVqfP1efEDT/HGRaqhT9JzeQHfxtqT
VBScdO5NbHlQfDCLGs99p6/jmuaQfKXVN/r0JOsPq862roOPP+YxOb6SpVm79m2UmEe2UFT3vrHa
poDocUD/ipw3reBHWdoneccQUiBVhCu13ucT7O3oZAT1ikf+7F5FiUAgQ7Vr7VMC7Klg9WF1V33Y
rbB27O3kuUy+S71aI/9zMHh+TcUn2PjG9LZ9S7vkci7oaXpGdT3MMRBseqZygXZQ5DMwququcdO1
zm8iCvB24k7ixlxtM3CTTRNTKxJCzB32fd/visw7pW64jyPzv6W970/jsGMvZdbY//G8Yanz/uU4
fP+et+//cbX0FP28pSTs9vef5feJ2PyFXgRMHhY7RMAgP+f05C9CkvH+MQ2bP6X0DPIF0mWEFrTD
6d6CGPk9eKDTxGZ6/EOMT1jkGf7KPMwg/Yd5eEGe0+fGmMzS0WG+5tP9YfHYzBH2ZGmFKFlgNNM0
RNEQEEbdpXfH0ZxgE5VZ8MbBFZ/1YjC3DhyyrVmi0uRTy8V/YM5tJAd5pMmXTsP8SiU8umJdEuGH
kOIzXLuY9ebumI70B/ZV/c11qxsn5Qo4JtOXnEnuVMa2mZi8LJ12QZteMdboHfXG9lFV0VVgW1/I
T/bOzEgBR0F/bST5rUi6fC2S8ZyNkAULLGrT4knuYhOGYzd/sYLjxE6pBo/6/rFoFmyqd9clqDcT
I+6oanpajfHV7b3cr6V3PThw0EaXh0Sj6Nktur1KgZPxrMTOH13PjvMZB973RLWbzDVebZwOWJ7q
S0NEUUvzy5xj4SbBuBhbaIuNmV5sPbur7BHRPFc3snAXFmT02VbxgxP2120EkCJrXkINZbIQeG0M
2St/8VXuJljXMnZec0TJOwrPxqvWYD+CVq9/Ncy31cqRDbwKu3qS3JJtzPsl40aPS6TWdGoN2PO2
qzQQML4LALlZno9XSZurr6DJWbZYkcudmW8Ylka7NrL6vi1BuZdsXlA8CVNnMMJ6HMBJWZ3rmTiB
Nw4rmbnUuZEMGyLxmCXmfUB8C7pij2JkNMnGEc3As1v7NlYcxIVe3YOt/RDBBOuruUapvuit8+la
+DlE279rdX7T9aykUggg4AkZ0RudjtmoYmwIZPIYiRDg2xzuCgotU5dD3VM2MTTZvnZm8dK1pEgg
xF5wIB6aPD1YTfEtHcqjLOqDwS7Oo7fYyrxjnJqvAcUo66Cav1kB9NmsuTELccs9+XvcmecgVugo
zb0559e1zqsxoj4jGSnbcF8SOR77otgZHYNJlMubmngqv4qOElUnvehNcatX0/vU85BHmcstax8Z
pkbfOQv2BeiFoFPa2ltWNl/CjZdQKg4g7kDRKisX0bGLDgTPPkQybTI9PtUBnrAEOnqIXYw7S3Vr
VFPqj457Swj8MZdAqFSnyXXmeNtBNHSv4pOTTnQcuvk6zRmZSs+70iJxEXF0xPVzk7nNTmufPRpv
1ixQbz0PQmGUvxSe6DayK17yoXqRVeVzab7Dbzf4jrAf5oDXpTYXJ2W4l9hqniwt+oa/5kjn5FnP
W0ovUi5Tk7zOemoIRSe5n1AuL/rkbHfzjqhCShA0PERsWTs7wYszMeLONvtl02tvPCnJF8TyrNc5
2dju2RqQyzODr8qutnyf5+RNZMxRljGDpA3gUbYz0UErb47UlYMqq+rmlvGy3shyfGaliYMmpQVm
NGIcuF24nbT4ewYJE16zfa5GLh/mPKUbr6EwsSVuyvDfDZu67968Ib4L9fDTcqsPzeCO7KYOExMB
SubAzN2YdcwLcC6Y6UxWZ10wbrBHv6tZ7zhk7PdEaOyZG4sbkZpoF8zqY9GHz7GhHUbDQ0Jggp06
SURVbx/B551rXYchsHAAp9HUjwZ3NehZcJwhEebrvAL829OycSqtKtgnffCp8wJHVDMbVET7Sylu
iq43k+WxtPZkDS4Es7i9nhunAOWaPbpZzApGyqVIqfvQ05ha3Fx8BGb0YmUWH1sUw6ruauz/g033
Wp2w3HWmU9+ZOyzTXIp7RWlZjF3SiQt30+lQDGOPJUDLDg+ft+IUBMgQd4RSvEGenDQiUqTRodQ2
39wyDhnSaGMMgnJWq7Kr6YkuoUlHLZf/eBK0bZqqhKyXPbPzUYR3oApkgsDxFEXmzs1C3e95catI
QDNo+5dYD3RAhBVpUDJi658cQ5dfje4/K0NLwPAn//vyIDRNQUrdYtOECPVniJY7NVRs4/HdDD+a
FHJ/XkHa/VjxDrsqxtUBWlr50W2ZULHIZytyHmp11D436/W02u/929MX2d21e22zRmxXt//6uzP+
npDxx+9u+e5/cufnoiNOX/Ldtb6zmv2Pw5b39dbZCb/cWYcfX+wvy5r/pKZy+Tz/BqSFn8evX9MW
Sy/VPzeJrYrp/dt//ec//rDfRzXjF0/yi6YPzCF2Qezzb+Kl/AX7GGkMYImex30IXfM38dL5BcaD
a3osRpnwCGP8bVpbPohoKbom4Q7hcTr/lWlN0rL784t0+VR8CltAZ2Ba5B9G2Z9fBrGZaZOYYduF
huhfaq31zprS9CcL3QJPo7RnCk/10rco3WhWi43/us3ajjoQNgO80dWCmE2UwwlW0yHjF9Ng3NZt
/9gamIzXlpbQlNI57XjoujwBy+5k1W6kEqblkuZm3xwe8uc2NXt3y1U43M1q1JdWgwAFDDOk8s5R
FKWvelCW1Y7pBtmwNBZWK2uegPCSbb2QrrLQ+NoJL0jCVrJmiZW7m8S2speoGMIj43JAe21GGfu2
dWLI4oGmi3ATpSXb5aCYpmtjCnCk9bb2oWYCiXgiggUfPKXquuYXtytsSF+Ubs1U0RYqZFwFwLCa
wwC2lQHKcV7HFmdpnZvembXTd49U2DYcFPIEScd3qIN9tSmymBJ6I+lv5hIgdB8VdUV9bxX6pjVy
ZzaToEZBjK3yXbd7vlRp5MwNhl0VuHud4DSJEnNBXbMpxETbn1056X4cNergFlb13li9s/HKuv8+
pFX6UIpRXhnRHFxSEz+NLNiBb8JimaIQpzbciRF98radrrKhhDkQLoxS1WAUYRQ4ZkkioAExQK1g
S/UE+idMQ2ldkeot4eTzGJ617mFKyhAtbZqGlzbSxHXvsUXcJW1Jmg1fxSI3pm287wwRxiByS+ur
tguw1EZsqBTB0nOn59Kqm6ta64LMt1N3SHyjHaB1BPOI7WKOvbML6litcFMazwip2rpMUbq7mQEq
sWsBEF7L30Z7HDZzDXQ4DwPpUwbfPRSjY1yCEVfv3ta0pltXHQNJ0FYImJMxZjwZLbbNNCpPPatq
LaifwiIc3xZoHIXK5pS9qx6mvJ7L4VV6eXsf6XNyDEpn/GBYgU7bmC2TR8Qr+6avyAy283JFNlT7
YtG/9likmbtIwxifqoI12zS6pAX1jCUr1nIruNhATNUGKw0G+QkjHzC4OYc5rRePvZ5WhzECE8wq
Nm+32WBlh9Sc1EkI8oGrobGNz5yIFeKo49ymSjcvkeTPD36u01+LqVZHErLVechZ5+HAnvtbZxnI
5IDVbYUNgPegNuckLI2wO2akk0O/S7qFMoB/8EqfQhI8vWTx3Bnxvg2t/jaPXXbKSJkEIoOyA1iH
LcYJVkWU1V+g3maGiKqC8BzM03JOBNeRlU87PUKApxLU3nasJ5/6Nmuuw6Tq2GHPgDnouuZvmmlc
31yvC26zZgR5PTlT/uXQWEpeM7RxIibu1YDnEuEIyrizLvUWf0ERTsjFcd22+5S5f4OobDx7YJ2g
vE+ugeoR1j3JAcAWlORp6tRKUqDONETkL200Tk/16om/NPoNRZLpY2LIMN0rr+1fJ1TtaV81HovT
No+PIu9TSZIrjq/Z8ffjRpkcrWsKC7yNU9b5ZyoDPo2b6vgRUiitu6AW9jkRjvUieob5rWUNvIO7
FIsC2W2aVVSJ1d+TIfqtUXXZg67NCDBD7cQnfQ6ypznhubGzcBKsJi/twFNP6pDiceS7RzbaKY7v
DSbN9CmVznBMpd7HfjJG2ge5/QbDRJ6Fm66pdb/1tPnT5cwmiJNTiZEWqroaMVyS3eJr3Ge0tdt+
z4lv4sFx5AG/w8jpk4Y6N8GBi9cmU1Z1n1Z5cmdNk8keqstDVN3E03AuCCN6druwfAZ6YJ6iSaXR
2qiM4iHqQu2hxTob+9yr8EHkpRzB/RJiSFdEFyFDVVFF1iLMTJzKdqvm7STkuOFG2kPAMPT5OkYF
2UFfCQLEfJ1cT6Kxtp97RCdK89AESPRnycUZ+uLcSQG+1swqiiF5BfCa0vKSdxOG2ZWD3/TJFInN
XzTl+pg3M+uCDD/G1xhx7Uw9qhikrHpcrKDLA5lxaKR6l1wG3FzsxtEnq5jknDkPDvs5Ws6FqMOL
V5TcfoqcFjlsu/6g9ByUchamt2jfKvebJmClltal2lhJNFw7qVbg30uUR4bfHLnh9gFBYCJK8Ffm
oSsfJOfLfe/F2mdjVXGLhpo4dyy15woaltufiRgMuAYG9QDt3SJVnlE8b/TS3rZ2Er/EyHI6foFE
7rq0IX5b6zFBA96yA1ADM/g+6HV6TjsBD972MItonllTptAab12rxDXH0HyVxGNXbGy7TtZsDu1r
L3E4XmVGtkLDmPDG8QpjQKuL7UTjRrEK68x4C1iGnJN2zEBCZMVDrAb9aDbS22a9ZN2Xu8HWU66H
s3kK3yLuXhDeB9pp/ETvrB1vsfwzqXVkExUZJ1jixktt85pYN5XOXTs23TMZ1hwCjrFYHDLtKOI8
ufdG23xtDMKAVHhlRK4nTIf4B5ww+AqixduYRkHEnmGq7xvcyM8O/xkI9sCD3mwDDyqHfjglQJg2
ytXCO73vmr2bSZGtSnhCE1pEXFxhuELH6PIIiztBzPASzTJ8KqoGZgWUM4QFE4/eldZSdVMT4vmN
y/uX5+h/d3vA34/E4l9yytbvzXv+Xn//xx/32yhte+iUCPb0wuqwyByXG8vviQuTvDOoF530smUY
IOv+/yiNeWCRIdn26zYEVHeB6/0mfCKVuvwLsGXgxIRrc0X60+L/XxkBSFf8eZQWdPoYyBk4C9wl
mf3HUTrqXLspZwsLpSzpVRO9Aeo4bhoGDF1T9qs9RXILpbo5d6kOVb6WOS5BURiguCvjNmrIa/tu
1BBCJWDEdidv0GLS6iGysuhVc5XGDTo2TS6OYYaprm2si9In+ZQZE9o/p/74xprIYX+eOUT9me/S
V81sSLLWXntiEq4/XVsCd2LAk2cy21CyzVoi/IUip4I0V3ELWsvoA/r90A1fPWMYjyqEpLEO60i9
JnW/1MfkME+IX9mL9mgKkIWGyNtHrD+Jw3ZSWcNGw11Nh0vY8qCM5aZThnXRSwx0KAet4LHVx/NN
ZtIURWNMR4VtW6VXrLfS62zizRhNXX+IgoTOntzWBrrZQ0xra13W2o2OSXVHqKueN2NX19SsA4Ek
waa0Ln5tcwcdUP+R8Zrk0kZASsE8JtiDtobdJa9amzpv0kwJSkWUQWCX77WR5HXSxogyWiwOlRon
bR3FpXGTKIHxn5tC8WjNNeXvRmZ1+aaSY/TSG11ZnDQzN7+3Q5kDXwJ+BqsFtxBuMnziQPbESbcq
BZU5qYX1HlBNdcePU30iwjKSYHJIXpLRhuioXDx9YkQ8UoQKWUMVU/DhdVLfalbYnvF8eFvpDcaD
PWMshNbTEVhLyMuHcUKbgT6IizEGuE3awjnVWRTt2qERa4XvLVvPWZ4d4swa3iVP2/syddrbLI+g
bNWyujdDPf+Q0oak0mjmsQzj9NuIlnHJm8a8U3o8bo0xYdPJ7QmrNfuoKs+tsx6wSDbnpDs6Vaye
msqF69iFpuf3gcWLv+Zps5nnoDo7aoaMz3FdrYIpr05uVxXHUjo55n3CtFZTWvtaUARC6Ni7sTAi
3kdSx8SdIJKuQqjFB1R0LkPMPINP1Kf8pudhuHeTYfxscLBssQ4F+Gm5BbV61twZSk7nJqUxi10p
tWiiofVlMNtm1VWyvA8CGb5iQS1xVQ61jUkzHq5tkCQWm7Qqfg9NY9iNuCIP2Iiiu9mY2GTUbnob
Fqa1pmvZXhaaGBTt1O43oidqX5PS3YTKTRwsDuZ05UYlgtcEN2nqY1Zn1mSz0bCzfm0qh5q7ivbd
KG+MR8El2kfvN/ddmbk7jynoUkfuuJ9oUJqoKfKs71lMRwJaH0vAwaJ7U3e7K/bV1rmO7fHUcedb
j3mqj8zAybBJXH3a9QKuiSPpZNECmh4GMwt2i1XOb8fB28Z2WV9hZU53RVTZx4mJHyz7mB28sErf
8omRLugD/cRuUdzlsa0Lft4QeMAcMzKBuFH1pcW6dzScAbdq3XFsbYomH+mP5vobbgZPVl+x3tjC
r0I7JJiRJcXCYrElEKmBliKPvpOINxClQLIyQ7+wrOmpjatJrondIklBOMRoLQlvMwQmt+ZIiKxY
rrP9rxdbp/teL5ddZ7n28u7lT98Vne8BLzmrPOB+PC5XZQpVsed60cSLDazr1sH375ehaL73VIVx
hbE89zYwsGyvmuUarhxZ73WWMOgUuTutEU+yW8Va4M6sXArj2iZxPg0SYKQuLf3Ii6q44Enlol7Y
CeBSGDKTL35IAwUvfkaekUaiIkrdc+VoAz1nc36r0kmXEFMWmQEHF4qDDieAQVWw4KYNPdyMVUcF
cikSZW2Kous5nxcZA3tB9kJA3d00NdmlNe0rDCZODcrDrxchZP4hifxQR1gOpRVFDKm4FhmABEoF
Y2cdL1JKOugBJYeG4AdUnKDPQ1vDxxRlEe6aH0JMXwNjyBd1phUJl0Szraiv5plRIMwI9iNYb1xg
m571FOtGFeymHyrQKLi24K2ySPGYdhPZFGoDH1/Hk6XE8uYD6JPVSeOtjSInlG7JLmvYxUsO41aY
5AFi681zy/Q0dfV4annUb+xpQS/axffBzpUfERe6KqofFjWX2G9gBOUGRle8t8hP7ELwPGePG+ua
eH2wYTmZmb+Kuv8TJjDGkX+uZbJQ+4xyWLH1t/d/MIXxsb8Lmoxalo7dUhc2tBjDZbD7fQqTv/C+
tCjXXnpDScQyIP0maFq/uKZNttWjZZph7GdB0/zFwdeJHXORyrnGIYP+hSmMeevPU5gO51Ms3Odl
GLTdJRf7k65NK5ph0jXf+2nHNglP9Hwzj3n/AOG0OnS86JEfKq7PaRYilbjSGmbYMBZWh9S2mudI
KP2gMOO/z5CWvjHs4aSrHY0uqwDoH2+TwACv2VjHgob6K9UbbbXtq8ndFRQ1bqoEZ74SnXYX4xLc
EPj3fC+0Oe/doboPoQlcsXOdGj8qJWsnntUk4s3BkA2ZFKJ6Zk5KVUM2emlDbmAc2PQLeZrVn8G1
regesd9YR41Xnt22Pr/8EK6HNl5PneERiw++2oZQ+yoQgjZBkgM78p4ABcYS1z+kKeKz0sb7E4r7
rG+HLauL4L2vQ+2+jY3x0JCU2oyxcPw5mKZdGZeuH3gBCmeQFruZONrG1mngY3BhL9wGMbJImh09
e25Pelma18YcGkc1xKEvci38Fs3QZspSV5cIuzgX26azXnhiIWZooghvx8mCrRIIYhBja9/Pswvh
fMATR2eg/mxEnjjxEOCij4SgtlDfwwfhjfgv4348CNNkuwODxeVRrIwKJHU5XEWe1W/LqI/KWxV6
81veZMN5NinjlUrRglWjtiUWogkokCz7iGdiSV0qMvxrC0RLRa00cGxVBFpFm26KwYhvnEDPyIwG
RnpjQTo5aA5uSoYndcNvzf1/3J1HkuTYtW2nwgmgDBq4nd9wwLUKrTqwUAmtxQUwo9f4E/hdTuwv
JEUJPj6z6j1jj8lKEeHhjnvuPnuvjZnMMuQpxEdLAyAiTAhXtw6iVVGY/OyMkD+84scy4elNLnZA
ZmBED6PJcUzJQ7QOREZupQ91qDY3xhgxLsLnmzvfZEXOFnLstW98d+UNgV2V5ArfGi02QZye9QBC
gJvUibbCAR09kkHtaWZl7sWqVows89BqxaNdMpmvEq4jNwGklDsgbr1CuK9jMcjirApX2aDCqZit
ECiSw12EeTjI5/VUjIbw6mTGbFlbwMwutuvIcUdsa6fVDpvDyDqz8aZj0s6dyVm6MvXqVcnVrn6u
ItU6qGMNp1aTKpXmWpZfu6AcXrJOswCHA2XftuSvL7mSKozIao33AZ3L/myMvrpNEoymUVsbrAMZ
H+iPCh37xo0sTa7GeFLeuhr/0sqNOS/r5e5eJgr243K50bvL3b5bbvlFGTT3TVIkiIMLEbmAH8GG
uWJYJU6JQJD8FAtUEQViBYWKxsUqCPZgpsOLmON0IwonuLI0nXe5yy4C5TimCmzRI6xFmggWkSJV
unjDBxfhItStrZXbqAYhritkMrXwJZsCvkYSn+/BInxI9rCbYhFDGjmKTboIJMK0iodsEU2SQJ1O
E5mMNwRzFrPGIq9Ui9AyR233ZtolYAv40InfL5LMBJkTi/Wi02RaNZ+HRbyJjUB9S+auudjxZJ/1
XC3eNOlaH9Id5XGk2vRB2nby2P7UhIaf+lA4IRUNik2zC2v15CXSuDIpP1WlgvDczsnT8EG6EaLT
Ij9VhVRrTyyi1Mzvr/jJifRDos++FIFdPdihuyhZaaHdRD/1LbORaF3u33SvPFUus9nbDFSLLjaM
Opk8RMHhNjXCfPKLRUQbtSA/kOiJ/XZailZTXd80gLpXfRy6OyPGOwKLM73Rja6hBz5O0qO1KHfV
QN3dYBXhm1srvdcVhrVuxhidr14kP71I8ifpGMslyGXl2ebtc9o3ToNlXWqvEwsQ8C22/QYuqq1I
uTr9Zooy51V32EkIU+QaM6+x9C27+Z2babyjQHVR2dtPyeM0lCYE4Lo/GZrSn1IAWhaegr7/6lPm
Wdpw7R7+AeSIra2G6pX1wmyv2ipuKE216uexC4VBL1cF4ICwENEtkJNrmyvVFk+s85ZmSe+ZYF2J
NeaE/KMpTQ45ZZZnwxTxEY5zAUslDPdc6cwtViaFuLjNp4Owy3dPrRNOJcHCJxPpW1wa/TpuW+0C
uCb7DAw5vaPNRoXvxLpxrUb6YLuoFvzhKrmUVaO8LHHeetF6i43d0ZuA8ZqtYSAnusACEMwnp1Ld
q8lr8phENd13WFLLDf9k+5a3EoSzOtQmPpeSNl+7yjhKuix4cuF6HqQbQCMvJZJEX8sjR0dBObXs
t6BTRE3VVnXT84j6yspMfjRFpu3m2biGRZu8ZMBJT3OhRWcVPlfImUXEyOtDBTCs1YubMtGCvdoY
LY1/7hBHvLVG6D+UZX+PWhNh1AfJ5GfTDpZou8sNycgQ68dihAwntSk9x1KR91AKqEocSwDXLp56
kqSKZd8MoH/W2DnqHvBmYm+TNubTNQbuGVwzjbO2U473+Tim1z+/Uj/Hn03Zlj+6P1JXfrtP/z/X
6rv43y4Y/sFAuey30eaQ+RDzTKD//9Po+hRn2fsQfy745vK3s6v1c0/+h7/n1zF2+ZtJBwn973UG
/5hiGUhRGClYcN1lvv2Nh3IRDIG3CERE7g6GrjLg/l1LNH4RBl8vAy7UF6jTiH9/Yorlr/vXKVaw
BDcXC6kKX/oPzS9VQGtxE2Yty0qNksAhFvC9LLC86v0EsJy7/rSqx+F9thdqJ/wTq6B0r8lcNtcs
o/lV4hUs17ZCUfuVwDHpy1xKbOZuQdsuUf26wLSuGwDsB7LAStb27C1b7Rt8xtMkIfRGcjEOKd+Z
5tyBRuMeq+vO3oLNDjGmwoDlGFjwLFKBmfpuBsy0otTxCNVvha0dC0R5QE44Jd0M6U2eu9p94rmy
rSx7R3L1wRI9I699dipCTu18rRwUwGo2UB6dB2HmD1bl0uGZHwkqgYAR8bdLb8uYdp+DMxQrgaJK
3DzF5ElPeWo6UCW6eVVmNNfLeKtg9GJD1t5ENnZwVLtz3I2xV6fwDhp6l3PdWEPgZyxOcd3YPDrY
8B0ySS5HhP0PzSAROioaiRlVZTHIBL3CU4sv0bDZDeUDJEsQUCvFRnXQpHXkNcA2FU6QmOMYWjHm
Gl/NNBSYmQylTr1lzbqTncs6y8nWDpajUTTOqiC1v+uBy4PBrref0T+ojrdykFoqjEadcXyGnY3d
q93GutW95F0Yr2Mc97cy6+4rzRTsdCaDZCYY2Ckkq1K5ym5wbBazEYjrvnyPOI89lb006emAxoNy
fi8manjSQllnTffKBMemTLaC70v294OeWfsCAXI1BbwaVm2Wfi+aZ1FnL01IYyi7Sw1+XaJtnNh9
JtTGyqRlpM9nJ9+ywMI9qw86AQWrXXeE43xJdm4rRDOuWflgUCj7aFdmA1cDrIvcLTCO056dnkZR
m5uhCaDGgnKwd06PmDrCKkRe4X85ddpwrue8nlFE0KHs9AdmXe49uv5mgjpdOUSGvRCi4lFvtDc3
C+p1xQ9iZbCW9G3pEg5jAc8+EPExdsRXNRCrMRrInkX7ykqbxfuo4oAy0x9qa7xqdICSu3I8U80u
akfKuG9rOk+n/AO9s14LkR4IhRIP1cYvfVjqj8f6pA4sUDW83Ss8JDpqKWxoJVBe0eyXQFwhOOhH
ezXTF5oNwd97nP60PvG/22n1h8c9oFrNYq8sHF3nUbc4xv+9UoFf/i+Hsv3rf/3F//6L99f/99n/
i3H+X/+6fzz1yX7y7+iLrQrNQf0ttF//hYUHkobKc4vfsmyX/i5euL/w5jFUVeP/pkTN/PWp76Bd
aBZvX8MwHVi3OP3/xFNf0/7lsf/HV+IPK6QszME8hpUGGZJ+8JbmdzntpmB6iASgkFoEsCnp/9Vk
fbalZKOMG5ugClBzu9s0A0iebhIXI4AuZwL7HKqNZbTfRUMGHxIVwbghu0An3hiztVdAdzdxv54V
9PmiWHPVIfgya1QRl3sVBYHiVgJAUbRRjeomjM0L3bSntqHZ2ZqOECGQHvpFfAfIWXnQrrxUI+Jd
qrs5inETdWsSjUCfgjWMA4KxFf0bjr6e2ugGgOA1s/gEOVSa8FlG86OhXHnH8XHRmr3Ebh9WzZsZ
2XvNrF8Tk5yMG79EKkV9Worw6HBPu3Kx8NWFVMDk9xHL6A2WqYc71c+kfI+UbaXMXvMTvkcqUGsY
2GefO8a6ILRlJ/PaibUT+CnIT+maViNfEvvHs8IjG5roiE+A1GOWgBVWvnQNS2/WHkEObmeWlCtk
7HWV6Tv8PMcA24nAUZP3BXgrmB0wE+bqSUkWGOGMNQv+ld69Y6ohIPgYVQ/0LkCzsbbwUCBYfpeu
9VJbdE6yurJM4KAZeBUJdMllr8T7b6NW1lFp97oKJyjRbvp2XCMjPHfqcFcC3Kh0Mo3at2a96w1S
tEWa2KF1Pq02uNa8OtfWRRH5hU3tO70/FMHM1ucch4jzzRbzjo/13MtVvFSBWMOSwLcbPRoUMbdj
t9WglrG9e2nV+Lo0dOeUqKe6vIkDScHNtMnGezYSd3x0fAvdte5Vv8StkM16RGwiw2XcXromP+ch
Trdh3AIi3TXQX2cDGTmwDSR2YEmjtmplyw+GPC1eDrubNvgX2LzzzanEdQf1oMonRXuyXJvxZSHp
RN+J/ekwffStts25cDsSWjs9A8L4guS6VwYsgZV5W4vniH2UrO6zlE+Hbh4Ux7kRirsXarSrS7Jo
IfIQ7TUxFzVlWOE9XpdoD7iZcPbBSY8mEqnlRsYlvkUkxahHvVAkpiZ5W4bGpguqW62P1hnJlpwD
OGzEVcolQJj5dWhuTerPzAwPzUiIWrX8shnvZgyOJCmX/rSMpJiivJu1tR7pWShrnZhbs9UpZtAA
U3H5RjaEts6qirwFxfIch01xSkLSvUN0qIIbCYi1SdSDwyvSjHgTQVUU1YuVvbrS5VCktxiLNdd8
jzKrIg08SfLSguGc07L8E62TvzUNwRbbAgz4FedPjhXzOj4byeNQq57KuJWn9wRUiQp+K/ZTTsEu
sScvh5+j6+dAe6jbxzzB2dPfd3pNOXdNvAUFDBvUSCTULT+76AuGMK3ZX3ZJLRdGQjmSAWf7pZkb
FuO8+T80RAxpvmq54ZfkhdgrHfSOMcqqDnME+A16Q5AwllAHPlF/UDxCfvBNfJN28ulkjxkzWqLe
j9A6mq5alZjOxfQ8J0xuya1lz/4g8KQv3dQh3nhW0TlJ3YjbnNDvHAZVlVBK/GwPHwE0/na6US3X
E9QdN4p+oH0Z0Im9gba1lLcSpfkEnsqPmHyuEXiNiVQYSk/C1CiNi8TOpgcUJs88ZMZvF3peSGBV
n64BAUSXgUaXk59037li36T960iKdU7j/cBmzQk+Yv2NMWflQCkZtMeg/OhIPwXjQ0+Jtto1e8Dp
BGftS+NU6ynqN5bykdWaT1L0bSLOktfENc1wVyV46LoJBKDc6hElRK16DjJ9ZfNUdsWLaKNDzIWV
FNuFjdYqAzydTjEOvcRzLJpt6T1ISRVToBUFZEnz7EMQLSzZozYGbgMevi0rGaX4xM23NwDyBVhF
0+xbuupeI2FR8KSJgIaQV/Ew4nuGU/pDFFG+gry2siPoejZERgLtStZvUsXFOxpdajPaD3nNG8sN
DhVPY3uJfxT8CWnc2/ODU7jaqsrzDTSck9H1ZytooFo7G6no20AUF6qRMetQ0D5lO7v4gaVhi/9u
HzHru1FAuts5q/qrG15pFdm4SfhiKurVqkLwYO/oyuc4l2ebnyNCPin0YotUcCxoWIlG0DdhuBRP
7BzlBXvPag7i40h7SKDRZi0oN+yeVOSZaW4JUTW3FO0cc0LNJd+NNJUNRFn6md6yvFhn42foUn5V
LH0q/PRHkHGUAObIxe6A4AlTOA+Fp9L40pj1Ou5qvwDqAK+Wk4cZv7RfxQD/UbG5MRCjVdvvjnf0
oKBlKEAcWvpe2AqvkaM8mWU7val3PQ5niMdcn7QzoKZdCTGdrcxOd0Ifah4p8i7fp04hn8yMDI6i
3cjgyQpvWdpnd3N0DUKVpAoPWe0zTD9C1hE5CEq4j6s0fsvZgpdfy1IdrOddXvVvLeDiNntoxOC5
vFER0y7GmLIwl349XpjDfK0uAAXsjfBBCV9dJnwp3t3+W3bPdt6vB96HqkrRffwjoe0PmNeUfILz
8GNDHHUF1pMoTzauAiWM1kZrbNq2Jj/M7L34+JwvQFVeDY/Rmq7ulO/CqiBO0mwjGkzgjS4HmEWp
THyCPX5EoFqFqD61+BT9u2KGe54BnMXlWa1G/hguEMOtrlyNbyBB3TqhQR20TO4bLT5FmFykmPb1
qPPqpde0aC6p+xFH0zPvMPyplNsw9jRLFVhlnwKXm3Ruod7L4YfhWBcT/h2b8L2e599GqN8YYXNn
K+zqrfehIwM0bCwoCoMCgVU6Zyd1jiIzefwCG5STp0UPLp7xPniaSVgmr1zqCJkgR7sVfnps47X1
7LavBVsJMGC0CUGZy2B7dq5f23g3YetXIURPBFuOh1DytHAfMDx6Lc6EuR72WGKPaav5elh842hB
rv6w3Whfkgso4SPTDqSLnOqTlI15vhuaS7Q8PSN1Z1opAKacxCfALG04VjFdO4jlfIyoe4PYBqZS
t307TzatDLa1tCl4oVyFo2kc9pNM7wQr9bjr9hTx7MyObT4ZMkFDX0DZicsp04CCs7UtfXeQW3F8
NxTIze5JlnvZvavRgMw6bvD4r1TsrlPyYSQWUHt2gs27ypOtnehkadT7Mu+3kqXHSN68NpIbsNUb
t6jXzXxmwbjLIOXF2aOoMEubrz3W8qiAN5Vj0+2tUw7DIs+N1yEeDhTzYTCF+akDs5A2Obupugja
iOeBZ1xTHzmWvNApL+VU+GjmW80FlPaZiI98YEVEPbgVwMHn45uXTJ6Wu6PF58lWjW1rnR0DKFFn
fGtdtFUU7UoG6t6JqeaJJ7+a4D7V7dW0b4tw9osx3piFvgttAvBqekiT9ym7C4M3rDBrvSi8lGIn
pcB3XRSbiecYce7NckC5SCFa+sPReh+v0g4yl98MhR9S6ByMFhOE6WP050iDgabiDR7HbNuV6W6o
xcYp4oDiS8l4VgXvdZtslYzOqaq/C+HE2RSnzxqZst5dbL7LKeL3Sr8xkZA1hWholBCw1Fbsufik
1DttdFbNSA7EkBtdNH7MZKS50xGaD9KNeTJCLvqS8D8RAmqfXlQ4kHqRHYZwPGHQ27u9vZnbjFBI
fZwkqeCMICyuUK59+xETLsAhcr6EAgugaGHKGD6KbdCTDYgZwpWgXQ+TcUrzJvcyOiuQNs5JYHhm
QxI3orW2mVI/pkvKtRiTK/YsIlhFLd3aCp+WKPcCS6cGgD0q1Vcr1SbX0IX3uIkf9TB9UJH1Bpso
YTH0H1DRVkmbb2YWUDree9qu+DgvQ1rQrpTJuM+xiYwgVXAGv/Q6GOXRuENE7zy2ZBtYBNsA2GFW
juvaAFFM/gCsRWK89eiBFK2VJBwcJA/YE4NuX2KIzGki1t0EYb1rPNGyn+G8FmOypZ9lUw8xeYli
uWVO+0F1b+M6xMrmUEo1K9Dj5odByq2Sjo91pB6oRPApmfDIcHjW+C7S7sS1BbWtoyQU81jRHZ3C
5DoWbvqu5jjJnnCLrIp0XmeskWGqPeqWcZfn0VUX1SbKHSYod4nlrLra/LSq/F53PixUMXgkZHZD
kEqQH+f0yFaGgOBdQetS0nJ5SGH1NEdiuXsjcPaDEiEr2d7IT2UITfpYuFO5j9iEvAkYX2q/OnRt
hhgNlSn3O/O7i6tT6db72nxbJr6kps1SN1YLx2jSrWtjfShpdJ309EDpxjacTslimCl4zgTrlnCO
40bHueAoB8ecCDRPaDXsnS6Vq69zFELO5W09Lq0M8sKad6cQcZqsET2QbZtxQ1cKn7v+SuxlM7PX
H4LMx7IPRDm4t8xDieKa9FxRWEi7istFXd7IztobWXE/utGl5bHSBu2dQ7PAqhidHXdzX7Moeiks
GjNU36l4S5XwRLi5ODoZyMjepEQ1YS15dWwf0Db8eW6OstK30vmRyGyLbX3r6JXv4hYtGNcL6d6K
Nt2ZA7jukXE+PubJSzlp32aqMjNRSgsQ08M7t9bqmAEs27tmeTUyg8WlzSN4Up9mkdP54K4thFh1
bk4RuU3fbQMVgi9Q4U7zx4EMZ5rmXKJKEuFCWrdNRXGr+FuV+3+8Smbw8uCAFjb252Ul8O9Vspv3
vMrK4ndeHpASNEL94a/4VRkjaIjOZRICpKPy98qYqzmYpzVVpZ0cX88/lTEaqNiQLCsPy9JtjCv/
3Ic4v+DAcaG1ES20CTNSTvUnlDFj+ed/k6X9b7/y37p6cnIBhtUGHG6Sp2pt/kgJwqw6KBOxGF5i
nhp5o+1IcXn0/B1MYZ9iKDdlzOncxruATeDADmTVkBsrhw8VDHuYV09RPDw0Lpay4tGowbYSz05a
F8/yfN9k2UeWiIMdqTduO5+YmB5rdYSa0kANTOanOnZ2baRBlMJl3FvTe4S2XTfdhjwhvRv2PhgT
5Gv65s2gvq/Jl0+cdNtGUPEmqayLUugV4Vlyy5Rqvkhga6cA2lkOOmaI9MEKh1XduOxgeuDvXAAQ
NO8ov8bFiw0UlQJKs958t0n+ocbK3nGrm6Ztz6J7j0Z4PEZ6AoCjr6qoeXEc1Q8cfcfC29Ps8NaN
qfKtncvkZkjyCFxBt40W/sOs5jcsCcqVObob5qAzxL+7NI6v8+BsyeGwP2HAJ/yv9fINKj0Mg3md
67RgZeF55PzusCChTnjQ93cUu7A9rfwqTNY0C3jUkPo553c3zDscOX4EJwBjkV/n5k3MkTHOryNT
bhUavuHcA0TwTP1Sujcpd3MjoDsLBazWeOzMK/HzSICnG2XmG7sC0jP5PUnWDY0ILL0r7jzp2Uqi
7TCxPK/KK5DOp2YCKBepp9KBy98DguPJOIqMdBvE3PzFzqZ3iqxgssOZrM2bcjwqVrXJhLp3Kezr
U6h+AFWNFUusAwQmDgyV8I6r72becaJIn1rA5UlX3Kdc//HHUYPsnhOtvQTWsHYziehjM/YaPmVh
pPHyg1oyDtrmmeDY0Jv3MrYYq7+aMrhjN0eiySU4R07AjAn7iaZ67BvlzPG7mfXqpmuqozHbR5cQ
4CrT0xehgNcm8LXccSkzeBABfJ5Eqz0JdHYqsidBNV8bQv50JdGtsFLvW/rF9Ij+5GF8N7jOmxyq
IbHR8kF0aGHjuWHKCMvkQ63L13Fm+Z2ZeyWZtmmVcLGlcLtLr4NSrCdwaU4U3sVug3Attm3TZSs9
ireC3UfIRNA7txZfl8uPt8VcH1juU2WUm7Kub5wJHRD5HVQHIcm0XoS7BT5nHVpr2gk8Q+mnjlG/
RZ6YaDpJRg3rt+KHibFrrGmtapx53Jltlpi48yWXreA8Qjuj6uBUVQ1W7vuaSCeQ/duEmYAwk+8s
gDkGERdANWxRqpjJE+uuiqAl+LBLj/jhUdOXXADBK9GeqBA6oJM8TUb6w24jtpDWhU83hOK8OMbD
JRnuu+Gq0/Mjsxdd8hvM/kRud1vP51CA0DbAfQs0eLgGWgXTILFvohIUGbXeJoE9mWs+tylZotgM
A2wWsIW2CmSXH8iobGTpbJOOtobYGmmt6cSutoqNxtpvaEHJ2kpy19X6OWswlGmx8TG67rUwCWSr
1e7nIfKffXC6LHs4MelDIe8JpBRH6P9wcH4333Hzh3Pzv/kb/nFuWr9wSeceyJxr40X87blpLZ4A
HLGULTpwkNRfz03zF36lsi6yBW8b6+f6/5+hJJZQGtxSSEYGsFPD/TMH50/W1O8OTnf5h/jOLR0c
6oKF+r0dtsuU1hqAyfmGC+83yY9WU5+H0XpqalCKkwsyvaeIvqLcllGtbuI1xdH0QqTOpXLY+qoE
DlPch0QjsBxBl46ba6aIb6KXL3FMjAUbz6WgQaVR5DOwbJ9U811BxXKOaBh31CfTZ3oxS3vj5PJR
14lZmE5OXG56xRF/P9nDKbGjQ9hgXcymwa9SwxvU5CKkcQvJcsVM+xCV7k4gH2SdsjHH6CHQay6h
wW1H4KHoZz+Y+2dFdD/qmRR12jYUGTuX1mZjptmUoUT1qbaau6BAlBho9Cva3Vg0u1GLtvQ1f4sh
OSSF2JplQBrCNA5dn59alm+cKvJ2hvDjkopeKbGlH5RaMM5KHJ7ThYaJfW9AOVXbg97aZDox5tvi
MAThrUFzh8KNPYCePLGUxph/b80VLKd22FsqF64h38flT/RLhP+N/2JZ0bnj9XRDLadjGLFTal6v
aV5QGtB6qr3SplRDBS8xeVwFJB8W3W/Lyo8L8JJI1toVBE8V3FTEDhWnukA18kkW8ZBqg13g0inv
8ESW5nZWSfhOlmeOwwWlZh9bAgHnTRbBhU7gm9QVKAPJMbEzj+fLum7zVUctro7wSG8BIKB+FZfV
oUJwxlkCia/XYUiO25xrIFz31bJLED1BUaoFe3ZlZDM3JTUjioxvhmH2p0HtvDTunk2X6IDC5gT/
3jTm96PWv6bx0obp7NsZuajFOqLOB0A3u2RKD24ldg7QgpXT4/2H/tqaJT9Ce9+32OnImUdR9k2b
BeKL4lOy5tFHxD807cbU+TYsil0k+i0deaDG4VP1W9cqtrFZ7Sgw9ufCPrIieuCWijQwbajUA1Rb
HRW186NY20rcbX3Z+pHTk8e3zx36oi7JymDBUMnaYwrTn7PIfW8scz0SdNJK+djn+daaCkhHZNsz
YzwAM/QzVT0uHlwqqus3oVQ3c4r3ItTRUoD/trOf10xMULOULtgDhtg4o3U/2yUbNV1/zoPRHxhl
3Cb0ws66QLrZdBj5jCF/aWb9KZzl11gw9pi0RWY5PDVMH9DWWWm+WMRqylzfxGxXF9N051k2+DPA
JT6YVs+exF2aMV3G9rTG2no0OHBdHWoovTuUIG+VobmGIkGiWVah6lHv06tJy4fd5uDItJ1u1kdT
i5/IPIbrqIo1jyTbY46u0mbvJm+RNlaZG+2WvpOIF0SPtmZRk2GJInet65IpmL6WHs0gHSt6IjHq
MP19jCY7ZzhJlWrvs7o9JmFxGNP0No1ZVIcUytAIsTa74sQGCQ92bOyX2oVS6nhi3RulIzvmpHdd
YlP8MRwSflb6LB5lCil9btWTUhCKnyhbAkIO4jQjXxffU3rMt0mPpCxI3GlJSzctOyAQGG40fBWK
2MOv24hKwBlJccHk93OLrBGNr/BgTlU6+G0vfF0bbpWogG2KtO+E2yJLUaKZJoP8qMn3vgNx2tgr
mcfYQZ1zqwvfkBm7fVgZZBRcUnrj6Hw5asl2f/KD1rzLjHBPTcCJcgIyNTh/CqZ8s+zOP4OE/Vc2
v+tk73jhK4QMBqUuQ+wW84pc5kYdLfZdlDVL0gsrMXVvkeFcqYj23Nym7cZmg5tsG/Zprrp2rTfL
fQTG8DhZ+YLEw4J6BnaGgWejqtlxpBagmevXTGMrOrrhDo/CnjD2Ronkpk6KfVxBIQt03ib5+8wt
wYYqBXyLzJ/chjaNWbm6NTdVEeDJbq19aBY/Op01gaod41y9z5vYN9LXWce3Xxa+2z9DMNtORAFt
V2FGPi4t6KnVeBzN63Qy4Ei/KMXgOfLGMECBTgAIVLh/1Qv0LQgQE+JK4IWIJLZ7EQo6aBXsmgB6
fp15GtvNZakdgqweeDvPEOL5GlfJfBNyDLk843rnMFWvUnmZ6GrhdAd2bx3m7rXqvppO+oB/vQpg
tNXgBGP9XffPsfxWNOK6n4QY2C86VCk8NY3ctqIDVsuGARlbr7/jERDiTPUval3MDQQMWT1KD2+f
b9bNKmGC7thGJeJqp/F5qpdVEiHZpT2FoXKMVGIQpR9JAmwgRA0FfRXElhWyAIFSIOZ8w9fjsdCC
qZHj3Ci9FhpNjxGWiCm36UUSk1uN9xWPCRhemLB4YdsKIYqFNGKvFIGvoe9SXUQds0ZAQTsZ5EzG
QPNmLYQNjk2X1i8pMLxSilwaH6kx+RNMMaQtxUg2BFNXrUv9J3KoFq/rOcDupvOEQ4eNslurxqJG
mYCAa6iIdD+hvk0lZVhh78XNl+RUCTGZmOxYTcooZUkjaAysjV9nDrlc0pB0lcwUqdgRYEAefVPL
0oRXg2qr1RxXnpUsNYscTkQvBvMr4HWNMFlDY1h15NXg3Gx618Ar365ijBqRsYjV5kGjzUdXT0lW
HrXuCQ4fIi0VQbi7kgYR3/y5yFwRWX/oQ/UcNfYDP6ldKCogMfM6Qq3rR0lUEzMOV+Vpyh5hI+7C
MOLbvMunaO9WdFUpYJFluR6d6aJGnBiJtamRf6lpwwrfU1mc+9IC+mZDXcq8yp53feLs7IYknvPD
ybBfPMWE60LlfolHYIn2+/wTMxGSfe+N8tlR7rruhWboOH3OxGcwm1tVAvtqn6zWPICv8/UOKC26
gW28LZcfXfR7ldDQJO27eQYUQS9eNIo7l1WUFk0bI2ApW8a4uKfucYyUZztxN20X7lJBtcccHEA6
IDRbvpqg6rnFY85ln6K6bwuKPJzvY2r0npY2dATm9/0sWDd/yzL1+nxaa0ulrxVdUzrm1YQnom4n
x96q77KCci3FiPfNVEGfqb6kk1wBD53/E+84vzU6/w1WpqOZ/ft7zbZ/j4u//t/fXWx+/XN/v83Y
Nv2UXJFwMjvqH6oWVEBm9Dtwev0x3GcuiUBhqyoOPsPEI/crYkH7BVecahD8o4EBAVH8KRmQI+/3
MiB3IsosIerBcSBpAVz397eZoYPvaKnGAm6Hw4jwb2gpBC8tyS5Vpo03ITPpj1zNnCtJW7ya1lyM
V0p9iWMJq3NwLk86zwvmo3lY2IHdU6SnBu1IMSs6XAUcky4V2iXPe6WgoY3Oo307OvYrNt6o31NB
DT06SoSKgmNP0aUhS52x3eqpEMY8of5Q6AzhrBFDCRmmr+ReSJgkfmoFBlUMKF12YbNvrzOWaetx
7LQlDVYx9geUC0w8vXQGxRbZ5zlrMGd7wHC0H3nEx4YVVa9EfMaZt7o+EnDzA7dbB0Tr7rOpNroV
aEewKRWJddqYRp5zndmYjzYewcELE5AEXL6YG2vqZhRixJuA/TR09Bbgf5gkyUEOWMa6EHo630PY
kd4BeTuCj/2MpGpvabsJ7kmjUwk2KbHGbnHIkq7daUEIj7OmlyEm6hsnP1JM/fAJeq3+StmMnPli
kjujALTOHs+ZOpD3vWNg/g4GsTbSiFwQZTHhh6nbLVaUoD8YqSZvW2xfoIHSCp8EVYrpXehYFbaY
uHGZNjXbhYMOXcOzmsYEux9jFz4amOWD5auQp5byh++sNIYTxu8q3aoB9Dg/pP4xYnUYNAWlhUP+
mf4s4k7/Vsq99HOnYu7f1KWzOyFStEnavtuHkoBJp4AA2swjPd+2HnDAlj3t34WSlntwaNHXOPXd
zllawuulL7wZxvAxXzrE46VNXCqz5BDr6BjXGoDskwHiCZY5zkxeDZYzpVv1IFcTOXPiL43l3CEC
34EZ/GP6WWiuyOj/k3dmy5EbaZZ+l7mHDIA7tou5iT2CazC538CYmST23bH5G/VzzIvNB6okpaRS
VauvZrqtVjMqyNgA/5dzvkO2+ZJyzhyawPOAjeuOxGN3V34GosOflfvRykbaliB7n/wZvRJv+Jch
At09qZoAJ9MN/XNvO9k2YBW712E1vcRSLB9paOqtKEmEmyFRqBW6UWMtlvT24TPIPdVedhsu6e6y
mY2XUi3/UKx6hB6a7VbClbsP7d75AA+gId8hSgiW6HiJZa9al8AdgKXNkiXT0BMGNSTkxdp51x7M
DtMOoqiu3LetQi7ZgnhYWzUv3ugXsY/EhsUKXYR7R1sc25UQzaXLx7sNejO7iMKeQXBht5A8Szcb
Dp4IlweFxkOTtMlXvgGyg85nVOm+i5giDoXKH/1hivdTp2nZBMurwZ3ynWcOqJPiyAQhamRQdJvU
jzYIlZL7pi2QzxlV5CbrqcgtlB6qxhxUooaDZjyGoAJL9rRVT48B3nntxo79akCTIomhbLsNWYjh
ZYCWH5grq/MHyT1plRgs5lozQoubL64K2zeezLylAQ38ctF9FMW5MvXwCm58fmoDK7iEz4FKt1YD
4p3Bg8vSjyp+jZVGZdEG1bBpRrhomxTmwwf+UOQdZKACaRjTFhzGYNzLzA0uhQt0MYdAfZZu69Le
ZJ/KtWlqvxYl++6+FuFXy27MrZZOvfdwqV15qUdo73IhrlXajS8TuwF7kzbSOtW+1V3kC2+MqEff
vpvnxLuq6iUJI+51+kzqIWaNCQfAdezHxneum2g78ySOaggZiDsdRK0hrNRBS6t/dmtALd4wS0YI
MhrW9ux75NmQMIBPM/0ugd9RnpLh8iD7IUhYtDvMCMxxguGlpjeH6eqVCl19ntJF+Bi2k7h2VDAd
RG7Iy5EEn5c5KEssZoTN+TogmLAurHcVeB3tip9ddn5oHUFDxLCzTGRMqAmsjaXd8Cr0AmNTsGMm
RKEeHushj9N1U1XpDcRlva8js/+CPM89kUnT7PBcOPfdPIwU5PWEljlR9ge7KOc5RStibQdu0hSQ
rJygqmiCQRBvAfErZKrkZoxNAVdjCh+xSF41jViLtOPWbNCH51nq28SFBFAUEX31KXlnuX9y/dHT
K1zA5W1YhvKuqoLgPm5lhoOBIAoZE1sGftdmQGb201MgmhAhsSruAlR437i9hCeOtvaZSaq6aPxS
PGLdrJpt7Kr+m7Acwh29PFf7pfp7rtMkfOk1FhUi0tWiPiwgk5GUoQmlfXVGeMcVbdGtwce3wcA+
XjfM2Z8EOqA9N9bwUM29t+1yCMy5YeQKwZvL9wtfMnllyHR7GrX7vJjmew0X5RW1z7jFepGZNAUo
4CIol3iNijdrnANO45wR3mqYC2fnTy3yc+kTu4rrcR/YJYuFPvQuCZdO9mYwzqcUXM1JtksWXZPP
92nqy4NujIjTea5udGTBs+t88kUVGX9MRYAtqyL+yEu33Q+djexKV9aeRRyWZbt1nWNnjSyFQMXc
crYxf6K7PERTyKAujvSFgaH8q0VkHi1uXmx0PDornU7dAS8Efho3M8+gVPJdkngh2bKmuOxwG+9T
WEr41BuingpF/m4UI3Mc5nRgQpn1dwkH6s4vSmoA0SBxVtVyXgKEp5swamcswJgL95Sn6AvJwyCH
pQmMHEV37F9DWUZ7iQug2Fg+XvJVW7cFERup/Vp7AqA21iOCvhsX+3Wlo35a90EQghHhzVgNWeLu
alHS2fXGcEWP5q51MBYMFk3BgnbwDkaRo5oWcbTPZwzase6Cxy6t6L6HDHFJTe9o1IN32Ta23vVD
qqA5kvzsETGMKBHu05XsOncbd3OLUl6jzRmIbpymBmkQ8JPVOI8TAgNmZl5PoyeNEpldjemdyY5D
Ls9YBFvEtR5bvCk9h5GH6LDVyVHmRrOg4GhbOeExYEN+IWDKPvstSiQcyPWFq6zqQpE0vcJ4Zm7M
0Rr3TaP6nVIl5zH2052d5SGISweVdkqAMMTwZjd68HC7rRaCRc1FmnmkXfKqr4qu6nbCKEiAbVif
uYT/XUehGTGasssb5tEZXx5eepRpMqu08rAQOJSQ0Fnjvei1+W6FDHZTx59QA+eI2rA8HXWPxMMN
C3KJDBB3oOOZTDG8IImbbVtVLoHoMccZrjPpfgeGoh4Ra7sIwSsUclGcokl36go9ZqSnpakVhvvS
lbp6mkiGxUEhGeGvrUk7l7KgaSXO2Pg+1IR8MnNkeojosiIAnZCB89hj0T54JBL42zyfy/d+XqZw
RDyMtKskJj2QXI05a4rd9q4kifI2HDy+nGCO2g8JNekItNu7A5kwfB3NzH5iSNPth0Z1O+rLsOJu
kA+7oIrZWoKkKh/4ktkPnmdUBxaZ1hdgbBpPgStSoq9sH8JJBqBthXB9OHe5qowVju7hgyKYUX2s
huaulFP6VsW1QFNcYWFfqcE0lrZfBxYl2UjmLpBgZttmp++m+bM1hnjzWnqpfuhHCW6/cHxxATvE
0KseI/zLZ2f2t7Zs/328vT92qnhjfbm4nv66Ub16i76/5e+/l678+rhf1m4koPA9Z39m+x5tJVuy
Hyg0NIH88JcN2m9Y7b/OQPF/CvAaw57xeexnOsrfUKvYy07tZx788fv//l+IVRbQIE42H5CFw/Lx
D+bdnkgu1dMY4AqqUeDinBXHEpPOwN661PLIhGXl1ScXHRT+erK3g5226nuclBdClUzyzd2Q9kc3
4bwNIOjCr6cpCBZGnMmIWex+eH9v/wyqxxH9uye8LBk50iH62EB6bPLzlkiXH5g5fj5j8G0szmk3
oT8xgvKR3RfirFQQtZlTxlxFM3yFKSZ3oLGBXPkiLJYJJBuKyiUNybGXtjRwhhdJgPN2Qp+8lxj3
j7Hv5M7GzpnQ+74FeMxs3VfY2gQq+SkagQ2soJSTxwdbWMZz9SHLqnvNCjk+Ww3Z57skHomdnmIm
V46FG4XLs84PCEufmRMTu7IQGpLLkd3/hc0t9ViHCarNejan+2KcDLwHbsjwFKJbSviT8AOWeyQb
4IPwBxQiQuTzSwm9btyORN3BrIiM4Qx3pzuSJBh/uPhRsVtAsTtSZyKc5ZX5O9rcYtjWRZVc5QVJ
s6rzzZ2kFt852cRUcSi6YN/CoLuQhp8REaKcXdua+H1NbDzCObaJZJSFgnEUN4AI2amCLTvSM897
pumsfUTWLPKZFCVS7HI7r13DfG7KiYxcRAf11oAxAOjHV2G+jTLES1GZMeIsuCldEsvb7oyqqS8q
simu4z6EYm515aEbvOTWlVV6qyTvz+T43Dlb6U6rqCG/fDBCWAU46ja9mfgP06DsS3bfIfkexvzd
Fn5rrfrWnsctdFqWJw0ACYXiIAJjXiIcfxwb3R5itmN3U8q7FHGV3AICmx6zcrav27apDiKKqydR
FdhymfcjmMa9Emo0VaBX44sEcRGkF7DBqA4NBV4jbSdcW0O0ahsjfiUiqzE33WdYTRLxGeWwtH1S
s7R+m6itJkx5TEzWUMuANSzQeJOIjD6HtJYB4bbgFdPc4D5PljgYIxbzrpvJSJGmV93luFOvcq38
g5nLZI0jhebXY0LthqV/rmOjfWpxCmBNdEZmPl73pTbi9raww+BrVYfNMbXZJRZjOh69fpFx9ghC
JmkWj06chJcka7HCqyBErcyxN8+92beA/VrzUU1+9xYB7jnlZljOnJ2zB04iVdrd9F4X2tgJrYTM
xdy2TMQiQ9ftsfV1w9odFNVQjBd/uGk6RQzPylNGaa4dmzXaYRg1q62CHGJObKR8ahWoOHD4pbnh
QIHP9KOh2FeuBi4DbJijHLsVAhdmRQ0gysscvVe3BcbJHtWaFa4YolXQyURzLPpXb2QuuE/LImfs
FDbjjYuz6os514D/hjo1mts4rNL3hoImx+ZpA3quVdd0iKC6+rH0RXnOu4aPf6qYuLMcSi8tbVvf
vbojbBO1PnrmzlngyG1TeCR2OIpYHkM6I3ijkPJEefqhEIyuVpnW8zH3ZvemraNoYxnG8BbEej51
qJpfuplmKJ91v4foETzaCV9CFFUUTEChrauABoYVSNubT9FomLdy7hYlVNVG+9m2SQiYiiCHaFnr
u9QWjMfYRROAbpOZyBVYmdOwqqCBF3gkWqrxJsxMXg7CPhqbYL4mCN67m2yywemGk/Yw5mVKCJsl
7pOxli9FSLpCYDPTmCJhESs+ZLd1Z6MjissG8EKfbxLynLfWMDanwnPVi+t14r6di+hGuAXde8Nw
/dIQRXk7+Qm7qhIf1S7BZEeZ4rK8tLXqX+LUwWAg6m589T0gO+jciGb+1weJ9XuV5nKOQMVACuoh
hGGK/PnzH86RkkXfj5kigPH/GCkCuSR6r/7ZofXv/hZD59+dWX9KV0k3EBp3cjtyxiCQ+Ee2CvEw
fD02AaPTdP1vXu4ybf7tnCdtmGG3dPHyEyUVQMT7g1vbb/OhQ3eUbYedle/kGlIEmUqrbO28wsSq
zTUx9Nt/8zeXl/WnvwngWFi+SXTHZ+3xw1tcaT7SyJmzLX6MTXTAnliu/CMb7n18Ifmfn5Nb/vNv
8+dr/OHv/eE16ryXWSxhchLeviFJLDzba33freMNyP5wu4o32br1NnLX7lGkxvvPl/s/tBL+M/aA
6GqUYBAPAttecIl/XRav+m9vLXzGMvrdCudTGf3H3/JbkWwCqmITDUaHdOpFgPYb5AavveXKAKkZ
md0LxfHX7BnbdUlhdgkFtFDLWVSv/9CmEUsDW91F7OYiZlk4DX+nSl5q9B++yn965t4fpGkQ2gtF
6gMigvkpxLNWhHiT0rS/YjB1YdSHwbYJtXyK2ncsINxLSREZkoPsH/oMt4sZbZiNxquEClWQTGFH
KLPci8rb1eNLKULEbkfCxVYlDn8WjqV7N5OkNRX9qV5uDv2tqIwz6tZvk29eWWN5HYGjVREDksQ8
zP24T1G/yoLaD6fTQIghcV67gRhPu8GUmtq3iDn34dSchI9yLbjhTHtIWLfHRrIW2dlUOJPQOVAN
H0NLLx7yYEdyDTMfsjmS+IoB0C5lcs2Re4ANQl2LlkiYe0d9V8ECkEsua6lPipjhrqofLNkfzBFV
8TShOwV/fXDsGDDcbLOiEPgowUjD/FvBvMC2BmzRNPu9nUBixp7H0BAisl7X8hHo16rHf+ZkeLf8
7hj58zVRMryXNvgTY3yIrXZfKr1JzHu4+Ne5Fs81S+mVPVGTCDM8BhBYXITv3igfZTpBQjQuSft9
7h3voXBK0qOXsLlR816Y+GejjgKtrDJ/FRbIHeDQXmNiPCYGwhFOYM5JaIbeye1bFL/eXpU2x5Sr
v0wL9aKtYA1l+0HODD5q/372sR63qWagGW6dqd6xX1kZ4wvf1WPPhARj5UYOeMuyeMuoECHgsNdO
ssvjBsV9vS7KV2Tg+2Qi8rm1Tgzxd63ObyGT7KKkOWtCdou83CKCWou8Rm9j42ZKt4n1JqaXeQLC
k05X9aDOja832sUGOi+5dUtM+Vg8z2axiVj4BIQvF0HwEIVIM4ZaXC3ORfiAlAyArOBlwDtwF+eR
61LhFjtFRVMRWMIQkY9oOBl2cKTKOeaK4XPYUJ6SS9zgj8EjuoZ9yvfmzmfcCcGMmAQSconkyTSF
WniUGsAOYNEgiN8LpjXOOOM7N59io7yCvw7sqdrW9m0a3EXJVVFXh5mvRWfqlbKTU0WUU6jHy7Eb
vhR9snX4S77ED084R2BUpwZFYCP+J0iKwWCi3GViwH9A15o0zP/i1v3Wtm/lt7ev723xnv7x9v3n
3/Tb7duRzLL8wGPX/fM9+pfbNyt3RiLs1f/Z7Rt2FAYXKLgISZEe/3r7dn/yArTGAYt9On2fn/yN
2zew8z/evj3Ht0gpWw4EzzT/ODTQrErmIQxshE9IgHoCW9rZ2Wi7OU3psxnhiJPjnu7+rMR0H4/F
ba6NLW34VudIOPIKczo32QzODewamXWn1vOPo3avtDVcZ9q6CGFHTyiSnJb2Ly176I/RTV1OO5AL
xCGiofewKlLIWneeyVcXcNuLit1bc462/VxtSBt8Dfv0wfSA9XbqvgqQAtXVJmyiY2dOaGSyTZqP
Jz3Jk0fgUZIU57kdz/nMzrQxs01kBJehPaVr8nqASmC9bq34Anw2+wztEi3QPJh1/z3CBq/acYND
6YAjfG+qYJsjBHPn/kiHaWxqpxqMXYxMDT0j6UGrrhbci2JLrgElfPEjnISeL26yhVSiyiZFO5i5
+0lHt8Fof+jRgRgR4co0I/9sGfOmkcnV4Lu7pveeUV7U+O2QWGbxXcZcoxPmJfrGs+hRpo5WyMaL
zfuU5K8EDD07vbdLJuJLakAiRmnf6Bzzd2lfZtF0rRZslWk1hyGf7vwE9WPnqDMN/iGV3D2HVrJe
7UcCohbVonKmd3MeD1U1vwgCsGzmMgapjQxxTyEhYGw3xaYwhg84o0RGdmWL6lsScG9fuwU65grE
RFAGl1krz1mVXLczSAhPEiEhD8VE0mTfXM/sUmGkXaukf6Ch+yB7/MYDCAIUAoECczjQKi2nXh/f
ja59UwQO2FoihdHSrWtByELUHkXCQN5Ir1nrkQPj1peOmV+PcX3O5njv6WhLwgMatwhNNWLHLVT8
g/ZI88zr+YsYyaFlQfdau+gZHfUGXJRTP/tmuP5dGzO0ys2G9BlMn7mfH7uhvEzc6jE3ktPU4PQ2
knMBDrmNMdvWQXQ35dm1WXgcyziT4Wu8oBzeajM/xVJp58KLSEK47irLSO+Torlh482Jbd2BqNl4
jeKhffXkAyZbqZHVYQw+c6VliVyRMT0xIkO8MRPUmPBlgA0p4eDvnvZ95U9b1CSc2TWWr4E8IxxZ
kcbvYrQbO2CrINnHk19PIlXFqHA7QttdJY1xH+ZNeBwqQHDskUgkgI25nsciZe8MiqEHv4ljBWn2
MLZ7swrLkwHGAoYOn3MV5N+zCdG48NpkP+i6PyatPJUMzZgcoSpMpKw3jbbvfLNsOEibB7YOEKd9
u7qJzKznG520WyHBaudV4mzi1g63Mobb7yFr37RuYmzUHIebtMQfLcLI5Q40OHc6jKZ11y+CBDcO
tyw3xQYJICnwEzLDyAl5IkD+GZtV7hNKyE0V1OU+iCy9jmOZ3balUMfMdNvtrD0EEDXU7mOyAEQs
D/KO48cdF287345ZOrzxTQku5omWf1CETZEuoZ40Qc4fRtFBvML/gXKVu5vtNfZxKFuxdaDRPgc5
yU0FCaCBeUfyFxx8yedmj2G6xfLT70XlUnlGqO81cfeyWPmZ+d/y5P1xffCzYE3Qx/z1afuZp15+
f2//+QN/OVxtrKuu9DhGiR12XJu+9rfDFTOryylqyl/O3V9JcBZETtvkEEUTL+CD/nq4Oj95NEdw
S10LMA9lgfW3Tlf7930+zZHnemTGwq8PIJEyeeT0/aHP71MD/6SEQOb4Xn4kT4wR3pS50RHLYn/F
eaIZ5pAFciBO0j+PbYYp/jM7zlxi5Hy5JMqRyoeTx+ihrwzuCD9O1IjCYy+GqpDbyBCMlni6OEV9
btaUxys3dMx4O5CCAe6KTNv1KBvL3IrGz6+sz/A7FeKWmUvYHgF4/fEQ+WX+1hVpmhzK2ske7M8g
vThJokfHSctvKfjR78IhwgSBfYRdEccu3DEEb9AsZ/yQfYUrv8384pHFObuP2FIH9gA49PIg0XIF
ZyaGwFj1PnIk2ftXSJupmpdYQA0u7sNuwHETGOSLt9hLucxK5AYoUpuNRoOHGqLx2ssWccpN4zYM
05vRoY+CNhkvwYQhdBKxiog85wn5nvsuQuW+575Aq81Ik7Vln1aApjUGVUrxkZQKZxzlq2cEctOn
Q3+rgXGcajf03gvJtH4XLoGKQDUCJFSfOYv+ErloCsIXo4h4IvBVFpZFD1jSS2anGQe+lxFuAurj
i5cuNlgcnd/HtlffFMPwqxLV4NEiy2BHwQNcTjuqQTZDPqQPNmqjSLy7mj/jIx17iZJ0vCm+6QLk
zODWTEAcA6e45PYuuP3hyqiXREpVTv5DuaRUTrDXdyPlw6sllX/2+SiXubkBRMmovekreZz4lFN2
yeskNorroIjLNxxtxGOqaZheXRRQZ/DUzobCIvjaNYn91QCfdsySojwkMPtJIC1YatgQkKG2SCTF
Zn/ORdqfLEbM+JWj/BbUNkId1yq97wsYdO00WbCoE9SxR8DPvjakZsl7Fr55csHmWR+qtvPfCUvK
LmI5GPscKv6lcit9pZFTPaPmSpEUt/2+xuVxI1KiH7IkVR/c9rO9SGvjTMFZXzWhRay9CfXNG6rm
yWmGygcsmg1yM4soOMxzzUAcpYs6gP5geYdSB1lJIQy8RVThI54eZGAp9oRs0wSVy1A9Bq676dwl
CB64IFue0R2/e2kSv0ZJq05pobOvpJ4iprBlV5+YeOObridBODdJ7fbVmOTNt1EHCNNbtIYJLqEe
CUXfFiGJg/WyFmpcL6kQvmtEFolr8161fQDMZGhd4xm9nbw0Y5hU6xIb+mvDHQvnU1/NTJ2rNGDu
0dSvFon1VygiGefNMPn7aUYtDrops9cgADnqPG+mIW24xldDRM3TZL18GsxsqNHemPUzoTjxvIos
hKBI2e1MY3UPm4smcw13ZVvalyu3guPOkqXQ1xPkLFLaTSO+rasiuk8sM6eKbFMsYl6Rmh+JqDKi
4htDvwv4KBj2pnIpRWV79jowUoowi8faqwpSm4rSu6E5Sh+024cPFYZGvg4I7tCQ1NljiUOsOeVZ
Pjx1FFnVQi5y3spBlU+pOxQvWjleuU3QE2LJcOMJUzTc260oLGFAZB1le3IGhy1FXHvOfB32UzJs
cNQwRtJBOUdEHofUng74vyeFqTpi2TTaX/w+ZFHBZ+REa6/H3r1y8qD1V0oZKYVeoPY0ZOaO7PPZ
X+MsKJgOUx1+FKmDQbg3Uv+Jhm7eSZQoaq0sr0OVUbbwrUoMiyWfMHU5CetLgGb3GaYZL7masS+N
h6S3UmPFslxciKrsQfE5RCOnFcFBnYz7FkGsr75G4OhuMZCKnYOpMdjBzsFJKHIPVg40F/vQ5OR+
cmhgbtq4aVWekzFr3U0gh/gG1E/ygeLoQ6bluA2sLLoMjZxV3JIvSu25OM8JO/oKGBHv0pj2tETJ
nDzbPb/y78+E/79kmkufuEEIZYRxCFf+yyJm/ZYnP9YvDijzPz38l1LG/UlSBJAx/zO448dShpbf
5F+s9n8N6/lHKbMIKJg9k36IQgHKOcr8X8a84qfFK0wpQ60jJSsG+++UMtKE1v67OS9PPbBdCL/4
kPk/fxTtT4PFCiGDAVuDJfVR16JfXjc2ixnw3b0NjUjInXRImHHIm42H7ZzPZBqPICgVnYkICaht
9iOROzLRRLSWV2PdoN1xhmM4WDvSOC/atHr14p6hafQwdo9padC14cGcfPtmQGHYTOBNre5Y+8MO
/cPRmFvyzTqotOd6bk+MdO9Ywq4HB0CgmI9dp7Y+l/DQNRtgwXdL8FZT4gcFhGbCgXKsadeCkopn
76quA+gP6bltw1sziE5Z5tymfnDrFtE5Qi5Rp/4ezOA2r9UV6tiLRKWYDlB0LWhJlR/bjKMdh1RW
OrdNJW+5rO59nmY76H2Uj5cuhseYNXbV4UF29HakPQfhsC3H+NIOFwePgoOV2dytM8YvPdbIxlpD
Boc0YK2DOjzSJJJn+DWXxUWz5IpZ/YlwhmOpwHAjxVsF7kfeox3Itbyfp4kmxXkixeBUIM8vkRoU
kQJkBackQzLXEWmC39W6gJS8qd35NKc+ZyHRCWcMERvp3ce8L6Tm9mpCYhFy4zKYRZfprnDjy8ZO
nW0aBORc1JARoBnCGuMEumvIswEZehkvslak1mZ4MLBQZGm7qYXaFKH+GszZitDo42y1105WqnUL
HIWSfJu16t5G3Nax+J+neynuzPLFth9gKUNxxNeVgW3Ja55LptXtWEHcitr4LAbIw0ng7a1xPCWI
44tePJOquEqNaFPzLqOLhxLlQEik9aqVA58l2BMBvMU1/1A24mVsk1NWd3eQQVdlsoT/8ZupytlX
azwTDT5A/0k1BU+XeTTIvJ3C2gc++MPtB6ByvP+jQHFijK+liPdFP4ExDj8wqU6r1lTXlVU8zEH8
MjYRQyYKl2oEiVhuK1J+RRweetLqCtU+KpXuaXS2pTRO7IHxMsoLlbj7IgpPTZRdTcW3kHWEOyqN
oIjFeRNctdBdYi6ticQQxjJMSprgIOYe11bxEUMjNqeKDmKsYLWQ/GxaazTj+7EyDgI9DEL/lVON
px6GnkAW2fcTdtB2L8ltw3ry5BIRVOXTzkQjiQMGKsjI9Hj6sJz6YCl89IW9KXk8opVLQjc2oe2e
+hEyCNPsuBwPsimvMuRPaWTsIPSv1eTs3Dxj+A3ndPL2U1CBJ0yW2p28w17n4L/EFqkvQ+7vQdBt
dDufjKTdea5+znivh+jSnPHK4zoFQYpa5YtJz90DT1j5LGcURUsdW/fm6HJBt7ekV9+m+JURKzPC
u6sEtWBIQGOVPNoCa8MUfs/q/F1jC5yKaa9qMmuMcldE3r6zkwtip3HoYUIc9Van2XZE7bIEP9mk
S6dFs21yMvASTMdJtzPS4Qqi4D4e6nVAbInU1NKAkV37fYjx27LKGeWV41UrL/NvgdcRwAPqLIXN
rMnCYaTVFPuJ2lA40UETeJ6kvLDkSxRuySpDLI3sp1dbK7hzu6epuRLGdz2X0EHdS8s4V7qCzojq
YN6xQfxCb+BnAb/Z3WoLZGzsQGP7CDAUohJCCHYk0mBD7BTByvcorNYuO5fQucekzh6ajii4NsZb
B0VLfh0hZFFFe7Tx4Q8gCjKIkR30Zj+VWwrm+ymet4FXnZAsbIXVHDmqbr1+XiMtOU0m5VOW/heW
yUvh8P82G//HY//neceygf3recfjW1//n//o/vnD/lEiEJ0Max6uCAsLJIm/m3bYP7FjcOF7wUhh
rSF/k0vyEzQG/FvYQvoum4hfSwTD+sm2l8cEjsQTyKn+tzAljFx+VyNQ2dpsOYhPQZfEr/WdZRzy
w7jDjWYlh76DJFWiIXSsFIWOH429Wk8WgAPPjBPC7KdAfPR9b7WsOT196dMjXDSJGp5HVsEcYKaV
XdtAs7bGYEFCNlwbsFccMbxvgqHewhKA/xCPZMRWzvA4opgHxuTVm8SV/i4Wmdq7Mf9Il8ts0/sc
LzhfbrAifWg9HAUq4rZQKO1s29r5s7QvLQJkjhYZcvzXDAu4RJJVOgAqsloSPq4R1k1tPXF5cRMo
iTBai0KB/VGpw4WZpHtsaNwJeiUOQNzDzdBAvSBbSJyM1mvW9TDCn5xKnwN3wk+dWEP/UmWJf1HZ
I36QDreHP5HxQtbgymrzL6hGbmBDwDZPKIzIYKY3bVPjnGmzZe1nGZuUoBEWMNxKMxXLHb0g9xUo
21yWhrmNF7tt1WE4kAV6eOJLlygL9uK5DbvDd+k0OxdxWN66JXh9+PpDZXnwRxf2tVH1xHvazSZ2
R3EdRRgaRkmN1RVZv1WQ2xFscSdDGRsfjLZHvm2M3W3kGcZHnrjmN1xF4sUshLOhn4w+gE2x5W+6
8om3Aae4LQMsS3azEpjq+nUIQWLrc7pd8PkGuzKGOlbgKbqbLLD82jJrh85JSrQDsFhEnnbY6vwo
QXyXms46zF2567ifP0SmGT0HZKRsrLaKrso4BaFqM9WfHs3cl+Ez72fY3ISEfNhv+BHUkVCVgLkF
WcdBa6v7UdeYREbVH1sAbwvKeYJaMXz+IHoERUULLSWu+MhxWjTsrC/AMNZu8d7rhN4vI92tWjUe
iBeLtREpjCPyW0+mz0GJen22Bm9Xen17dIrMu2d0ULLxJRx268VGiBFvIPesCXnmIdLWTBn+JVln
xbsbFPpLPgXWbaBU++w2Exr3AZDFLhO1Rfcmw1sMQXpLuJ7zsPRxr00rG0XOYvRRmQZSWILDIAkj
vds1hYLT1S+5AoEFtaFxQnV00GqwR8m8acfgMDxjKuhuHLMevhNhIbxVOQfOXgpIELtSNE4NHDdx
z3Xfjw8iwdNXhYV7VZapuoNHxPVuOUN9GmLtne28cu8sTKab2EyCrVvNHjM+W0J/YOZzxzXK5WoR
UQ6ezMyghRK/2+zEHOHMwRRIY18Cx0rNcdy6w+KLoF/5YqJNZ1viNu02C6plvsdZlmUBksohHXF9
WSRQ4KYLv/ZUojuReEsxQvBGvHBj4mAdmbbxOmmv2025cu4ElNYDhpL5IZbEjsOoI76c1LzuMmVC
zIGfRxheON6QICdV+NiQjA0+mU8ygQ6fTh6zsHSwyRGN42tRmdaq6LwWr8iEsbA1RYQEcvSBkdUz
U0IpkSM2n94c7XTDa2q+hYPpPoFJx74jyIO6xw88fm3qzrtuF6PP6Lt4fpjKIOxcjEBRs3iCCino
FzrP5jJ2jVCbqxEfDQESrszRTgcGeUZ5RWwENcu6dsqXBGUCeyMUKV1rtkjA8JBVVRd+8evUvqgG
3RAFp5M9/VGzA0/q7Cu9kBVT40ULm6E1G7Z1MvUfNFPFvrFr1I61Y2z60iRwKgPYqBhKD24Zrm0I
QWtddS0q+ZyMxNHNt27E6tSJHGNVBIKBdBcT2k6xuxF2Fe69UJbXwqs1pDgNRSpDqYB3WNNNYQhq
CzY1OnbqY5mxqUu0V+xm/uT/5e68siRHria9lX8D3gdavIaOjIjU+gUnK7MSwqEcgENta5YwG5sP
TdXVQw4PH4d84OkmK7NSQPi1a/bZyndpJBJV2u498KNHCFHTwTNSNnsSQE0tmUGhuIn7JpfG0Qq6
9CPXQXGQYNV5NITurqhdIFJxrd4K26MNsxu9DRm6eM0jhTOXac97Obn2J3gwVtcSnvYUg2IPMkKi
k0tvhsitfksLe7Sx626kyq4GcOvCNshy7j4iWgiJHAjL0M6PQKkD+mO9ap/7NcWrbjifmg48upfU
HHgxsVAIzcmd/lmAC/Zkf+BZsddhJJNdJgkOitZZWIn9jHWVvg12nYh3e78AGVHFTvs8ZEX42ZBC
QrjpJH0miqOcT8bJ6dki4G+utnPcIn8miT4PioxSRYRhLwtJYwB0f6T0EFMsh7e808+1VUGdSXuY
s3k08ULX3jOQUAjkkBjxPyXTBMSumWhJ6Wi8KlZijsTFsHOos5KA7z5me0he2Vbwu2ynxhDeWONT
384aiEk21Oma3HBx5TlR89xnNZtW0Tn8mLM842byig4UfMv+tpy69CUZLHmM6+JNo9I5fKqkvAZk
216nVYPLOWp/KupRd03JZWGXbrT2sCAsU1ywqTO3oELctelIb8tr3c7AvYqYHV8N7AZ5uVnhOhOn
3qujt1mDq+gF2fo6c8gSNKJgVaN6ehm7+eS3XUrXR1ruZn8W0FCC4CEt2u4m015CToHfYx8P3g/t
xKiDBEbPPVv739sKGJ5oyL1TrWufFPyWPcFrd+tg2F5njRFivmRtghs8eO26xZjUkZFdzYOcAwZ6
sbBhyhjQGc9yZ5XSTXo2vLp9I0Pd7mLlUPRRIR4PazyBGAY2bjaET5Vl1sdeeOKSh0TgHZXP9w7d
sbeIrim995F7XQ4tSHEXGSV16ADlKgL5ZhuBiWPdmTnuY/biVGHRw/YErDDcwictb5pwitifTtj2
2HmZt4OZ5Ce0Z3Evo/hz4geyw2Xm3UVDZDwDmJp/9HUefdKfPj8RppYvnMmsm4rL4X6cM+eU+3n9
yL+aB3IUw1NG4vKWYDDXVKbr5pA1U3k02kZto9FVB8m7c2sLykObLCPkxS9mKYmhORTBhrh5W0X+
hjJgdVuFTflUFY5z9iOBZFK52XTVB6RIgfGEpAxpocev7ZSCtGmYfbVdw6KaIuXtJKU4pKz0rsay
ytatHQR7MIw42YWR+jd2PMJGC/Pq4OmRi2t2XeCSQr5iRBcvuHqa26gBPQVtrtB3LIqD5wRL9RZp
ZSR8OYqHLLfth8DLlrgixUH3bW5Oj3kTqJtAeuOhLIL0JFolH8JKzq9pOlNIqwNepGPFuyQuvOha
pF5nrUKaZxDwxzhfqvjYmZk1MXub0o6O/OW+TET9FJnTYpijT4bgYPLlska6kGfQ93ZYUjwwBvIR
0Xk6znEV37iCpPyKsqAK1BeHmaAqgwtnHk65YozOgdNmdz2RZ0Lhk0bLk42f8zvI+u3YuDgiDNvB
vWC22VvvNNZ3JZAJz5wL5M6su+RYhhPFcEmQDhvR1v4Z2ohF3Whi0wjac1IMl/6Bkvf+XuahECQi
NVS9qqUGBZq9DdqdHeHzFGfJNsTbf2fF5nTt8490oLplVW81vnqQBEF5UL3XZzutE3kwZFG/O2mU
vLPBSR8i9joH0MDOo90wK6cN+y7cDnjpVLacmPqCGAjO9Fny0J3qr35O589qCNRFNj3Ps9nLxrea
Xq6KzEpfQv7yMOevmqoK7gth0lnPWuLcVVRtsKHO3ik1Vg+pk/INliQV5cqgwvZ7wpUNqMoazuGY
+HioMBDgC83dU2v7pYU3ZHImPBza3TYtt/+qDkZykeM0PPemkBffsaKLl/Uc2GWeoxzSjiUPSZxF
+9A2hoMiin9kF8Snbmn0wL7aG9CoSP4bndm9ZJw/6HRojOk7tZr+lrxDla9sMzEfzHQqxYbeRHH2
YjpNIiLXz6YpihedV67adEZc4JgATYvRuK2oFuqinSTvDoGJ4f/CgCOv07Rx98acLRvvqvM+uyag
ANYLW1Jck4dwGc9yXLOli6CBRINZbtpkDvaCQu37oOa5uVJWYv8A2QLNUnZBsSGo5B/KOaiBD42p
Wa5qupMfPWFlDyqOWFXRcOHQfds418NgGtdsn7Q+h8Yk99SSGecih8haCMcmQtSnLqbJoX/979xq
/FFnwKWALeFfSxNsMb4+flEm/vIRf1tcOL95WByCAFIEHkISL//wYMBOtRZVwoB3/nuS8u/+dIwW
dMMSjLdwQLJMCPiov/rTnd8C6EB4HgMHgOoiWfwniws+6hdRYtm5eAaBwMUvSZYQj+OvokQKRMNy
FoO6a0fRevSHJ7/z9VUt2W9Hplxc4pRxuP3nnMhxJ7hutzlPfLaF7Xzn+9QaaC+ODkHqfJU0R+FQ
dtSucwoHimp9PfGwWHeuyHioAfzCigU/lNl+jpOS3jQoKmMszXXfI/ElyQRou4d7UcLKh4gh+yvb
9e5kbl3wYPmPk+V8ln6PU8Fnb9CgRHCalqSew13RRj94Ck83lSAxyJaQZa7DdKwGJXfT0L7XVHSZ
3nJqKNezkTmQjKiwDHr9VtuQtho7uO/i4ilCJmd4Pw12/OKU7hW7nuvSgHJmtFN8DCB70nhpEy5P
6f6xDkGSPXRA9LpesDJueweIgfujsgdEe10/TqbxZSoaj7ogfO8V92BUxscUIXTs7bu5Mh75HpIV
3+mhG2C6cWBUK7exKP5iQwrAFWd+I6v7eG6pmwv8S9J582pWXbfD9bLDwXAjhXvnMFOyQe/2cR/e
5aXzzN+yGwbvoGvWQh4pPW+U3Ukk1tfspT7Il+GnofF79Rkn/6mYzkMCcV7KnNp5ibRvpXRLheVM
s2uAqWVsiCEEPEgx3D5nuPuoIAJQOFr4GeCeDQfXdt7tcXh0IjwEofFRW85zacGj6tHC1+jezraW
mAN1rG7HoS2PVVc89kn6AfTJPQR+eUWLdLIVkmI2S79FEYY0GVUn2Fi3hdI3XiofIMPwbmZJ4Y/V
jeknNwVVdCM99hLLB9HOwobXGHKZifcgTHeuWb3GtDaMedKs1AQvYYZGdS2MlrrBku5Igyf6ARni
4tMDnPmsy/FEXPcZWTLdDf46CSkrMfPB5FSXoV8Z6YsRz80WQ8xHT4YXx4BZ3LV98miYghDFsPSH
4bWjM3Ytl+MqRwqLkKw2PhCD5q0OvJier9l/K0EK72oNvw/RpTwJX1vw2Vv4OTHfgO4xzttD6G3g
71ZnjDJ6Y9sL4dZwGcx8NR2zsHYOEBiRiQaE5CboKUMuSqazpQA+VAnBBiextsosFu49iwOUNlg6
irxyqOGhpE0Zr3MvH7Z5OKOQZOV7WzkfnN0fYhgEq7awTeY4IOFwipgx7AwxMqi8q5LpeEvl0v0U
K29VdFzVXnfnUNdCtqKxd3YbU/nruwE+YcuD/aPcTcvidN2MHnz4yKzWWQ38tR+wvOiw6AA5uqfe
MS4yYCLBUXifeqxLegS5Te+CjBHT/FV6zPTa4N7IcdesHFflz1ho4p2dyY9plHqNrk6LMT4eRncM
k/bgUkTFV8QPPEdUaYWxKmqZH5xFTiFx4PDzyqCc9nrazJEt1q6k1FAwB6392R6uPLStla/0k0uK
BZ5ax9zJmcGJqbaTTXIIM2y90Vxc3FheFXqwVqCO+BmZ8Q+fcYGarWOUANEhKuo1zmPiBPGKk+gz
o6a98hqukoS0Sdbb3Zr6rqver+7aNLxH7GBu7ZbAjCzMtZm68bZwXWjSHLl2ta8+HK9jGjIcOqba
8UPT+RYbebdBcaUoujOnq2KuEJUauVZmNtyF8dKDZSfdJcG9s5J9WAFgGe11wj4kHMY7hObhKW1z
nvxYbTbKcLP1VHOEGEOiLXmDEzYhs7wuJw6vuR3CcDQpfO/qlpm5kxeRWtkOZth56QdtEDNZoG1z
MLnbxgAAIEzxFZLuWcVW+xLZcE+a3P7OfWzBVv/CoPBZFPMLTjqk4s67xYO3WHUFzuG8nTbQvOd1
V+mYo8uSNFIxkjEu76J5CxsDgL314JDcW1WefdP1bKxSaqFRyp+1Wx5l2T41ivnDaAD9FwOYzg6f
E/akPVvnTTKbxbbMiKWOkcHS1KBoCXl1ujWMUSA2d+a68uVD5sF25geQog5VD0aB+czpcOr7Y/9a
0Fu/SgbhQnPsB26Lvt9ETXPdGMm4mGT0Fvb/qwpxUFEhlu5M5d76JbyypjYg4cKxl4q3JNa9JKx/
TF5xZxTmWWbytvQgSUo/enRrt4B7qs8EhFlNWfmLPcTUXqvgO7PqezFYGX0NPIHhsTwUfu7uMh7g
RzINoBSAPh9JNdIOMlsPnYEncMi4ObSZvhtmdovyWOzi3H0qKa3Y9pakzMGn8dUV9YvZEMDB7s9F
7mKcBk7Jerruz6KYXmzgZ+tUzM7ON1t8MXRx7/vGzwDP9o9z7d7g+ed2ncvHQkvnJXYlTYGAi6Gv
xRnsLOI+sTPdNst84DQzRJ20F9uZDWQqhbHDGVXtw0bvximi0w+WcO4a6Rp397zGxEbLqcS5KT2b
oquJBanZxWLTO+lPVkNnpo19b7gkljBjrFNojhsnsy1AcLO3i4oZWS5zFfcbljOy5RQ3uL29o+Lp
1fUEg1pTv44KR3OaDW8NhN/L5IjhUixtIfU0/1BtdIu1aqcMSrdz7wzDmmNLrJ+RAa7EwEsmDcMH
j67hwE24QVz56c/AaiJ/fqsi9qE50bGVRYX8mvGwh8ySNxuCYrTek9pfd0gFYGXjbx6gzoEPekES
p13PpNzSN7PHUPQGCtD4cyp55Q1j/cGkiI8qGL5Ex3RUzh4VEildjaL66amh20umCEoi0nQ/QvYG
WXYrguRnUzbj3oirB1WJH7InjxF3NNWaoAw2Kcn2gxV1L4mkpQ72B7Q14hxrY5waPOR4OqKQTDZt
GTRl5HJLbgPFvSYK7IvmmuU7gtdQ1D+80TmYHpcn4X/IxxMWyX65leYMEKLIym3gRy9x37A2MOIQ
LpZMt0EzfA2EXA5+NzyQ4obnH9fplmkHAEOZwQBgRM3xlW0NjWlm0EnCqmZWm4Gd10riEALd5dU7
rDqHxCK9zgw2by3ttHsjj6hILaYTema25eg2sSLJYNVy8/ntMy2Dh1iVR6ufXpOg2GVhL85Rq2ip
KUS8sqv6NhjovlIKb0NqQ3aLNFq/OSRQ/5MHAbeJxQA2Nmnf52DJDrXriqtwLF7TvlTgp2q1iqb+
M6fcjOpCg6Bfl1V7PVK52jT0dBkxd6xOp1u7Hs4M1EjzHL1ImFjJQZo8oOyMxqnG8ud1hfV/7Tfq
1SoElPiUKj3XjK5LJXEtoH95Do/wiEaDKIhp9pjY95FdKET7lvKcpoLnKvI4CEX8puoaAlQx6Wfb
RAxv4F9P0Xdn5E/YHr9DdJKLn8Zf+fLwhSF2H0UWHdgTncHSlE9jmegtLlpzxSGENyhFZNu4MXH0
QZvcYqmdN8Pv8qYXwtWd52+AyjGuV/eTQpuLw9qKoloL0V+rqzQuDq6TDFzdXYhyHX0Tkyx3WoXI
WtzFhyapx8tM1aGNg8Mp2le/at7TmINZYefPGscGx8FN2cwP/lhvpmxe1LrXZAzPZj3dt4k1gILC
W5uE+Eit6KNJgTol1NoXsnwPEXkIwoh+1ztW/w4M0d+6HEo2E8SytS3CJ17XjxG7Pkq4z1mVLraJ
iwsVD8/h54ztcpNLb1OazUNf9Dwu5jfTxwQ1Urk84s9fl+OIA4lIkKJ4L3bg0ltcxRvPguYnjYn6
mv4ELZqzJW6douTh5IzqDDGVLqTsG18pHqfB/hhBnK/GAYllyjkQKg0nrqpzIk42YEg3QnwPvTEE
xpDwVMiLK4v1IgmZrtzRg1od3S51jk6SGdeTLJ7c2vspYvlddbZBKxS5YcjXxZpAtTh1dvZtjBlt
eE6Qbv77RQCbjhMG53+tAjxWeVr8knr864f8QwZwfJdpna2YTegi5LP9LYrh/UYoDr+k8Zf/Z4mQ
/9W/SO8KNib2NDxnPVI0fzAnWL8FPs8xFAD23fyZ/8iaYFu4Lf5kX8QfSfsPIUcUBZLxv6oA+QRs
V1FOsGHBuhjKO3Gywynf93jLkfFitLKkzcQNg1TebmGN2K/hBDZlaAPzEjRNeOrbsd+lrs+aIdIT
paZVQsMmXJ+Ln1BEYqJXMnMETXw74IG4pDa0mKkv+R+nPpDPHWYGF1efck5erJJTX/ACqUQbrFEi
DaCRBuVi+RDWx5H1xG7GV3zktRPcTIDOUOXLVNw6fiYO0SS62znxWYQH174ax7e2Zqb0Yoh7NAzG
ct+EhPJXgyrrh6RKios/TxzDdeetC0J8B6W0c2sNcXW2OtfZt2aEag7D9jkf20we/T7obkkzIrVn
cbjhRUTx6ohznXrIDpwfelq0ZWEc6HVGt+bVErJ5LVFuv1uH2i+M9hXUuRBaMzUokoN6DMoGSEsE
Ty62nKDb1bY1b73S1BKfpuc96NrwHst4rM+xZwIC6JGO+Y4HpGECy+5VPKX0Lw9Gej+Iho1UVlSO
uSHuDSSmrEfZk2cu2J8WUgZPaaAKImi5fxvVItO7YoQhlOFSeEiJZN3Xnb4yEiu4YWnUHlLr4Dlp
RisAmtRP/Nr9xQt6kPp4QTVkXNPzrnhwhLeINv5ujID0ob77w33UFrxv+65JLm5r1+eA+eE5ZKMh
68rdjZ3V/0h1HR4N/ORraWJqneFoqXVe1npvDB01xq0CoF7OtLwaLi0KvH2vdJdHz37Nmakx9PBp
TqKntLEdKvYHWfqa5m21t1ugqCsqV5OnshTBjTVb4grACbxIC9n2WRcNT2WNAr5TZaIUx0lXvEZd
aF1SbzCu7NJfBhhX3Wf4/ssN/Krpo+WV/ZVEWX7BWqK3RdPk79VczheNUeExY6/7wzIaDtogPh/p
CaQIU8XxkehC+ZP4VXqKUl4Y6SThTyfYNLAVjs19ntOjLQwZvLNJ7/bkiwQl2BEnNq8Pu50ZtZF9
aIWrXiZpjDdztoQTU9m7F/BH/YGds88CnveBAKLvzc/eoo64JGWfcgB/n1FhisdwHIqPlnqudmt4
IyHN2G94m2sHjL0HPuoERci6q+TggTfyvPRHE9v5FmaVgp9bFz9NQ/MzTXP3xQLC9V0lUv4AtWzE
66oW0jn66Do3/CGXt7aOrI9RK/2CS268ySAeZ+tu0Qa9RSXMdT6d59RsuUSiDGRZUVbBvBaz8K6H
wBWsrxt9QGta6l81GwGvN5DdQ9c82oMZPnrAwcBhcugsV86Q0j5cD0EQME3zn21o19kLo1t2TgO6
cSZtVM8MQRMxDWFEL+ViGWb3iLe0GdBGOCTZzUkXYXxg8UActrMRvGInPnluHV/HhRu/qWhkF1+3
ebNzKzo5vDRV6ySlVCWNcgT/2J++lN20pyLgQQlCCWliGid8Inla7yez45yZh8XT3NXGY9sQRzMa
wlJbNnniNGS1cd2RkD4XAeMlJQ+O+Z1A490NJKiOeZlI2tzj7MRxuN/SVNTvteGrg1tiT45JNsTc
tArKO5+8hv9hdeQyMGVdsZ4yP8WQT4eoHSlTtypMoYUYPgoYtZtipEgoHPv4WCvbuwCUbh6NVoNe
m6alu5UyqvSoMooMKecL6ExJETVCXe5tcH/nYNLiQmIETomU9R1zRbaPTX51RZkbZ7vP7JXrld5T
UGbzW8A7BAEyh3IsO/NWtGH6NhhjT6Ne5Bnfrp1TdGDlbfxStBnJtKGI4ltlsB6apozeJg+27ZAm
+qDbsj0NsXQPaAbWYxZ07tN/fiL5b0VRmjSX4jP81yeX9f/+X81X9eOXswslCH/5sH+cXvzANYlL
hKbF4eWPJErvN5YRfMBi42Sntpwc/np6CX9ziJ9id+R3Zdoh9sK/LzH832wXNM8CcPhL/vQ/qkzg
8/xyePF9y7Yd0qQGuVSSHH9aYQz+2ABJBt8EpIYA+yG9wjScfGux/sMP5vafMCR/Pwb9A0y1BFb5
m1jlEG5xXQ+j6a/HJAOAYxeUdbRxee7dx2HRsPiNe1bCfjOPj2XpVQcjrKsdElh+MbJFeANPZyKj
eOHRtYz5yejq4bEcZ31xotK8uLpOHuwwnoDADKHxQIGTOMqZzOaqyIPiXpSh2ChXzwjiiYbUEnnZ
kReXd8jylKIY0eGsNhv/E1VMvNplkn7qtiYVrnHG0LwpcnRGMB/xqiA5uZeE3+iIryxG68VJ5oja
eZkg3v80MA7RWz7BaEsN3EUUN7QtFEmF6UzPYbPL3cb+iZCpJ5TIuDNIVUViOlaNQfw9bawqPbbT
LBfNFfMP+a2gvgvNRkHVSx3ovTzOAeUMTO/D4LfAFqLkKZks+z1Mwukso95irkGDQLnq4mw3oIbT
bA3mT0e2vbf0NHxZ5LjWCBc0l/NC5VAgyqUvrb0VIrDrFQ66xls7oWr6beJPY3Iw4Hium9qTVFb3
CtmlLSo1ICziG1vDqGNkBxzXX6zBW1gIZOLuQpcQvZbC45HlerdzW8u3zJztKyP2ot0Iu/QRZx7a
CNsGVA/PjGPqfMy2yLHR8DYwQmO4q2O3WSY+Nz0kpSWvltNNsC7yjmRl2PbFS9kNsAVbPd5nHEM0
5gs34FjgDWpTalq5chyGlF003XjtC+U/6nG0H2O7MXe+8JRaN8KvL55Osapkfkgv11yHpxpR7JZs
mrxJQBWbK3/KJntdyKVpc1C80TlkUq4RtNmN1p35aCLEHgHQkuYzUPiO5ZDFw8Yd5byU6qT2KWrT
6tmriMrpHNIUTYjxuY0drhNd+D5rZ7xrWdATlskq3Sn4k2a6M1Iw6AmBXpFRi+XgTMV1LKa7kZzS
exTZ4wGjR2cRm6j7k4x8+90qy3zntjVlU1VkgRtMQ/ngYBvlm6tSJl22MK3YT8xC0CCx61wYTTPS
OE7hrYLORquvwpZfUQrhRJ3iluP42sjiyNqxDqeYm4cULV2ADMzgqgReDm0T88tE1qXP551SpXyZ
IT7j+YudFP6hYBimCyF+SZzMOouApItKzNhY20MLq98ewwJFkmfUlkb7sNuGyuUobUVWcR3VXvo4
2nZq4eiordtxUu0zJQWTsangOaIjg00H25HOxYvRZmhN7ZxENde3aJ4tuuyf6Mbof7Rk2j5EkMs7
PaqJNIudWMlGQe88+zIh5h6klHAwRhgcbKK4o8Fp8scMQ6fhIUX85+/H/x/CiH9c29uOv8B6/vV7
7/kjz3/+z9fP/H/WH2Dn/snH/u3lt1APqORxgDEbv+YKAvM3yIhIA4QKAmCQNvigv4/uBl8B63SY
iQQO7MVE8NcNvg3XiBzjkijgvxxIlP/JBt/8M0QhYH3v+YuVzKcQhlfwr+8kL4bX6lBMtulfKQk8
zAexdVb5B824a6zw/+YViCTxp5ctQUeDuc5FeVg0i4Bv+Y8hBscb2tQaxnnTjeTBMVhFm6qjTsOo
bKJMrmOxKmfPSHDG2GICS9Zwb7MPfM3+Ldsg84qjuNpOMHS3tdN9l1PuUWAUdSvRq5al/PjEpZ/T
3UAhng6mbB3T20GWOPQvaspHht0xWk0BuuWMK3mVgolds4ixtklc5G8qoIaon759uTw8rKKzt0AU
5AnX37Bu65nZzbMrViBzw7hqyL0WbO+rWrUXzi+QBhxt4xXu2ApS+HIq6tAANGwY+wTa/Hnxgt82
JEzoWJn6S52rDDNEQzfQusatcxXTFBCtRNRSLl06NLMOo+1+Id/xCKIIl67DMhnaE8sdtFw3CtgX
sBxrdlWPcR4cAA9n8/fDOHuT5lEtJ/RoOatHYe0dy+X8Hjh0f/jpFLN6sOBU2qW955ptfmrlZVeB
j200Uq35XfYRs0FVu8wJ3jIyWDXdKBMD7X72+WGZlFafimXIiEukHbPKUsrYSuu7/H0acd1YnZ1x
Nq55zwrqDBfalHIK5oDIZJjB5vgkJO1nAIqwFzN47DQXusK+7Ob71DdIc3Zq/prCKX1uDbt8jEAx
Y+Uc+n0eC1dgTk9pO58b60JDb3VlzWY+rv0oCa66kfltNm39lJPAHNaRM5lXeRlRelPoXN8nqozo
GCpU+lqoqrgMwVhDrU/ZnI0GDpa5Uc6H1ejmAYhGf+vPpOMnldN64gJZVAFtn4ImqTsd5tm2xMt7
je8DsGgo8/vM0MUBS743bgXfRAC0MeGCYHeKQuRYNe+1duTCor/G3eQgzQ80uKJed32AfzPvD9Cg
KMSzM3KWMpX0jM4lkoc/nNDBxi+ZmfA9TDzhMBBq2D71QEc59QaAsKy15SAH1NRhMCHCqnP6smeh
n4c7XdLLONTmc0hbIeLUsG1r1dy7rY95TCdF9E6Vq/GR2IXzbpkIbrpovW+CE/Ww9hnU4m1M7W+y
9esxuE0w4r/MRuHSQNKM8SflSc7rXDX5D+LCEd02horBhhd198kcy5ZFYjfBBl+YX6IlFryam3LA
qGaJ+FKQwmOtV+ZDsW1n13lRldfvO/5Uuhrx/m+CupGPtau8n2zDYToEhmxoFEDi11rk1w3y3odi
//KuS9ZQ68CO6bx3BbZVUZLZAbAyfi7Io3sxSbGtqpwQi5bVxR2q6oXKDJEivE/eD5JCnK5Iep7C
NOi4QYqq4Xp1OfAFjWzucaTjKOHM3j6kkH3ve3fZe3S8jUO3gs9taFbOdmQMxwDjJ3y2kWiD23Rg
qFqvA7LmVe5zbEvoZDkODuIhajjksxRQ7of+um/85JIRM+AcNLbpVyDAZjMKyKe45p/G0aHJMhQO
lt0SOtTtRCgDp609ccKTbQ9BelpmbdgxK2O2hqcGg4KDCcrMAXTzvIXhRRB5sftmGPVDDBPmKDhs
SZpliX/dp7Our0Z0fexSlXiWPaBUNL+Jfiw2U/hs55gGzKij7bksinSr6ZXbRB0sFTAXpMPDfGg/
u9zEkKjH4DQM6KVUp5Tg22DAb2jkQTGjyYKFOd6lLbWl3j7XR1uH6nsQlHjyHPRvsOvmrDqdcHwj
dyOWOBLkhaip9pkx48pN2ohgfA5GVzny2NQWJoB0Vlu6VJIrbeACi0ezIuiMGQIcvb+P4dSwxPLa
rdOyblQCQ7rphuXB6nV/hvlCyF5JOnUjwq74RvN7R2MwCbM2v+I0XZ/hZf9oejB6NRFOCjBImzk2
DZtJIjBGk09dpWUdQPjNzCPAcbkrKTtdYbFId7qaE2hbQFP4AvwNAK0BG6mFOG1k8wWeLEFkpjTw
a1RoManIzWx23TuPVLzxZc8TbKggneEVuHR+z+3bG/D3OsffUjfmXtmJSu/p5piPdTiZxyzzY/xW
ud42EFl4TUzBkIEAZcEms5KmX5TkjQo0TXYZQatp0vLOFVTtOkrTID1axOwVFraTJsLyTF2f3OXs
lFZ5j5mzMz08MzF1tXopOpD+NFD6OhEzUF2+mTvTPtSS4i6FeRs4v+ffMZ4lK+D5LNdwX0NuC/uT
nffinh675L5sHHCCLYnCmYq5oy9M/0w9U71vZZ5eCwwg62hK8iv25+K962hzsCOPsMCg+PrGDrdq
7mjidNWdPbo+zQaSeDWugKeSFuvnhlqJbZjYdI7w9s43KgnTu9x0yJVQbKZWPjUOtEH55n2aQnfF
yjV+pmFiUM/K3W52BnE9qQ+l6Ok47uISVj3ZzpOJQgZZxDR5I/gTmFkgUfWdP2tx31qWujALexSy
xRTIEKGREy471+DwURUQGXHxHud6rh8ysiIHnto83uJs2FdsWPsVRRLpm8EC7WqENn6UFGettEry
/Kr2hu9squWGX8g3no7iswIqxL95FncHaapibNqdC12KJJLNmd4tdoLpgLVJdtPZ+LtgY1G4lsT1
xhvC+DnCWXJWOYeqBicRBst52FqIctSiK+vgSAXIRBqUki7tumnelAenI7+IL8rbI5sb4OqqH6oE
pEyYqmP7mWCe2uDQmNe6iiBo0d0FL2Y5dRUD9/zsL7ON5I0npS32cxaKm6wi36xjfM3DXDZHoTu8
htLswBHO3brgfl9PzlBtPHz/r4ObCww4bUs7Up59ueMoeUT0EW7TKjA/4zEzX8TQjOcxBdwQRfVQ
4uAzk492ZPG+btsMnrvlLEQaOUpFx5e0+bINqiX3QqUmTsQh77cVYJ2nyppt4H1smLBUl5bxUpQy
eVg04UNdZxM9gC02DtOmuSjUeFRrR4f/hg3/a8AXlAgKFLs1TlzLvtBbyGl/PBuXsdenbM0ww/kn
D899zbvXTb5UOx3/MKr8EyVqAaP9Q4f6818EnvXXv6ghbz5PLqWenUIIhzEFstKasq3DBfLz//1X
/Sm1HDhsDAIYk3SbLiqb8+cDv0mnZeOw/t92G/nxypW4t7btHlvK9fBRbuKtfU0zycZe84p5JveL
ZWJDBOvfzB1/WlD+31/Fn6acqG4iFCGMBe2Wt/D/Ye88kiTHzi29Fdqbowz3Qg968FyrEB46cgKL
SAENXGixm15AD3oN3Fh/iMoiM6KKmc2edfejGY00FjPhDof4xTnfqe6SdX2/D3bmOlpry2nrnSNE
vAsCfVd44Fb1bhdtnN/b4H+Nif941t/OhC0Nix94JtZ9+AxhP6ZxmnMmWi9ezuFlmRuzcec/Wlir
Nxkh70nz2dME6RnMMjwccNG0Cupw40fxOYPN0Rb3yjzXJsHtTFoa/2TgRyEejAnf/cyf/MVPN3+g
Hy+Tjx/4w7gSzdgYugEfmMxMsLS39T3qrEtzjcnuaI3L9UJ7KfbNpTXrclaoRDc/P/6cefTT47P0
/vF+wCZI5TWfMOYpuCf0pb7ON+EVAfeL/CF9qS6bbbv7xTHnv/Nn33n+TD+Y7N0KK1FhqnTtXzB4
UoQVhJto2a7im+qy2CB/+9VJnlfjfzrgzFd0dWCLjLo/HDAuVcLYc74/tKuGuIIN+6e1vYw3V8mu
XgZr7xKi3aHcp7ulucnihb77P4E+/L+6wNBtax6z/+tBziUJi/Mg529/CcWc/RNvf8Ef0xyADygx
2EvwQAPxP89l/hBiGL/ZBvMTdBAwnNh28Hj/xypDsvkwdIlDQr7lDPxjmkOatGNgR2XchJFCOtwE
/w5xeh4Z/XA5sWJA7CHJpQZq/TbO+bDMyPWucz0b1oo34qKE4Q9ZsQytObqcHFGPks8Yr4eusu8y
w+1YSFf+JlZN8QnVVUaUpppODN2DS2lHAXi3XD6S29sgwePtfRrNScGS9iEb5qasXt0WUSaDEi+h
BQ6SRL9H9occTze6GaurT9azPjXZyc57dXQLvJCs7DIYbehVzGYxeo7+QPNJJR6bGk8URjf9I+W9
ezCbsrvvHAHDbxpjGDaNalEvOZ2jjCVmDP67NblMbqvKRRFKuZHcc5ORHyMyW2wHs/deYsMHJmGG
xjqpRxvUoKofsqFQt15Y1CsZhQDtUyWfUNCkK2+AvTJiLyvRe7c00SiDN7XV+ftJG/DEi24gWBnJ
wrDKG+FiXU7Fk96Y8pAwS6DejTVnKZLBXE8Fp6d3Az9aagH+BSmZsig9tp+Qq4RX5YRmKm/USmtT
50imknyoRahWYPVK/hY83VYJ/6uOK2vD8F/uZd/b7jZTRhBQuhbEb88M42U2sfVUutmsQGebOwZR
vEwaD6tBqfcPNd0POKtBtLSv0hvKB/AC3QbBoLu28m5cvxF6ITm5+DCYgelROmcwVAQeMEgnjh6f
R1vI4TDldnAMxCAgesXKevTTjjhHEAPqqPl4BuIm0OENucx1XDcpnwkeGy9tyInIJ0vVrdypYzBe
6hkWeEHYvYlLAwlz662qIMxWnRs7l70oaowLDoLzznJu+A26nT559pOmlPZMtIrHugSB97JHRTAs
YEPH2y5BY+HVTZovq8knHNMyURnRINfONV5IUqyT1NhadimmBYQMZ4ezvn8odQ8Knwcc/ar3u+Gy
VbV6KBtL1XB4HGdPkGVxTyCiZa7BCrq3iV6xdHKxprZjgmSlK8PmwQ6c5tnHkbsRBtHqy4HP+1QQ
b7pjERfYi9ItyTEgaKM96vSLm3RyZ4nkZJ9jr7fu2f4zGBiCktoYSOGiFX5/KNmfYtwX4a4s/PK2
9wPztWprQg8MGt97Z4LPbTNoSpfAK4ynFLwGBQt4013jqfYE4hDhABKTUwSv/GGo7IwYzjymR6C2
vbArLdkYLM9WI96wx0i52dGJrPAz1C/ja5LU2mMej9UmqL16r7Mmu3XCKvkkWi9AruGMN/DgioNm
DUzhRl8WGJEGjJC5mSebrugJtXEtq2Uc4mn+FxU5RbPVeEili5oGeZUbNQbJNNMP6cjIcOh7/2Tb
ySAXio/Ima8cKLPCH+5B2iZXumb4L+VYsCMxLUNssLsS5D4yj3joQ9v4FpsmuQ6aTONTQ54bYXoR
hDoLSvwCzq3x7JKcdpxCaAohEc08At/gntnM+WRVwkiwrjrz1FZwQMs3JGivPAnvoGYnSca0+EwI
FMLw0DLGlxwctsuXa02QvG+k0T5pWdeykLM/5b6FZLlL5WcUGwAsfbPvF7IW6uC/sUsNL0xffVHX
e8s3089kcOZP+mSbp6GPxS06ruLEKyH0VuqNihq9EVIH2WjEskRvqn+rYDRcdnSzgTFoK8aszc6W
sqsXw4xe7Wj5TeYhM5HVnuGsmgewU8sMcLV5hPq29fzzNONcpeHRu3P1ayi9ZtrrkJtbMw3FViSq
fWablF0orVInryi0rRbCjPX9pvyiw0XZT16RH2JJT2irCN+ZlY57c6bPNqOtQSi3tK9G6GLmcmdO
rQI4c5HM7Frae7BuJjaaTJvqa8f2h21YQLuNZ+5tnBhqP6e1BWDvTfnA2KRndJn2+yqnrF2MTYrp
tx+bZCFG2t3120v+/9PUpB/XT79bPnnv/6TmQaD89/9Z/OWf+qPQoTBhCTb3oq4Ok/NHzYb3G1EW
2E5pY/6ogb4XOvI3mz8176ZoKh0xJ29931rpvxk2yg/+gYeEVUpp2/9OofO+NZgtsqzSKHEc4N/U
Ox/jQ2MRTKlsA7lq8MqnCuGG2Pvu3Q8n5fr3IvxveZtdw2ttalJJP9RSrMZoX23D06V054jj96V5
HkQpGCpSwfWxXgfxUyO0bTX9ojUV7zsOFvOCZt9FhevKea2nz/KUHzoOQOEpUgG+CtCpjbPpt8ax
O2KPXOLguihug1+2HO9XcHT/tBkzRIzvZEmPr/j+gGEc9r6lhMSS8y1O5DaqCoibxUrp9clrn39+
Dk05d4k/NjgfDzdPPX74frUjAHZkPR44b9KehhFPwkK0YbcNKq+8BXUWnFBcjEeweenKStNik6DB
O/t5Nu6i3MpOyEfQRmY8f0jETA5R0Y/3Y67r140u3Zuc63BNDGLFdCxPjxLb0Vn5jrnFjkjSUPms
61B2F0RqjveeAVglxHIz7/zxvmufBZqI+d0TbB2SrfdTGRG6EES1D4Fh6rrrrpOgUuvQ/4pfUm3A
l2NflRFpG1mTlttGdf6WF1q7y/zQ2gHwgByTIfp7xSXgzO9Y1mbSymGOingEA6jHx4obuF1SSXbP
TmA1N2XReEenl/yffBSzFXwG+MleddICr3l0UMKCINCE/Sg8cJirlAUTdAfduIk7x2XmrGvw0ESh
IS7JbNJI4lQ/16NI99KbzCckSSYxsk4W7KAsownWTNTVAds4NgLk9oDWUhLgJms1toymmd7GDtAz
GVbWgUBNsZGBB8naKbNH4Xco+gNlkbLZRRMXbIiecjFERb6DKNbexTwRgMIRhXTp14Z/yZHNjcbt
u0t1HTiSFhiTu7emMAOAExcbwQWxCD3cOihfpgcnJroWsnK6zJzO/DJUeXvqnCm5go8fPHpqnBdk
Pa9BcHTbMW0xYDtewQy4iJvmSTqdwKkRYk6Mk4pEz94k9hVqnXXUvLo4YozFdJyW1sSCRoXXvoHC
Z8E+V7yk4dCsFcypLUZmPV3lLK5u3ckgn6Iq1XoWAO0c0bNfQStubru+nQ7JNGCnTWgkbA2aVJwU
1bZEo/9I0mSGRY1DFOxywaUcqjYJIM+GtQWKThfls9QxA865Bmi+tVaeoMF4OL4Lqh3InkTLLdt+
7M6IwqsvJouVJzhQ1rVVxlC7mrBgL8LoFPa1SizrjuWQopIiuQSGddmmO19rJ7Go06E6QIZwrlRR
Zqew7IdbLpD0HIeGvCmVAZ+yNq3wsmuwZi8NvYFjl5PZ1i+0oaSiU2rSzrpV1CNnuWHfV/ZtcjTr
vMBsa7nXiRN9pXzqvrZd4OPFwU+/Cmg9Nz2XXLgqTK3AoBcJ8jmylttsGUT9TBosm1VZx9k2DAkk
gWCePGALr04pmpwdt4N7rmvXzpe4gFhAtEl6wJHb7WQ+Wt9qfwgfpqCtVnh4m2SpGMtDV3KHHSch
v9SLtsKBLjVj5Tp1ui+0cGAlP5nXoUKrBo/KOWUR7Dw0MdlJ9FZ7drGjvhgZy8N86A3uMEcy7Jl0
/2ZUeXyhaxlF/2gmIBZzU/9qBl57KNBOnVLm21ls5isWcOroGyluOBGifip07ASREuLgR3aAat52
RrTUXX0V2KEEsjpamFwdWuAhqnAKSk3bYuaaNuFYVnsnbZptyePywbGhlgR6rzZ464MvtcqzAzg6
8bUnnYA7dQirQ6pa7yoVYsSIYJQXmOHVpsffhXSeEe+qxI65TMMJKoE3LiywH7caJxOXHajlWJf1
M2CP8aqNiGTjJcgorw3C/RgKcYUrKqXHpxU0D6HH77u0NbMGc9zW8TbSvWJbU+XfDr2OVC9k67zo
odbAIw2y0zhNJkuyGl0xSEY0JZ6W0He0LmOsfo6DIz5YbQ3cyXsWsdM2zbi98Md4iOlgLb5Y9Rjf
DUQH32caw3cMRc2BaBtr59ss8RUwtz0hvkwy4iaEGozJrnB5K5t9R+nY2z6rFwKslB0Ea8wGdHuA
XRYK+9YSDn8E0Cmv95oFKQyIBOIP7PcQG/kfWaDkk7eMo3J47Xqbq8yYOG9CiugFObZ6FLJhr5qa
VQulAgKBFnTxGSujP9OV09t2sPRN4k/xXmFHfChFkF71JbsL4jGCM9hL4w6/QnYRFJHH2NeI1n0M
E5ZYB7UOdUPdWgELn8KvIDphWliGsgtvYCERu5P48kIPdChfyE8udHws4GvdGVoXWNMmS8C7ABqz
VlhIKc0VfnONu+g0aS2SeNKg0dGVmhVzO5b9dV5jskvs3K2Xoh/ktWf3GsIE17xGs53f5tbkbPSx
q1YpbC8EZ61WGNQIcTRcCI+IsqEpkSv0fT8ucP1S4Q8FTA28ygF0sNryriwrqq7qMSuWMvI1EsD7
N8earr84svRvfcSHn6DmoduHXJFideamWbOEbsM1IgZnE/cyK3l2YusN8RRsa9fA9ZnYLTb+HPRf
A5vKJw2qssxliX5uF+taeqMCP09XQc+yTcD63AiyOW6F5cTEiSXYecBgLdIoz5+JXebxlmKzuKtF
kl+1gIxXGsy+9Bej3fflI/om10XYjLSZQBwGWm+F0Q+FTx7D1cB8qoPPulFwUYtq5QbO9hf11Yfq
ynSpTinPKa6BFBBq9766YoDhhKEqeRnXUzknH7oiJdjpF1/lfY06fxUPHj9WMe42igL5oWTMa1SZ
U81RipFWnNJx7MuLn3+Rj2fLIOIVZZhj0D3QIxgflg26ZkXYDTOxqhIfwyY+5Ksi5nd3Yz9c/fxQ
MzTnQ0n6/ljz1/3hlwl90ygaHzh7va727Ro7/7K4SB8ZAmzHvbp3L39+vI8F9+8Xgo55jyTkOfz5
/eFq6PsagBK5iktgtjyfRmd2+nfUqXCW4MyDySl/vy7+q7/9j9nxxkrxh59g9dK8/O0roWnNePmS
ff1v/8E26O//o3up3je43//YHw2u8RsCS640gQ8SVaLNnfPHJB9LJfN9rFWmjSCGDvAfk3yhw0/S
yfXlNjB0z+Kn/t7g2r9xAxpCn9WNaDkp5P6d/vZPXSGdIC4Kh2UDpGcDcO/7a6Y0QtCKQZ4hB/OH
TRCSU2BZZXEgP6lZDWkfLxl42VuUxO1RMeDdaXbVrllq2+UsJEeVlBJUeOENU7f+4VT+RVf8/mqm
9bYxLgjL0l22H7B3Ptw8o6v1WTK06Rpr55e8A3s+zzgL5w5s8wHp1C9u1rk9/Gf7+PvhZg+Izr/4
LbwP+zEDu2IN45qFnIhLLNlufJhaU0C+zqp1gS30FxtAepB3R6Q/RpDr4tWgF6chN9/Wkj88HQw/
ic3ImVHtiVYzZDPDJQO7dK/JHOFlkzpjuUzavtW1jVPL0d2ZeEa/IssgXqdop3KnmY5/z4Qsuafp
cwjXaDEFUsLLZ3fO6XHjpD5Xb+E9MYXhyZsTfUYnTUvqYZ1wCMbEBvz3Of7HG8fgTp8zgca3eKBY
1r2AiVMC/k8aWtxFPWXlXTiqua+lHJMQhM3knOduEq3MKZ4+x4jzaR587SnIwrYANoq5HliJH94h
lonlKm2ipIQPlAOQHYahZBcihoEHL7vmRip8VkIl/BGj9AEcp3PDtkjaqhGgIUaNfigiOWFJaE5A
xmLgd5+imBHqItO15llkzGGBA42QubyQpMVogn4inYw8YV8dmSxGTInHLLiycbfe5Y7dPCsnLw9x
btVr4C3pqrXH8qasZfrkYUEldsAQa1/iM5ERlJ+4V+ZzYwjjbmCYvE/6NNsT4oNhPmdGdSNaCl6n
t9y1pzT0HhmUgAloytijiGL2ipDLNNovmjmxWR0LYo4oe+z0ZZI48lZhAVA47uq5VqsL75m5uVsz
mXTrC9mxnx/RBMbQPiyTqARUQc3omzcNkNVnS5XjwSL+66VW+Ggt/E1XKYKyfdsBjljIxqEsb9lu
DUZt96Ab+vyiLQekqY0FrGVR4U1OFq6qtWFpBZn84mhNfCritgrhUPTwKgrXyM/e+La/qIliMpqC
qqlpAhNEUam1z84I8E/v3bS8FFA55Aqjhn7r+2V/pZVUfpB5jAxbQUvUEUVdL76x8tAI63RbGti+
QMmF+jXqOZHstyDlgCSxAr9dotMy7l2tIjGK1Ry7rrQijzoQLlpXaQbZbUI5/aUXrv+EqlPfZjB3
7+Ajjs/U09a32JL5fSghnrJzMf3dRE92KHR3YE1kx9aN7daDvsT+FwYA0/E/IDfz2mtnGAqMLaZd
PRoqVy/Kzyw+ptbk6wBG8N4eDP1itLr6a+k43cltKgN+W6NKZ2nTRm7TspkgkQogv7K3cIMMADx5
ll83IrIv4mCwtprhoXr2hLNms2LtI8W1iVEZeFoPGHhphliHKYBw6oxmcN9pdXWG/lnsIFSkB2+i
n/W0PlyC+Zk2RWRbqGEtuXaTOH2VXgar3iUeF+kTQjaspIuhtECZxnayCgWEaOY2+W0Q2d6GeYfB
zAeX6jKeov46RWqLlLNrYvanMWeBf4u7DFnbxTQjfHC2CfSmfr6e3GLOgvN9nLC6AcQNfChgfXj8
45tthUIapwwrDV2kyTVQYfOIw7dx4HolJjamIbuZ3A56CECX28RKwjv6kfomRle4tghvWzaBK1dR
0DqXSYlfZEzKHm2WVqzwgrJqUUNIqCBVULRx0YEmlzHwaKylWJeBlLAE/IyObvK5jpquXeD2j/FA
p9mFG2sWdFWnOQi2RR5kE+J4k7TlYdG0WbWaUdX70o/S51R06Te3Q4AMrJn4Cy3u2zVbQ/ZwAMiD
zyYa0ycyhCJsv1X7mFnMrCLAFefI8OS1Zo/N0S+lcYqa1DvYYTMu7MREl+yznAaVXTmAzgfztXG0
6iRk16NTUxM4unQcPvmweg5+rfqvU6XEGuSYvq9tJbkvVXyZzZm8dW3pWyNMiWC3UZ7Pa6UM4IY5
Wv6rUbXprc+jKcHAbYSXbWg3a2uc7GZRZIgKl2bnV59H049gRxewvY2GBzfkRXJPZvqn3jG6BRpT
T58ilynhonci/TJIWvuilI34XAEFOGaNHI+WbkXrCHn/cxHJYeV6TfrZbSP/2NcS55NoGRzg1RuT
p5C9JJ4uL1VfIeEkVxWeiYskqCqxmESCG69o0mZdZ5nKVlE71d/8vsELEZh6+WoVzrAMPBztfpWx
nCU06BjAtr1Oo1g/QxHrw1VTZ9UFhBrnaoj14lTh6iZFnhy/OpCdBMszTHujjsNDXBO/x6YtKVa5
10GmT6OS268KOt4tJdhcFHxTdplj1Tynmoq3bT4FydLyOj9fDWOkrqH3p8vKF8NJBpW7g0sDlX40
M2OZJ4V9gR5au8G3iic7FPIO5H1IenTuP/azsVB/8xiqqFcoo0F9X9HaFWdFzvQXQedz09q+d1ci
ITswlgwISMABtmdRKsnYqk1a3XKyib3mrRsvjN7XAPfjx1wg47SZa8JfXDaxWX/1lIcxPyz2YSX5
tHVi8rywA4xfNXveZeO34ktUYNjhcZppa3517RbaAjqxXJdEdNQZgo4ZpoOyPqLUq1FTF/4155b8
Yy6Hu6CxxrPSkbHWZmNeFKHmHkPR1J+l0977MZfZhos8OdoRSl0+elXcIM7IDqFsu69pnppr+C0j
CZF1fdlMyO/hR6bf6jqcJRhVZN5XPOxR3Vb0gmkTRC+8/LvLqM7kS1mRB77vpJ2V+yiZjCs3MrKX
tndCRKHODjZcdogMvb2M4VZteHOYD7JIlj8vTj/UzXPxZtk2rFTJ7gZSClum960dAwI91BocBWuR
bqJduQWfuZCA4lAY/u9Ymv76iHN2HKsPT+d+fH9EpyqLnHdBtgb8v5pWTEEPd8FFx/rmudh4z7+S
Ef65OgWyQj9gOGgqERV9aCanrLUa6gxEcb12dggGGkkX+flJ/KtDUONjWbJ1adgfhYpEuvr6mIbZ
eirxikpYfkuwDr/4pf7yIJBppWmYOql3H+p6b2i7icdctrYqvbtlCBZeYt35vub9l6LLP00V5lqe
7zH3apZEj/H+x4mKAL5bT/fAi4BVNWNX97KM1S/GI+97lN8vOnzjkl+froi+8f1RGuJtWmPSyNBz
WHA9+VML+9DH5/Gr3oS/55+90PfjGM58jTssJz+uCktmTDki6hTrrAUYuqkwufjGL/q7D7HKfzrK
m4Xvh/4n7uZ+q+IopHPpuAHXsx4XTFqz8sWWKLm1v4Jvmt7CvUAciU7IvzA3+g7Z988vww/WxD9/
kA+bUYQGYQitJ1vjuQ52+cZfNQtK0/IEiWJFss2vjveXPyMJJwy5wBnRxr//GasCoZeNKgkpptiI
FVaDXbzyr511sRdruZD6wtn//CvK93K971/xn4d0PnxFNEJ9UFEz87jq18NduSy2xXIfHdNVtmUN
tILkcyQWbzWUyJJ/NdX78xyMCwnJKTeHCUHaZmTx7mHptl1DNlGWIfBt9hkqvI27qlfwKx/8Vyw+
vzi/813w8eqdHyjIAiTwBu/Dk8vFQTCZIyMNu1WbrGtefDXkS10Zt7VpWwtcjBeiqnNySTLjFzfo
X13TUA853ygzZ7TWB1lkwDJr5BGTrftlh9RuWV9+cqsFYr1dfkTJQtbmXq6WycoplubxEG1+dS3/
6WkHqttE5DlfVjzwPl5aCmeEaRgJYLvQyE8FSszrMdK/D4P/a+g3D/3QK3DD/mtRy3826d//O0PA
zx90Ld//4B9jP/M3ByWugSqAZZ5tzb/EH2M/6zd+o/es9e+6FiFmyBpLMOpD3dYt859zPyaCTHR1
huI2i3tP/FsktTfeyQ83ydu4y2BEzDxS4ACx34wMPzx8tRxGQC69eC0NrTMXeAOQOBRmkgM/i9Em
dGHuXmudGxGKSC7hoIBButIO6eYLgsi8xl3UHcviDKYydbi7zgTNOcT+kfCdJFkOo7Luo6QCuRgH
MC5Zuod3rW5OG90oo+XgTs/seK2t78k7HarZ1jIbFkURggjHUtcyHbQD2FVvNUnRXXoNVq+wGYbL
Rkv9gxw0gKSiqe5CixwQu4BPBrTixTZysuFignKmRFab0LFKdtXjbTzZxWbKXRJsQXmsVejF10Po
Vfzlhnfwpx7grpYm33Af5wTEaeYptor4ila/Oujp0OLCxND60mk+8HKHSB2vmFd2bjmPBwtEAMRh
bWwVb6hpwYMa8YIlvI2vRgSbigRYZhgkbI9tvymHPD6mPX4vX5mfooH0ajswXoIyGVeCpmDDa8he
QmFBKjEazSISZrbq/UJf4OoWB1CZd2HeRzdpI+hECsc4JsFoLQ1QqUtTFPBMgmlftPoTIwedpzlr
Ztyv6aIwjYe09T85Yart8D4Cqwiq22jSiFhid3iIZCiPXo8hiulvvyucEep6eKbRsK9KK3xVXbtv
6AL7rh7WadGMh2SmqEWc9VUp7HZtwzc5ilLCyc2RAIZaQGJnMb0SeHseNAyTTVRfgs3oSC5y74RX
oXYyjHPdI9jpO0QpRdiwmVRn9ID0hP6Aqzmv1z6u69gDp1ZIfUM++8mt+DBmrq9MjMtpAj7E63Hq
Z3GO1DqBZmprsVg4pv9pYgqyNOK43xiDfdmmOXEpBBP2tp0y7yE9qpf9HMbOqLJMaLXSMPrC7EMs
9dq+6CJ+6SD9ojp+ubypNpFwMRIb59CJXyG30LwFbAb5ndGMdoF9UUx6BWXF4JGvq37T1Ozke3Sl
K8MpuD6Co3sfWwyxcJTD49T0Zqla/vzbTGQc5C4MC7mxmA7swiTzt5G0z/gnwY7OkzDuZJgwfU6a
bUKInyJ2VhHzp+JhPZLqwmwRFheArLUzgnHNoQGTYCLtRYsCFTRcXjx2cMV3Wh23Z+Zh6tTPYzh0
4f6rrs365c7pms3bQ/Hfekf830bjAJyh8+KmYPjJ4z97mYr8fZTGP//c96c/IZ8G0jfosDCYPqga
zfkfOfZ3g8aPSx8d4oYroLwww54tbMjKeBN93/toJjGfs7AR6w6Pf/7af0vY+LvL759lkm1YpqHb
fL63LQuLlrlK/eEN4CQdQHUvSlZGGZZXHer3KVsRvBAb0K3NUPd8YA7KSSeiuTJVEaqHXyVbdgyO
B6aA4jKbbPWJp2H4ZWhawMqDUTxpI9PmZVEUkhk9VN6b0puhAcpX5UMj2UyzhkqSjWKdRC5EXV1P
QuqknM0RoTJK3XVYV8QbvEWIIk5X56yFyZPE43TSp6yIIGb7zkVHrM/RfcshHedI0joxGiYfjZPd
AmtHP+U6U7hG6WFeytC1oi1I4GmXzvExSligNd8yZYaeeJlCETTjwiR4YbFP8oU1B9GA7LDvZIze
u5i3AttqzqxxS4Pzg+g+WtvWKF/rnASiRdCRdNPMmTed2fAYG+3JefWTHNedlsU60QyFx0uuC9ft
W3QObzjrcwwdex6v5AYMwck+VZ5Tnl1M+RWuXsLK4ppXD9h/snmwOaQvWmrUMASsor2HN5k/W3Oe
j1lO5bVoHWtYZWQKgl32x+Y+lqQAUQGP3xJrjgZy9JwXqWGII6jihGGwlkVH5YoBvQQQu6GZD2Jg
YREEJuVYdpWmGTu7bb3Hcg4pEoQWv+StQXIR15O1bnsoLmtKZ3jALCQAqgySR6TlF85WS4hBGskj
ILaQaCS+FSlJeV+JOzM0kXEQHxg9F5ZrPIdTE+/YNaYn3u7+up4zl4o4b9sFsWZAq4CcsAKKsUjz
yON++QbCnORDvvsa2Vd7jqvC3rjCjZ5SwKEK0uKkjrqlh5vJlt5rN6dAjYNgIiTnbCjDGMw7Xwvk
DojVuIeHxsgPS4X61M3BUj0QJmZoUx89tYkxHNyJjNhF1dUtbAiiM7w1Jpjx0udVf7ZLD6ucB4LS
Ntpgr3dlay2tt3yrZMjIuiL+y4DdOidggdof1p07yC+8bCWgbuWcApfQLMaYUGRClYZ7jxiqjXrL
14qlI78JUcfPrvBmBCZ4poXDr7S33vK5ojmqq0pjhF/OHOCFPco/IcaKycIm3stCOLon7aN4sd/S
vwCQBVcRAU37RM/ra1JVsydjDgxrOLsXBDCEX+o5TkxSwnyqMJrft3PYWNP6XJpa+tqksdqwEXFX
JHBYSDGDHrgaJlAYZ7NY38tPQWzjxM7CeLw2GiePID9FOJYHOT554PDP/aQZx6JPVQIJzFSf0Vjr
J23qNKCRoTFDOpy6WPFETJ1lZ4ZkgBKS6pI3bRJkfrLCSNGOBlp6H2SiPZt4Ub6ZMDh2ZtyhH5TQ
+s+ia3V3YWSF7mxa4LT2S9R2oFnmydKugTryPBIHrC+Zg0KyNTF9jFtPLykYI274lDxuGxYfzqZN
5wxttp+acbzSkcoC788NY4dnhLussqpDneTmVZP2gYdhbMRW5hoKlHtoSnipxjSmBzxzvb2ZV5GP
sWEzCILKERwxvXnXiV2LRTzOsVtalZHQ60V9Rcy52Zz1yif2S1NGryFMU92Lx+rh1QAIwYOGBeyn
KkP6w8haw+WesoxBCNdk6cKDqTEtGtRbCOJ61N1z6il6rpIC+6sk2vwi4FEuFhJjfICQhmfeavTH
4t5Tk2cuTJ7edzYMj7uod6N6HQe2cY5cL0cOTgu9sEiCuY8JMtkXfjJ96fLR/0JtGLBkoLa+qYde
A/xLnrDAriHGh9EamH9Ch7Czg4Ky/qm1ovHcka8GPaafvOs+Z8Hiu11PeVfo/q3TWQr5rNs5V/7g
aJ9ZWMQk7sBgsMeK8APPTXYCS/3ORkgI67+bDk1SmYdEyPEgkFgfYbIoSAzCBP8SEGlYB9gPeRXB
HRsIMruM2nRYxcAnMFCV3sZIJ/HIThMVmd1xPcU2VfvoWGO3KOO0eg5tqWjR21iYuzKrSKKJGq+7
hpbbOgue9dpR0QY8zhriU5f61HvS993PXdbq50qT9c4bpL2mfaOHSZywfuosrX60uhBPoqoCGL5N
UVjQkx33UWpRRZIO3NtNbzTmfMbcneMphT44ZNUNj/CMMoJMETkV9me7s4s7JxXBTZ56WAxj3kAE
1zJVZ3UVARjJpbp0xjZ9HGMlH8ve0q7rAle3oQQzEGPMrlhjDAsxJfEejI53PRRmho+KlQS0ouGb
Y+Ngg0U98jB1hi5/ZXEbX8X0QxDp2xadqJGTsUIIAFh7RitBAPSNYBAGKct6sLQZ2KH3zz7PgoNU
llktLYG+hh0Lr+vWGe0H1ajRXYRtbpAUZybalT/23pUWIK3VUpA2UdSYV5WusLR5fMDXQOnaxWTJ
YaeGuruCDNIwkusawnRDs9KWRWkGB7/LyDI1mozsZhvs5sGQrPjDXlwWesD0DmPCiqDY/DNxGWBl
3DGvH6PKd9c+WJJ1BK5r2aXiKh10NH96zJh4mcaBtnMz03mGpCOPRlYX5GUkvf+/yDuT5MaRNVtv
pTaAMPTNFOwpiqR6KSYwNRHoHZ0DDmA3bwFvFbWx90G3svKmvbqDHFbVME2mDIki4f6f/5zvsLcf
PP0S+1bwJrADnkDP0EBOuxUAWyOI9StnXPUgyyh4p9vaPIi+sI6C5eHVw8hywvxPHi0d3U0Xddlj
h/+TjyxECZoHGxtmbqmzIuOv5H0B3aGxZHJ1qLxqKrf4iowalwUFG8hr2jbRCsJhut+09/Ms3R1k
bf0+QZDaW46b3+aTqg+B08pV2xsaFVd6dbZwJdzZsipumCUcXIyMh5imzZHKxIjWE43M189Iw9jN
y+l1jxlbmVfcR9QvQEebblCCy9cGGwBWByPfahGEcuxBtWRH10zEBbTJ3uHsgGfKKu6qlkqvHiPL
TetYbC+lb/1SDCe7pTv3qeEdAiVTVkc8u8vEmEdPMykDfPMBAQAHMIi8ofIg2jvkKsGYTKZ5xyYG
i0hFxwEzXxd72PzL4ADpk521kxTuWZsyrn6p4qC7M7FCn4BEDwczM63NNORyk4yF7oWTOUeP+iDr
dwEzAtC5U2q3Wa2Kg2Vn08aUnWGsHZtdHKcCnA/Jthrwcd1S+1CUaZSvhS0Z37I8jc6SHkwHZ90Q
0MKazFdOuvwuSBIBW4WPOHtDfw6A84yWe6KsqT8nARziRgBeoY26hyAF+kXcjXKkc1vLpnE9jVkG
7UZqTugE0ruWgEOJOtitDJtUylPPOgM+ktf7NzqPoBMRX1bmVUlelZaK6mXUJvkY+W3xO2hE+kSY
l3FYx328NKmIfe3RRTE51P5sNKO3n+y2ok6kWcCrXGSoayxsWTpriNPFUzFwUG560ViXCTvAV6Tx
1qtIbZw7I7PQBhKBW3/oKFBzdYKalK9UTOJKCzZZIdtb9o3VvoPFHTodLcorAKEuyoDQZ+bm0tK+
xsFn8T4DemnZfg/22aEU/s0Puj5f62Q+76qimbmGFuPPTI1UDPU1ldEhUL6aREzp5esMyAzm3KLk
Ojtrgi195N6TdBLPTAfdJSPRu0UoGGhhCSgvF+bQ+lh0qSxaJKFkhS9YvJkoWuymZT7c5bDGfk9Z
bB/9YaT7rZhxl2Oz8h84p+gKT/jLzZiBC7WbLOG8CVIyRC7iyf9gfjdozG5165rV1kCpc8eCS/Ur
t8NA0B+CqBmfzMnUl/6nUnwq/H+HorITppWuppnKnNQlBiiXrwSk8i+lESlBo6iycg26t4rxIQzc
jQqlcuaveCl8iahLeaWWHQmg99wZ5GcZDe7abR0QacFMb94Gp4s3bCD+mB1NUSRYbj2r0T5ET338
3x/4/2fSHf5jvGfP8K9lgV3PCvq9/fXPVtA/v+9PWYB1hMkqxGer6mFv/FMUhuqAt9oFzwCxha+g
F/9n2JFcMKcKqgArP0//UxPWf7gQXoAwOKzp2K34BCH/BtUBDNBfVidkBNn2ehR6YkZEgwYm+ldN
YOiYlrqigMgwi+a+bLpSroOotAigaLVe31rU2HPsJzn4TMci2AEz4BRrNHSHKSTnE1f0ADxtUURR
2BRwf0OKJ+SdSwPOa+fRvaYVpI4wZReryJqdzejRolVVxnTiEtzdEba3aISxSVPUKT9AjaD2ZeuC
8cOpkuaG1Fv5rMOb2AZlLbb+0uSN9jXfTEu7d94IZ5/qubOBwlOs0jaHb0YE/02hfB4NjGw8iGZr
5+eQAsjmRUcbSuLFXVrFKzIIq2RpGnfU7IZ0akZcqughd+lq3gxB9yviuRQmdt+dDcL6Z/SV4b6m
0fdF40NHRDnKD9VScu5bqYq46mlCbnFkZUejiGhE75dydL+t7EeuL/4xz/F4EsSf6VGH8Dg9YTOg
XV3PFcaORNPVBs4O/ettalgaIt8IJkwrR9x0wagRGm8TvHKJ7eQvZgw5zm5rO2TY0tfAD+x1Fwix
16eZuFRj7X1tSg68yN4eqGJ/ElD51gHV8xsroedn8RuE7YTbN+NqftOZVM9XJA0/Yx7iz37ZetxY
h2Q3DAVyAvb8GKDawhbL88Za+UuxvWfJcaNac/6gLcy4c8B53HbSzTD1tHArEHPx0+FiZUotdmVg
FYc6GeoVOrEf8gZHebCKcj/YRIHMWlKcjc8OrIBPvZ/jTVsPOg/kUp3aLGJ2xwDNeOXaOnwOaM9b
EUWUrMLwCW1JCSL5Mncdg9Ta90rXXxdJg4sYdIU5luCf5goEVRvpPwf2AoceieCh5azH5EC/RRbr
zS7zxmnfuX56VJYB/4HiuB01R2QA55kyB4NpQRhoNHrOT+WC4wjJKbn8bkOJeaYHGWiM896NbHFu
CxXtmhwaxdAlIDX54K1qJoewzsi+xCouNl4veWn7sV3TnkYIxuiiFWaxmv0Jg5iDtaQiZLhBSBBr
oyrr3TdvwBvgpWJTxtg4am801j/nXQ47TejNFsxlc3DM3tt4FgBWUXWMWnzOuF5UxdqkxyN0GyVX
iZYQV1Kl4KXt+hU+kHhYd65NnjMuEMYdQiy0PvbJtu/z/t4YgvTLsEqqbxtX5zf14ynU8yzZ9V1D
50Kpmwdf0T2l3Fy/WzqDVzHQSmJBHcMtf1+WEVF2iAOn+Zirer5JKIgPq1FUez/Nxi3vJu+WjZJ5
tFrXOcR+HphhAs56h5dsAkedMwhmpvxyayvYGNLK971mZNtS9F1IK1tynhotvqZgWg5T6dQPvusr
/oSdS8daqW5QQaeNgRRxRVaIN3VTOftAgzopstbdMbjNuyFhjuB2QUFVWDPGIXuq6MXovP4XudLc
CmGDqI3FjfNnWY7T4xDbxWPPRuWhNYPmGKNpiLDr5mIjJl5+akT9nZlJQP/m5LwAXVPnubbhVPC/
udJ7xb2sNiou3cAmSwxs2Dj9bk2PpbFth7z+OXZzxcq6NHc8rsmbpq7sPz3IOZQc+Rm1M4Hevo4J
+7DI7qJPjTHovuZl3ZR6P75YKIG7qk55njg62XJJifiq5vn8qAncw6boxTUdfZemYFX4R2+EczEZ
k9EgfFnk6nClesl+lGV3Q3dQ/JVg917ew7k4RHqV3g6WU6+Frw9HVfsTubCR6T3N5ncoPXjLucFv
89rkSY7nFJZNV2vPJhbIyzC1eQHQnyxZkxfabdR48685ySjqq2dqBzsn89uV6BjNUrMmhl3Sc9xM
qffkGkArYe8+1SmP/xDeUr7LSfvsxjil8HDKnWPUwNwL45GXQ81Y3lOKBWhIIXI8Y+h7tSxd3Ize
srsMsIpV8WSfraLWd1rb84DtuTjl4WiQDGZxbu9bQ+lMl05Jm/zUtTQ2O0gqPAm8RH75o46FT9Bi
C4ilLc45zVgwcCPvq/bN7ozhLtk7Oq7IvF34KLXnWFiQPQybSmTFTQcI5ajlg37WSo0LHT8LR20l
xENGrGyn+ElXekF/Aoxr44F2hdxZdbMiQWqbc0xMbWk1jAcw763AzUjuPI/vCVRlRyLei2QPeDNk
y2DexaNkGtdw9IWaVzVdCLkof/CKnOLTwCirWz/ueAgIPX1uiXVtzD7gIpr4SlIM6vSbqdUgPtNM
SC1eIR3UWr0LCra0tkYKHNjTFdB8isZazg8ezSn52rWV/1y6pXtRmmce0livd1Q1qK1RdM1jSaFr
vIoSt35TZIyfrUSjV3XutOCBogH7U2fBgIE+boz7zOjYRSrisRCZbP8A0Na9obPJ3k+pQYczwe+H
iDqhjIj5bD8EHJYoi0W70WUeX6K4G05JBWYpHEbeJfzuFeN9zY2bf3gcVjMaFwxqN9jRIV8ci6Io
v1Ax47vGmPK3ooym11FTdtjwATlw2Sie2kCYd4i9zdsUGwlNsllzZoFongMO4IcoaWnCAWQTerJJ
cYtysIe2tpybJrThPZKgd2DzQeUkqYkPK5hpIBU0Ju40ehcOkrfLF2OP8+7omq+4CDWQkVPM/IWd
1dBGTUaggAqgYutPWnYAhMrVoC/9i9ZaRONz4NKCqOsDNI3xTJ5fPAqrbU5Lv4MIOYySu04fS3Dh
mTplCQtChPeyehtV2u6VF6U7yq8nNqQFfc/hpPn0YGV4A8zMnq/ekDiX2ltauDRrHnnPa+6L7Sm1
5nxDpqrzyj7UlrS2kLoBaMGJCsu5r/ZWvnj7yc8zPbn+dOk0ad0mMXVV1Kq1NuZi20TmrqgJqHM3
uRCMH54tSkfWI9GkjxQr6Y3Q2+6Yq8l94ROQ7Bra3g44D4zLRMwbp3Qvbzx6mS7BFFcbiGnlr9mJ
ok92CBZL45Y0jT0bajOZ/FUaRRn6TOnYS9HQgNJ3trXN/IKIfOqVM+gEoOnrkT4T6N6BeS9oPWC/
OsVQZgUMgJGQ+VNr1tV7Uar8w0uidqvFraSxc07Mp8mEMetvqA+jFbPhykSnruG9F0EVzzuhbJVT
K4odN6QZ4iUK8nHYpOlE7qPD2pcuW+XkJ//C/OF21nw3GvH4OC60Ub/vDXZnMe0WqTDx3zfBMYvy
9ihkb+w6UY6vtZqbQ6aZOYdbNjxwf7bjFaITBV8Qx/lEwdq97SbNeo96l0UXPkOQVsN0rYwq3czK
q9bzpMxL5uXjO3mhZG0XU7PRuN2tGrO33iDUq7WfWRoprAgdMDGtrfRbeZy5c/7KbMM7tKlvXOdx
bm+DPstvewuZslgOgXG2x5VCcLrIKLPo4xzSe4NG1YsaqBGpBpWeJ1NN2wyX5tmREUaTLI91Nm8c
FgPekpXfdMVNABnuHoWmuHKzVocqpnlCNJF8NYZmeGm1AJ8VBV+h2Zfa3qT77GAob34nLSDOOASy
jT7rzs6VXnbh1BO7yjfj96lR2ROwtWkHFwsnb2Jb67H2IZpzQfg5j8reuYnmEsXJyqPjqezWi1wa
ZQqfKLotidWtKmPhTojZH+0V7QH4MAo5p8cqEoRLBBTidWxoMt9SSs0Wog86cTHAyF9trxkf/dI0
vJBwQHkAN7vMCpDGIHW23r0EwUaOqQEPxzUQuVyHR3Aq0amPdmZQLZNWFaKT8vcuYGmUqb55ymUp
P3hMjBfEDLVzOilf4WsHL1LxZIKMQT1YoVMZM7v9vcvxaqx6vAMfwg7ie6dHn4wLy3zxtZ5wTS7q
oy5F/cszo+BnEC8wDFEGyd5EeN4ZgTbcVlU+3Lijcm/JXFnvf19U+G/qImC2/tdywbUnT/I+/cVC
9h9yAd/3h4fM+rEYCIh0Y2a0FwjZn3KB9wOLH7foJRuKWrAkpf/wkP1YkL6IApCTcKijev/pIdB/
AEUivE0hp+EjGvt/y0UGDeAvegEz7pI/9XHMYfBEgPCWr/+ThyDr9J5CWqjfdQF0MD8OQ9xBifZa
y6ZQwB/pZjciEP1cYkiSocRl24AR5B2aSvSzKTTgGRLKdJM11UsODuSsjSmxo8INzuacqX1SJIVD
7Mb2T9zKehBMohtvuiLpP4uyHPSVOfj2Hcvm0Qil2yOd+g3D3or8lX/jB+n80jHWbFM+da9ZxZYn
7PmFzkKz7PPUG85bV05wef253OblMHJhw7GliKEYpzLrWUHTrAtNRZmJx0cndatNz3rtDtnbXg9y
GLcEENKjYXt9t2aQIIyDLHCiTkKeSQk3DwWxnSMngv7cx1I/E7B3Vxo5iyP5oGIr415e4rThYxkE
o8/FqR8ywNNZoxlbmUnRbru6dVD78jm7Ci8u4MIKI1/1HT52BvC+pIlR+Z8yVjzrR+pVKGvXZbCr
XK6SIU4SbpZMc/GuW2qAwqzVUBCNubTPupyLO/Y57sYAVQJxfsYhsiq4a4XxpPojS1pnG2WRAzBm
NikoRDDQrwpu0Rpd2jRWuY0TMPQgcG9nAitM3h4rgXK2yYraXdLe+v1EubDy1CtCvvvltEN5mf3l
np27ZQ7923LbL3e2jWefuWNVez1rU3Jle5POkNduJJW1XlD0DzPgmxRGS1/TwZJGncfm1WJXUFHv
WYeMD/yS6FrRmhUh64tRL1PunKn9SMpSu7WLzvxl9Zr5awrEeEvKZT7IQNyY1hQdRzIOH1FmV2sf
XWLPC7wwKLqlljWP6q+8TcZjoWsY2uSEPm3KqUE06Op9zIFjhYNnZ+sxMlm79Z61ZWkUnVnDt785
MzRnRca12JNvzNaQHyHDtw1IEXfwgXvp2XZISc62zaA+YY+JpwET2m6YLcV+XhvvpyYpD5PZ9r8m
2+lfXUtTF0ws/VYW6fxsUuLwDUDZUVKu7pwyCDiyquTe1gtnpduk8lZxnFoXri8wK9VclcGqcnO1
yxhY32wA/GKD60G/6aN+7MNaCxYQIFWMB5X6+pNE1nkKJLj2kNWEvK8CqtBG1Mn92CTjl+cyGHMq
6b9x+kz43kQyDhh0Omc/aQt2pDWq+U5i9NRC7quCzJaNXK13OQUWRSOaVyWb6CYd6EljJqEVwsy7
+8iNx5fC6Ia3nsdKtwpsalVNBce9in2przCaCKCoY7vXWsO7KRb8lVXTFh0WCxRLLXisbgFlFSUd
2T7tXRcUHNaUgIPSzWDUKffMDjhrgTx/V3tq0dSssU1Da6o7hgvoXBGN8Tvo/MMvh9sPJfHSqo+K
+/DwqcWQvSLhSYrrK+2VpNbKM0Wxx4aq7mw7Alq00MHAexqMSBDDxoUdNhGmfCoWnliJdyKUC2Ms
tYfyhC80YongzNcpg6dT6wkRZDFrj+mQc3/Qotw44t/tror322082PEGflP6qNup/TOb2TeHmT5i
+2Ekp3NmmAjPFMCupN1g3039qPws03Fifh31mqx1Lnqm8DJ7zvyUd2VpWmg+ZbLHOdTlK9/oTXyV
SX6UhIEeDMp5T/ZsWadA1fYrVk/kj9mPqvvOdNjC1cNIqdxAqQLF3ezbbzisILG2SZnu8KAl65S3
JPFRTx4oCUgPoHt06zToYxeENJBQwKon5X4W/BKDiK19k9v+R6kH2bnNzPoDB+b4hLGxOEl2Myvf
yaatair/bmG5XmpYA/fCjOw1j5jsJwsmlw0+sTVrhZ3J3hm1zepntpN9JrUUN+xAl6BrjG9qLqdr
QVnE1gJqc6onWFVxwi6Rp1/jnYnwGHvEr+napTOZXzHo3T3Xfx1jtOYdTcS+k6mL4YlwqrGT1VA9
9t2EvDURY3z0u8m7mUgTI2FkPaMxWfb6Y2hM+DiDYb0mfgWTVXIk4jvC2JNNJnKNcrItn3dAm27n
X3VZsR4ae9qO1nK2JrQKnS0XbVoFgUzkIRlKFdQfAcuex9L0mzwshkF8ethF/dBJpIDXY9PS7ne5
8+YlsYfSgQNgXLWWFahjRKHVRLsT7q5QIlU8ZmJuX1i5l28elF0bBaqAPqy3EyQdRSnDd9y6uDO7
tqb6qokzFC1y/QCBg8x4DuAsUYZoxfKzRtPHc1oSEXUHgucekZrnwfD5exe2vezfeO95IW8Gc1c1
k3VlWppv8Q4GK6m64W50jOxYMmT6YWlGWRdWvfD2rl5Uhz4Pyn/km/43eFMJ7vzrW+Xqvel/yX//
P//FEorv++NWaRAkIIqD4MRIhp2UL/2RTHB/4OHzoFKwbli+xsrrzyUUJkFCwK5PVRxokn++VLJI
csDpcAf0LI+L4N+qSXW/KT9/caaafBw9wg42Xa0Gbte/3ip5Y+eeQS3WeoCL2b/k/TQFK65X/tqi
vfhCkD+6ZJaqr149dUBLZqx8G4Y9+7fpkoC1/YKewYYIRoDDanm6uRVL520xuGqk+7jLOEsKPXrr
hVvs00h3hq38to7N5GK97UhPCPss2c63gTl8ON9mMxUP0MMy2fyujHi4wx0rPwBizb9kOtA57LAs
L8NZUpm0Tjy7xFdS4bZYx98+tzaztYMvMwPWYtV8xpNA+1KRcfD1anok1uveB27WxCsc2vbD7I7a
g5suaUhKAjZuO/rPczqOz5LCmjemLRN5z598EQqzNV8dBtGflIB7F623XeLvNbqzzPNs1cSjf9RL
U7s66VgcO7fLvyZbEDJoiuakGbVAx+nz7AxtLd23sVm/VJOe3Q8sSAY+4q140tEJn4Vb0zRWLSxt
tltXR86Dte6yDPsCx7q/10UebCzlRDfNKPWTjdnpoJND5qoZp+YL6U5kHdUbexeYylUONTAur+p3
LKgrNL5YXkAld68uII1TFkxaOKdm8NliAv4g7m88T17v3pmJMaxUI3hlx0m7j80GOYCI3dWzjMXZ
NzfaIe1UQ86jWvp5dOunVvo4W/o5H4CED+A9kd7bpf3Kzr37xJlavIldcU/llPXUo1A/qnKc70tq
jLZs37VbNcr6MNV2yZXMq+9TGBoPvNfADVKRRvF4NdyYywRsUre5s1p7OpNyUTVePhX89IN4/J2l
s30oKQ9E+xiGD9vAnNW2vbuplmFb+l3z6XtJoK+iqGzv4mUsR0hsVowvRLN1hnbPHOcXYWoB2510
upC3kB+t8pqntFQei4bZ2GK6ce5kIokeCNXfoD/Et8W3WmA5VnTovzUEf7I8/rAIC0baoTE4i9xA
61EShLYTFfBRkSPUVM+3qtMDuC3fekX1LV00YxyvykXQML+1jepb56i/NQ9Iiov+MUKOCP1FFnEX
gUSXvbdLx1y7ipKWX7kIKdMiqTTTBDURnW9fLYILk0P21HlF+ZkX3Kq9RZjRhXR26SLWSFsrz+Yi
4HCdFAdrEXU8v2G1vAg9WG+Hl0xX8lV8y0CBOxy6RRryF5EoWOQitBsTw3pVrIRnzzs5CHSlfJGY
BFaSjTnK6R4TSrKpefTh+szTe55zJrW9CFVBCoW8Jh7PehIZy5kdfq9F2tI8ZVzzRe6ytNn61S8S
mLOIYUTkk32HAQaheymO5N75kNU+zPhFSBOLpJYv4hoGK/PiVtVwQBkXL0Xs92EPzzMLWd71/COL
XGcuyl32LeI1i543cM/bNIvGJxe1r1p0v3xRALGBoQUuqqC/6IN9natNK+Dq440pri6/xp1YFMW2
6pOfjIGlHXa8ONPGbr3cBwZbMqlELHJXurLbj/JbquRXpNj1W8AEWF/tC8uQp24G4+fBhXwVTcs7
lY5ibYMQ374HLMkKkIaK4mBb0urL1ElWGhsBSEGKCcfkxgcVCBU27yEfSFfX7mvNUTuRyPExi4Yc
mIJZffK0rs6IWPKDFFH5RmNAf2L/AXc8Emp+Ey2zHeudURswMVWC1UXSPuUOl5dVhOBNi1hUL3dK
0/fcsChUdU30vj87WNIa+j9zEjeFncfEpikQwus3AHWHDDuOZcg7zN8Cte83PggHfJf6YN97s2uA
nag6dZgnetSW4t9tNPNKhsows5UmdSNfOyjgzWGurRKTPIs84sytNrxAbwEQyXuTiRhZhssbG32p
39Q4gd5AK4IW6XWLvY5W8FuLOg+ikGLf4YrpNufmxQPlmXbg6dFPAdGgHerOfRTliO1D3qn1WCZj
tzKhE4kd29Nm2mtTOiDu1WMdbaXnBLi5hpmJq+wCed93kQUxMtAeBNZIb5VBJjsxZHbvuT7U5h71
u+MZQ4tIOFte9+UPaCuhBiWPZFnmRWtKBwCzaInhXE0KA2FGOSbACA7qEitlrmi1GlkMXmTaWzfF
FPPdE0ZiMIlukFf8e35z9mbbf66sHpepgSGVFQzmq2EHubGH1+Fp5QceNvsZ1gEv5ShpLg+dgS7r
TR+VnOyJMLCUNNRsgiIW1tyuHdE5xIoVUcwVKqr2QNMEn/mGyeSjnUxcdUaaazvfA1oR4nuOSZgg
rN45QsUHXnuZhNGE/XqG0LHrPEye1ehgaJv5wX8nEGdubJfrRwhMUz2iFufTJm5TXCdGZb3Wmo52
mgbiue3GcutHM0Qlv14M2XScyZ3o2vTZzzHoRQpxgzuD/diIKj70YrBOY9Paa1H31oPmVBwQkz+v
qOXgj8n7f6V4FvdhRME2AyaqQ4314QyDGSlCxzmKgQR9gkaQkYuRHkw7hjp7HyxKBhiQ9mccE/9l
3DnU2ddEjUHl59WBKkn1QIOz+QtZEWwwHfHeqYGA9VbN3nCNKbO9J4NA/+Fcp3qoVzqHJYa1ouO8
nuB4NBDRotCXFT4+U7P7h2iiv27NrVB/9fqm2fUIT8+UM077xinMZ1zw7Vf2rfYQIIEqPNPScZUJ
UJdkEYa8RSLi+ePC8FDxhXoO2voWGcliB7gASxCXsm+daZxcdDD+/s6tX1nzNU2caD3i7zP4syfD
zWDYztb2RM+aCAnL+lazxnGAUsen293M33JX7lsYYRXvKhLisHGLgtLII/XjGIy6bw0tWeS0bBHW
CBMy/5PIam4DuyufuyoDfWayKSaK963NBd86HXYkWIt1HzfxhmqH6XczBrR4pkBOtjFXs2OZIKzJ
Rf6bc1/HqYEkWE5d8zAKuzvDqRxOUtrBToD5ZO++CIqYpsZtBf6ONZwtFiswOWM2SYsW2ds+vuHh
W6P0UgZA7BKbYhEvWc2U27Gs5g0Tf76n+y//lIvcOQweymfq9Nkr/aXD1luEUW+RSLvebMRq1DCp
4M9IJiM0FkE1/9ZW8woXUL4IrmNnaK+5R5RTCNwBW7Nt1Z5NU3T2xIKJWpTbetFwxaLm1ouuq8pG
++lQRPYuvmXfJmmhoeaLGsyRyBRcf4vEQJ0RjI3J5zNnsB1BlLBTjCmGOc0XU2QGly1NdCe70ecv
VmLTARu49YRDqgotSguNVbrkFpLvCAOMI/+hiFz1iIkLIdX2neJJxMbcr4kQEILQ4MIYYas5zS0W
zPYXZyyBiSKwCU90YP65wvwjVBE1nMBGlHs2hG1jWFpFBgMmRJ5c8N4Py2kjnENWDR06UpvdGbGB
R4A7lwv73Qa81Gcl+Hk8M6Q88NpZKQEYjnazsYs73yYO2haCgIhna/NLrwUuXprebJtwThpI1N+R
kkxxPfsHGuF/weC7kBb+9eB716fi69//73+xTlm+74/B1/lh+fh2dPbff23Ucn5QR+uhyFsOBEhw
k/859i4pfsPyGJZdxl47+Ke51/6hw6UExInx0lk4nn+rH/3b4PmXRL7PLsWFFIov1DPBOGAA/edd
yoB7LdFrbV6XcwfXXiMFoKlNZ5T2IcVZFWoB52w2Yy2PCHER3drA5qLAyaye7QlvctllOM1Li0e2
5FYjSIew88XuReXrRGjYe7INzDFTnJMX0Y3oE36Bv9boK1ohXdnLLvhT2UT1RzPbjIZNarnKvbWl
9AYkI/9J/gAdXMFS0sfiHnt7vU6E4ObUTeyP/eKLB/1AjM7+PWvOfh7lb6u2b13JGJw2Onp9hOWx
GZOz3i/ewFJ/14IsBfqo3A1GBcq4x/m5jefXvixoKwzMAtt9UaywXb0lfTGt9XrSD7LhgTiQnV05
DYKaFTmEUVg/sI98kbCZD/XEPqWAl/1h5v7L6AXPhdM1B9WX+k5F+Bztzjh2vukgUjXJZh4CSq2d
3LgYFCxtsc/Tt92lT0Fk9qvJ169G3MX7eVAZpTKRiYkhNSlLkgHovbQJ6yq7C/o4ojNqOJUTbZq5
WDS2vj+lCC1Ht9cF84+V7vWx51iPuwc1aGQnybqHuq6s1VA7r9pAaXk6kV9kh0CjqW5ecQPXB/LK
BU48zAiDMOsrI8B1BO+xlZWojp5Wy6sDEXWV9WN8yYaqZ4704lCMi23Oq07OXAJFC00/wdJa2d4a
K9Aah/FJ2T0hXEd8DnnCo89xjLVpdCe6qta+3uhhMMcbEUOBm1L0TPLzByKlvMVE8ZNzHu9VJb21
zJKr1VW0BGTFbT4TYvLdvd+1oAcDgZVB3UBBuOmJIYJEt+1tAQtv5RAlpVSJ/yEk7H0RV/O+ZxWP
lIHkmAUBDLpSrH0NZ4xqu4+grj4WWqUzMB2VGBEZ3sv7jqrclvfHOnfUDfXq1V1r1QQPW/09gi+Y
wjAL04ZdY2Ba6+X2y06tX0hmmbaeGmeXl+ZVjsrb1Xn/KbtpZ6K5s1uMNs5AQXuhb0cWNqFhVR9G
bm0Ze5a7h3qAodOvYr27mLI5M1ixx6TryptZXyXLUN1Y1i0dCt4hSilXTBrIjGa9c1uMuIMz71jp
l1zYl/hDG92KLr+fKUTHkkclx6BfNHa6tJVRRKRs6zg5OgsfSmEb6wE5hl2/J35yxf3KlLoB2Xpj
pem5TAqgG5UAxzfQoGEdU02jxB6SRtP4VRjk5pu04199OmDHdHEBcTgeR515sdEecXkeAEkS5rEi
C5NTc2Lw+Sji4HYy/PM4OU9exgfbM2kOz/D6cEiqrLjYEmKCX+cPRcz1Y1ZiXmPBvXH9ahMsbws7
qfd9k+1b7gsr5fvP4zC/EJ846ElVIyPZrMWTD7xtz3PVsFlq4eN4KZADxeemdykZq4MXlbBy9Pzs
KY4XwwQZhm3ezA65Scd41hoFwi/pX1HK6Upp0mMMXfIEs48fd4jMDXlteGKRG5x6AcGYURR6VDqe
G+m1YV5ZCnG+uVfK9Pd0/siNp43VhhXiC0XbqE96+cBKxsIj3v+y23Hz9y0N/5NzEsvB9a9P6nXa
we+T1b+t3oERvRf/v1S9fP8fJ7b1g3TDIlUzSxrQFMgj/CFV2z8IC/8/8s4jSXokvbZboXGOMgAO
OeCAAYSOyIzUYgJLCTi0VtviEt7G3kF2dXd1taAVh+S4OvvPjADcP3HvuXxxDoBsB9o8P/XrqNog
UYrgIdcRDhIJ4NZc579CFMQvtCILh5vSz2Rw8McYChAZuJP/OqnGL4G0W+hQADWBZ0I3kVr89s6O
TaNNRpH0vqk37bWFdsw3kylBl90gVLZqT9CWUahqZ0ak/UobhAN/iiBsYAFrUbH7Y+Kz6trpxZDu
0SQLz3WHY9+KGxdz8wpL0S5J6Gcz0qNrO3iKcfXhU6yu1ZqZUVA6j+3UduvQZV2mMpapDfYnBu9J
xRXN+zP0vq1YR0I2y7XhZjMGCGXJ/+sqvx5jcYqL7CYK1AQWAcFIjuH6rpvdANRkwlwDayaOnVT5
TE8fVOgI+2nEZlCgzIT8i1dOAbWMGihrVsTwnGYj+8xENHsFg51zJAx0Cv1wiRK2j9Osjn5RVgjB
VCJ89fpgYEVY1Q37yyGsLpYxNlw6Tr0buwabZ5AyIjaJXgmi6EZrc9JY8EaaEjGmkhUXvo1+HUnS
kIzwhm2auRpmcW9lNHZK7BaHQXXXzCWtlcxT6fNZZ1sbXZhv6O1jPuZ0WYTWJCn3pa6rqt9JVA2R
QUlhuzGsI3c0bpqS8zxmwL7RTX5TVWNHlwkxeP2g3+G5RMdnxM96pGyNYDpHSXczdYhQChEcY9yc
q7lU7/VSsJgtYNWElBgjcwp9DLypHpEQd66D9JHqbHKYTmtgGjzAoY+JJo9uGcAWSsVTks3xsasr
KNGMiBevrU8kh+Jl0nkBN4j8Ws7awmXsPLuHakNEprJ2zfiDuYfly7G+YrtCUrmprbsu36VNmH+D
D0jxI2b9VhpTt1YlGdHqlN81RfKoZ2V5pAxtVjjGn4c0q7d2Qa5EM7nUk3mu8MtqyZ4Ye3Fr5lrk
gU4tEIoiDx5LIE299kGg1F5g0PG0NgQY1caVz3JyHUZ8fbFpYbDLD2jGsXI4DmEetmJfq0407FUD
AyOWvu2ozHJNUhkVQRE9dEPyWLryIYlDbS26kfyg2t3UNbYkgVEXJHYxexnhLN5YzLcSlD0Vqp0+
mJiNDl0tLL/tsBqU+kdkKD7ryGSjIjxe1wP8AOhoPulJJQ+ZEXhMDPmDgvpKwMT0mJJAygu6V4Ft
AoCw0FeKRSq1mUPACqHWxd2TFUWE+PT1x2wkH9nM+0pcyBnJ85NdZ98Ic/r1ME0jRGidZbKDj1Ub
5bEohwe1V95qNz3C2OQtlX3LtQVJI6JARR5QJcWh0NObDNWBlwkn9ZxB3gD/eOcY2mQwBNLcDjxO
p8tcxru2rjZR2GwQTBEjlpzbKjrMjESmLjpVyITLMr9DYnCMSVRd8devVZVlbqeLLX3EK/ytL3IP
MUhP97bDk6krqK9TdsGyzU/Vkogih+ZLTLif8BoTBKBTp9nTvR7oT23DKoo4lKPWIkUmtOwWdilD
zCx7KSJOqsLu30Ukz2ks3auxxZmsj7dl3GIpanOe10Yw/AyTd6k790PbfBOVUHlBOqxNWx5Mpb+a
3OKaAKBDODtnBEk3XZS6eH8yeMAO1amTTyeHRCcvjrTnebZjb3Ltk1Rz3j+luE2q5Ki2zmstrfc5
tm4dehGyo+pbu7Zf1Ka413vxpYfhtRn0h1ohlqsWXqaVx1BvXuFbxVf9yEBPYUKD9b4/yFR8o085
Tr16yOkCwhSTQt4GH3NVn5emfp5wtNeyXuEVpdWJt0Wd3wLbPSKiQ4A76lg1WCyAglBJGfC6OPhu
YWf1Jn1ZQrpBVip8AaR/N1V1ZGu14D/IkcpM8VpOnFEKPgNJoQZ5HksBkRJHSiTHcyVzPDc3wBhT
/ngJaVNe2kCzkvQrvOCWN8blTUyu2y5lYrjKS5khEp5p5JTS9Go3Oto6ZAKZ4OPSzOymz20QBql+
RTbpBb674utz81ZZEn+ZRbKO3u41urkFfDWs0d5kNBWNg3/Ouk27GlEyQmq7mj/adH7BN/fAGbiv
OpNyWPKBVqNCfKiuIYmZ2pb6rSf7KrDrLZuDoykd29fUeJv2qKuJn98J0kuuM7ZHK+Qw83UUteam
0OYHPaeY03mQVlPKx9bUUbt4/pKrMWYpmDSjhzAm8dw+haeJ+Xod28rE7im7CWxVHptYW4K/+E2s
3MY/y4pC4d5Z4WskbLYuUMOT0sZ1M60EOFRkCul3WrfXSNKYJCNJPIk5fqTf+mTtsY105REZRcVB
HMynmS0C2AHOjMLegeE54qF4GjXsiCaTUwQ8G9ckJK4z3ewhjGvrtZq0M+E70TWfVkwIKx8Let6X
ocepqGnWa4JSfNUNCOlLaRprdVoEeKxwdFP+D6QR/6urU0rIf16dnr/at39QkfIzf65INaY+NiDh
pcTESfBbrKPxi4uKRmccBPnThYb1m4oUB68l6Kw10KA64oa/VKTaL5aq6ShyYbgZ5L3Yf0g7QXDq
7ytSNL04he0lA5XZ7u8BoCNyBHLc6ChDzMQqaQ3LMq6PEzDuTrMs6azUqd+qn9UdCxLr4mqR+h0V
jnUasEL1pz5wyrLdBIunARNCCClEjvDtWwjlxGK/6eQb3k8ZCnsmyqW1UQ1wd+Dc3asurCPojz82
irytJs9i7nyIsGjc6cAht6pVF7tK66UPrGdY0wdjzFCqRpBvgVujzNPsy1kcHCLo6mvAki3xyq16
UHJrvC4Xz0fe6xEcg9B+As1kbyR4+uuWY+ndUlhNqRBonjWRyGW3ikzgx1gihYPJJAzxmzTSEGdp
4UEJFjdKbTCdhdXsVGuZEexWxxjoectTIEpmjHHRab6Q1YbrkLSwB53UDz9K6+h1hIey7iJct5Zl
GPT7mXUbLz4ZkU7NSxYM1hvQr5RakIXgZmahsh9h9TwmkxS4J/WoOAFvNI4xvLM7IlrISyM2ozz2
TRVuMdxgmGprC28YQfGhYWLIKQc1/2JfiZ+NdFfcTYQZa+goy/QWL7J9jqQ9u9zoyniRXdYDeJi7
5DyFoXbp7CVwLoRP6vNhiYPbJ9lxGpzu0+lSlVSXMg2OLlbQbZozNhvY2b917qRfCdlVVxbAz7XS
ldVL3s/6jd1ggSKEBSOWUA10bBikMMQmL2SlUYcv9qlkMVLNboS0cTFXGWmCmTKaXe5ohCaKRRkp
n2hJXBWwjdaf7KFQz2mQqPuxc8Veati4egJJc4+FSX6UwPJAfPTdbi76/o4PAitY3qrDjo5Qu51/
rGJAJMyPafGPUY5jJVMb7DmecIlAwULXVPfq4j2rYtI8CcsRe10frWvTwKOWhxSYvv7jXHMY5LWL
m836MbYlue1wKS9+N5WpcAjZYalzQXSSfhQu5rgKt+BTZmtibRPieOzHMNv9CBOyfAKN5Dh59cS3
vxjuENB0q9AZaw9mr469LMaE+2PTKwuZHCiBwtvqx8aXKzb27UkLGIoo85ixPRq0zViM/YPbuM61
8+MQTMLGs9EfYnQRpnltNKpFfhCuwunHYFgsXkPHNKgRaGpGRrh4ETVW7VeZ3jo4Fx1tg7nGpl5h
TeipRmgfB/hgR+PH3libJbWqzeLc5S8OO7WOysOcpPWGyWWPbDJMz8Sia8eAx1o7FJoxXc8p+ZfE
nqgxQDGjNC8D8fFry420T42dMlkeBe/3Zh54WXQyZkBvICaMvZZGPUNiPTV8TL2qPBMJbgKhC/KR
KPCqfzFSw008G/lg4GkurSA8OMLSiSOaALHNTjs9NKy8UAVkU/VZtxa++Gx0u6epT6txw2lAVFE6
yvE1GyJ8kgZ4gcdcFc1JbfCSrlIMnXswaMObbSnZl1GY5T1fd7gjv4ZWjITe0wS8RnCuVdpNpOsF
2alzmb/DyhkoFIsGgQLab00JLfQJZt6uBFLjCXGtngHEMgU7rX7GlRv0JObINDVPLiKerZsW+H3I
yvVSUCJ+SYQMgZ5dMhCLMQVIJIbnntXm3Vhm4Lkn4lBHd0qPvRGbr2Nso7mZjP7VMjra7ykdLf05
RlYW+32FrmOVTCQ9r6p80F51UtDLgdKI2dZ9bEmEu/YI7AkOxDDuahNKwxVR6IihnSIj+BeJXzqv
0QHIyg+JQ6LKVxCHdwnpphw6XXBj8Oscm3LETccz0tz2+FAu1aTipq6D2H3I82VOUI0wU4GnzAim
B0kzR6KUZMG4+DNdiZhmwI/p8h60nEOgAeJLUBtEvNdzXK9lTzPqR8gaENKGan2ZIlnco/s22Q0L
hNRDGXTs1MInZpTOjS3Jp+DPYozhxfjRoxWNImSo0JnAdOGsGU7Ilh0YiUaLMdSujZPF0mQPlyu9
1sy0nH3a6OZoBMhtza7ObqdOiG2KK26dl6B8g2U2YcxJuw3iMT6FkT4Lz7TwJysxm/TALcat1G2x
V5md7hMr1pCBxQ3+wlDJ+cEQocGQMwmxAbQc7KJR0G8Uw0nvDcK8lrENKOCE1iDtt5apcDCjZOnY
jeC24/C0D2FopugfZLObUnzPFWi8XaGlpQYRzGY57JZTAbMQMBwAWBZgpxzckrJN0rGBHAMoAYJw
q1YmcVmaRmCRqhKDYpZhc6pTA+wYOSQ9PXct0mtc0dELSrJmXpXsSUAYzk1654givbSUALxfg8o7
OuSimjZKEmlPptCjwcv0ys631WR1KOSrCXcd8413O2iSdz7C3IUTLTvO2InQITMzwRi61TT7NBI8
tsGigQlcJzY9aBtIY6K0i29q+oUNEkVVXfM+zvmOVl/dYUBbUnkDvk+ievsnhj8pDIu4goODb53Z
RvCjyylM9kwdOgU0EyFW0GmR8CBlH/bWj65HWyQ+ECC1GAhzY58GadbaSnTV9ISpCX1Q8qMVymtX
sIZms9L5aZF0V8kiLIJqbVv8+4veyP3RHjWkFykeSxkukqkLLjmJJy5xMq2W+pWCS97TFj1Ta6Xu
s66OyTv538WVhsrkm9nRctSjhUqNadg2iz6KdNtK8ewf2VS4KKjCHzHVT3n7f2Eh/C9xPP9Zv3Uf
/6iU56d+LeVh9EIsNZjhIoE2bEqgvw6X9V+WmNB/YK6z4bNjK0frDCheMPtFPP3rbNn6RSVmBH6P
zpyaATOl9x9g8aBI+10lTy/AeBsckMXvRq3++30w02Z1GmL4mAYws7UxoyveU5AW5coaXatRrsbR
wKS+z3J1XGSq3TGkqinXiS0A7bYFwJKV28NJQYeGmiZPC/OlLN3snI9wqWFeTbtBVlicbYfoIxIV
PDraecVrNO60gRlkWgUu00ghPstEz74VZWgOQeGoYAAaVlbOiBJmmqQX6wWq11avg3U4zzELQ0Ti
n63VagRqmdXn3OTMLfrA2M/U7SzaYo39qp5Ub3k1uOfAdsMzaTuwx42ge28UOXhjGUufv3jaJpNO
NYVHF5d4gvdg14kKj1ioNdtA17np2qy413qrZDLghic5ap2HuCcAtzolX3lpBdfIgLiKJ/Z7VyhZ
JRNJ9KfUeyEYx6g5UImoGzepbLLPGG4DOkYtdJkYwF8h7bH8lNDtOnNvarPtm/0AcOdG79UcUKLe
ASCpVPOJaghDcN2rX3aDS2w7FWG8pVYb/VmanFLT8KmBhXmfWE74MEmIex6ilpa/LX3Svtg55anO
QllvjnYf1s96ojLN6YwxYk3Yhdc2op8jE1flzTFQORquou3dQonfJkYkyDdJRT5NjsiOI0apYov8
1nqp5ih4zChTkIxVdcheeGE+stUfkIkuSDGomrmTN2SStQORwY5dWFtiDKn9AQU/V5jPyeQj2/ne
nRbn5NiYzCZSJY9J7G7TZl/AmcDkHwYacPdUOSAxY/EeJS3O66jfs80QDGpo2RYaf7wnkHBSiKDr
kH+Twes+oa/Njq3eGTdtRqw9ispGyAemZOMXti1FoUMjM26DvN7EMY4Tc4nUqhQypOr6opC823gI
OlnnZjEPLyN6EghBDqvXxYSqOSqM9BXlabav+oImLpisA9HRgY8xwEVjWtYeQk7Vd83EeGq1HjhU
omZr/D3UZm4lNmqls4Wg7ujXTgs7YUaxc8I72Z/jwaRMoi1cA3hwyD51za+xVhLW/nY8AYqOxIUZ
mbNNRC12naGMayLc9Q1A+X5bmw5doRXm69bKeg/KY7eVo4qVR0xTtbFlKbZzvJhjRme0VgloJ7xr
7ryVfB8bJ4osaxXFvH+JLtqbRJ8lq3tN3k6GYWM1tbSNgyvxzdSnnoleFw9XbjHgOo2ckkvUyuRL
WxnlXQRIGrOQ3hBcReT1pqb3x/4azadGzZpbZ1bDvS7sYOsARN0kuklx13EzbyY3Kj+sIbERy+b6
NmXuiJyO/T4rckNt1qGZtHjMHAbp5dhtOfc6fOLGtBHaFG5wVgF9nOBCuqJmeMzDRJYX3z46REWu
a6Up2lUfCddvoOLJVafM+bYvED6uypzPX6RyAXXqoc8Fmh/Ckho/axpxi1hLuxSV1XyZba3uQxFF
Wz1S83e7S+q7NJeFX6R2eyOwo9zJzBze+AwNGA2Sww/3JhJdJbA2zYhLtTXz7qkpXdNzkaHfJEv5
YYLuQRzau9o941N3kw5jtxjx+ULzSHlXoggoCyF4KCaz0NF2TQUkuWm75FnENhsek2wEuZ1ZliRr
TLHKuP2/cpGLf6ns8qLi4//919/P5Jaf+vNMjpv3V7/Sz673zxtiG1WXMEx8RCYJbci0/jKPc35Z
MrKXbDNNsEEmefkvtzgbZ7iKpAaRy8sSmRHaH7nFrd9tiJn22aphISxzdNbOeKeWW/43DnmTNq93
zVLnbhM5JMchrZ5L8GQ5L7Fq7md9kZZ3iy2Wajn0JuDRa1xI+V0XmAH4+TDeYUq2TpgaqtvSMAvd
A8xQ1jA/3fQVOF1xLvXB8bJkst5lMSvSt4aieDLrjv9SpOEzjgl2M0Fo3SYRdBFkrYivYtQ8uZrA
3UYkBVRoYub3muvO+KZ3UXfF9tnFk+4qR31OyYBTwULcUPzbflT1zL/Br/dbwb2KPyVGLJtZaoPf
fCijM3C8gdSVaVllYM/RPi1+6ysnNHVO2KxsP5oWEDv70ZwTXi3qFDdjbD5Dlo4+Mi3MmGxUbfOM
/pM4i57TIUoBq2xYvI3lPh3T6SoCh/OZJ0g+wdGBxKKXcL/abtTbVUNn5Zfsb300O+RpEWaAzLkb
5u0cpYX0qf1bFn9za+8bw2yNnSjwCjAelOmZuiPfZLbVIKyCSa+27XA7EG0SncljoyHJIKq8FZ0F
s0Sow9HA6XNRFdW8p+gS7JiEG++KSWHt1TDrvbETQ2U3q2anedb1PdQD8NvSbK8mGFar2JpLbxBJ
9g1+tycMBijUKmtdFas+rqOt4Ub5toymaFwpqSy3OKXidYP/e4sFi741b+kTGW2uGR2i/OlNqqGp
JYPUwmWM1WwoH22nmFOvyBPnKtea8m6uuzpkIKZlbEz6zNmSXtn74VxFPWJ6G61wJeShBob/rcW4
PWLLTtcuUuivFKvgO5bzbIttPLgDdzNncHQr9zVo0nA78uSfDLdQNw3ps4ckrOo7gLzZQVebeKdS
XNwr4ID82ogwvEMcOyDcbmiuW923dP53eH/YWycY3ViGhnKP3INREf0ncjGkPN+K6RTvxTibp8wy
Fg6zpVVXymA7Dxjb5X0EK2ofdeyYGjgVp9QiTlQti+aAQc38co2QcUJmt6B0XdUvaxv5xZTO993A
layDz33RoFKf2UALP0DTjYIfC/cqEE20lUpg74y8qK7jQZkjjzxVdxdW+Og7Z8jfmQk5AwtQc7ho
QdN8FSjUboQ99lu3CbKNno22F0jL3Eh3yp5b0+rhqvcZSykX5F3qMk3xRyuYvbGq2g3G1/DcZd18
KWuz8IWjiG0V6QXyaOrVOBKD9tBWwzitImQpb20F378JG2df4uVdpxqJSSbMzXVfjqzvRqghHz14
HVC4uEi2AckSpzIDvqPgH1jiDaDdj0Y0+1VQhOzdSOZdD6gPV1SGmImh9N5A1CA8Fau54VeZ1d2A
3KU6lmO+6Z0hlptRSRKqk7BreM1UQpuf6khLhl0Yw+NTaBCIV40Y153tLC20W20wk+9RU5v3GWPa
S43+/dK1cYKCUNQcRTnGmquU/B5UjeAN2Tfr5ad0NZIO04qhhTpobuwDT4xDHoyY3wU0AnoWrIZD
yBZ0Tq7HgWmCN1sWL2gxgA5heSj9fE4KwMR98uZKYmQnp3MfwrqWV6NAURrZc+9sxrwZDiYW9PeQ
aNuzPhMesMK8IXUfD3dyU5FIfB6HodlkGN8ONqMSr2WxeZ4StfLIrk4+8Dlr8MSZijuhYu7NuYKz
VAAqPxFMZeO7qedbo5jms0jhhUSNBTDECJzuTpGdhjyuHHnA1foD8zxk5aEqDeDboJI2QaeOL22a
hbuqddqjO4/aS10b9VuDfO0TDGixrQc6wWkaFK+zQ+sY8CJBmOy6szNU9q4Z4Rf1nZy+FcdubmcK
SOSQcR6dChdWOR7uKb7jD4k8TTXL05A4tueaqbh2UQ1u4lwdPrs8pENzmKo9zZYz3xSN2/EALPNX
2yVtJWS++OCagk16Vvf7ie6aRFi39xOrrB4BWtd+B0NtI/jwxqkixWCUzkMWqPXONLIauAHHARsl
CF3uU6il0XYmIOxEeW6+ijmyvC6S5qbSM/OrqGR+cgTJA93IMjwN9ehOgCTFUTH3B1NXSk93hvHa
aYPUXLWloX/xkhl+yrb8OlQKk1jg2ioYvFVufliY9Xc9zJErrVOKYwN+2l01KvpmEqar9CurKSNX
gxKo724N0Au7HaKbPkIyAqDtYqWRidOn09ciy8LHEI/BqaVM32szfrCdlY2ltrG1xroy06Ddg7sw
LuiHDH8Y5ihBEJVwHksI9DwL8YDaGfQsY31yMBvaVHL8HOiputNRfMq2u9FHZEZotRkXo4YQNizw
MQZswQhd24+SWC2Un9kyAo+/a1faJ4bLAh1Hk9+mY56fQF/YB1FM+o7bPfvWBxFinpkqEsYZRTA+
Sxr+US03yvOEAJ3vhriuBMj6PgEJzOInGg5aUJlEg7rqg0JICYLqYtCeBVktXloC07SbLr8i7EfZ
Blo/7AJRNFvNqHHb8vpuESHZNONuxmlbsj/EWRRflKlENRGbrQ6zvtoyC0gfMlGIR6vFFto4JZ9p
L7ptlM/IYzvFlFc9YIq9aKkSYhdZDUEl6mbQKpvxpOjLjTM72kPCBbQ3B62lZarg2vaFw/UsEQd4
VhmkeyJhGNjpTjZ4KvafIyB78Z2ZYaEzLWhF5lEGJWukTIPlzyYQt1sIhpO6oplmuD6TjWBPzoOm
JbqDFmKQr6wwoscC4do6Cy0LZD8GuxXd9PwZ4izx00TwMCt16BNh3HqpHManOK0KHvlYPcfZ2KwV
x3H8uDDMaz22h0ttMZLxU1Tm6HYycsiYFIZrlob1Ohwc85bcj2kjU6LU4ZBDaFyFTVBtbUQslwTQ
IQwkDKNKYg8HnUiynTa2uzxIZ9ZT9RCcbCu1Dpzd+I9brmDutMh3I1ul18q4jBvyM756SDymz+g0
uksadXg0MEp/Y5S3d7MWMDKWVtq9R64bENmMwJCMjcCf8wn6fwYS2cWP5yUa+vNhql0/tMb+uTIj
VqlxDnQd5GLpq0Gqg56wiq8ed+o6QYWyz6op24WQdZhtEEOjxEjjiV1zPqNprNZ15Yy+zAJxW9Zx
u+9nSRduucNLnTjtRsNPSo1nVNewYtvPyIJdAvZHiFU3Kd1BcUUYoeK2mkdBJ/8gLI56plfxvC2A
Lm1JgbJ5A4Zhj1AP8HQ61HLDlkLPD3muascaOsENEqT3seCD6zU2M1EWN2At2jzxF+0e3EB5rHtb
+hOqgCMm+OZI2cyisBlQqHeq/pI4xnAR3LHrjofgE94GN5jNBPkUKWZ6yLtousoSpUC+EnRvkSlw
zWZlE2dgb2ZGetJ2mk1vifRmkHN96qFvv4ZBmZ5tx4DdWxrBfuir/KBj+DxEOKg8tm2LWpNRHVky
DoAqUA/FI8q+zqsi0z5nmmLte8AnZ4e4etT3VfQRBMSxjz8HCOEVuxH2CEt/0RK40E01YktgPfvW
yF3oyl23k0Lk71x/uD1DaafXNSeO46Ui0vFOxdz7q97J66PpMMRf1WGm8mAnOdOpQqZfMUMODQsx
QhqHqJ7d3CCma5VGe4KRNK47yhuYxXa0HjM1vMTTskJW2dHfcE1kiK3a3ACBPevDA70+sKGW+e41
99F8sivObtZRQXaYS924OIrByGIYDcum19DNV7Of5KHpBvEC4VF+ygC6Eg9EU54opu0r12zMQ9RN
A1rc2fbxveU9BXxhPv5GanL5k2z43/IuuxQyb5v/+Hf0Ib8REy+tIjIIkBcmChJAYCaj5d+2ivXo
znqlQlkgCGQ1ypeomnD6/ncRtQSF/ut/5nd0DT3OcwJC3HSt7KwH4jjXqQ9dhlT4YWNtkD7dSP+/
TTymOf/bP82h00avzd/nLFSP3/1pZjPYLrbQlMRjfLpe46V3nIYrewsR/hL/aRTyT7O4l7y+v/vX
sKwgmnXJ89Oc303OIYXh487KdMlm3+hrvC0P2KJ97VYcxq31nh4Ugqb/9Xen/d1fyBDB0nUN1SUL
AMLM//bLS6cCtE8rcE590FTtmi1Q1wf0qh5svO2vwel/aGvzv1mkJfjG/rlI6z8J3y2qTv6D9c7y
g3+eCgFPtBngmLoFeZlFDdr8v06GGFUg2zBMnkW4dvzUr94B5xfkU2D4AMj9aTDEf/p1v2P+YuAX
wDrImc2DzHDoj0yGNKZPv3lIeUyYSrkMDgzWrRa/Cf/Qb9/2jgjDeAwNzGbIO4HmAkZKNDTzg2xi
rzaJTKM/R7Bfq49THgaIkSH6JbiBkU5HoxeUY7bt7CBc/eajvPz9IYTR8G9+MY4hCw0KLHrWTiTN
s+3/21+sNSGCFmWn0ypnWXBqmroIPbgdbcni1yXEDfVh6NVQFM4jMxnfxDJ8JqHGPDq5M+yaII6/
ZmcoDxBPCFUAXR58xYVae8k8VqzKs958zAMwUSsXkfUmHHsMZVIaJIaFcw1CxuoZvkiBo07a71ie
sfsmjvUw4l3YaU7BGL80kltT7Z11HqXhxqmD8SpKRujvykgwWiVV+VyrjN1XqlDLB73ncl9RzlXq
BrBsfRGQ6U/I5MimmxPDWvWQ2pluJ9y8Htqols1L3TbYqDslXH6VZpeSQKRuimmJECbDNlDI/e3j
77adctVrZAlhq7cSF99XkPktQ4N5neP8QKsU2CZDl2Ri7GSlenpVM3Egr0GVw1NOchFULTWYQq/T
QuZDQdHHvd9aaEbYKhS25ZMGZtWHOEuJDaIcAvtgY+M+t+zFd3EvFr1qa9r5OrF6NNd9mz9FQRfe
aH2EXyG05voDGWPy3gT8osrGFHKqPDQ/CxE5bNM96RbatuNS09Myf+mlTDeyrror3eqNg97UFLAG
8g26ZsKViSa62Jjbw73JYeg70cx+z4KnvY2bTH9DBovbr9QkHJdpWGQjkUSWmxTp95gr8X1fkgCM
LbY5hRWqKgY2yVfHHgm3hpLfWpkBXVkEMjkqMcznzdw4V0Eeu59lpDjH1miNs5aZZJC15nQz2Hl8
P8WqdguAILi0hG2P/qBm5QSxEzk/hD4jeNdEVACKstXvekzTtyYL9dkDeKh9OrW7eHOa6ew4QRgz
j2mnFMdYVBBNUbKxcuIZ3kTfu8Ft2C+fr8Bfs4pn5BjUNDD1MdhE+OJhN3kiZRG40ogM3E91HtJN
wwI49Fbg3lt9G1xwmkc0Wop15SCYrlbjEgmBtbTI5R7L4uBAv0Z4tq9sNG80gXYzofKvkaZHot7Y
KprmTWdPytkq5n5eg4uuTnBuMgfP3lB+0QeIp7jlcYfTUei+IzTtvWN/tgkzob10Mb0FoBFmzsRE
F9Ye3vr42tZu8Ox2jvUhlLY/KzTqXhaBm3ediVVdkJCEVxHAvAUehGaENO9jECxw0gEI4XesT8Yd
OnQTThuW20ubVRmPRtmd57Yc7l07nxkFWO5eEwGjNCcRzXlU3ITNmSgflKxNey9slBKV92A0t4ZU
rYQOK5HNixL80OwFjsIoFURhT9JqMTKacm+aWAU7VoNeO5n9W0ckoW8xZCHQJcJBqs8JsNJWsy0O
KgpZJITugofuFRX/Mt0hOVC4AsMQE2IA7Q63aW2u21F3961map4zDwv6Ecp9HrmJRBZe5A/JWPN/
l+pleJnzUdvNpWbeEnL42c/w34dkYF6IZ1pBwlb3mAJS3ER6g+drmBv3OOJrorNs0oNLbtSa73Py
OrczPafFHzAq9G42zsgVuWnEOhqBBm6zj0BmT0PiVUEpOdtqd6WywYvIZR+iN9Dh47Fz7PqZKD/9
WkzyaRQopwYU/RkSIcROwKgIBYi0UMUWYc0f0oj1U4JA6q6PdYveDsbMLaca0vIptOInJyfmamOH
YHY8IgOFXxOni0dLhCW0fBh+h7S2rVfz/7N3HjuSY9vVfpWGxmKD3gw0EF14kz4rJkSaSnrv+UZ6
Dr3Y/7Fu93/bXIOrmQABjTZVlR0RDPKcffZe61sx5PazzAF8h2cNI67Wtma8G9nbHPw49AfENDgs
gik9ylJvJNel16phj75UOmPuxsJskggJHioctlVYt+dxCVW3i/WRZqIRSFvyT0JAGgXaBruLYRql
0VB5ugKUQieW9SCE2eQh9TRuzSTeMYVHv5SG6BVCAovnQU5fw1qXv6KxZGCLsM5tDIPmpZDcacIy
I53NH2uUYwcBFdfjokUSW6qZHHAGBI5CgshO6PXcDZbZ3JSAXukyN6pPEs1jlCz+SKKQjY/0bU5G
2W9qpuYVrHO/h9DtKH17Vbkx7Ukzd1Min1VoMNhMvdIgUEZvtU9SB/ZshG9DI9zyCRYyFFNMOpno
cY54afLkUnGO9DiXIRwsGwJ04UsxqWejYUfI91Exi5ukgKOoClG8aeiqOmkomJfEDG79gOh1pF9l
Q72R3VkYd300XnTQp25ArJ8z9lrimbXOR4iX2trOQQDahC2IB4ulm2Wt0P0l0uRP7vmOZkSfHRFL
Rp6WKjyzTDYPQkTeUlrmmp1iedOz8tjD1zSX4UFJEwz41V0j80j1AloNVCnbqOYOxhR0kIP2SQGX
7HC/psyfDcvTIaFj4lFZ/djpEARyVmVIZE+6cLW65aUda8seJjLaFPKJ8Oy9Co1wSdKuAxoymU6r
VoFdiPIG6BUC7qw7w4q09ZSO+zhNF8nq38uh2eGROhtRfpdMHAFkbRPO8z3LDatZUSFboCW3bvm7
FXwqCDLyayKOF114Q2J9k2KmKAnuMheQ0x4I/TWYaaXp8wmP3W6JzJdpnL2ekLw2k7dSnLmN3O5o
pm+KBdkhlFAvQTC4AI3ZBTzWjmGMJ2R1X3LY7vNlwhFV37WadhdWy50hhE+hUX9pHPzLQruGCijV
NJ8vME2LDUF1iz0bzZc84aPXu+5ZXUbXasxTMxPWEeBrz4fiZTaTu3peswoKYadmmEOX6Dp05WfF
4yBMitfEra+NNYF81JGWmqwpXDSacneY5MhptfBo6Q1Uh9ofAvxoEzrpUF93lOsoqw8Z0ji67W2H
lkO/joVwjoOAtv4AAEqF3iaIrxnhDelcb/uWBTXSnqRuJKu+bGsHFARx96P5UvXwt8wudGTY3dsQ
AdRFD6PZDtKZyJ3CpFwIUnnTBQzwB4GeUERaGIPA6hniIInNJQHZDHActa6euIIXM8Hlt5D5ak5b
SsyDhf8N8yjS4TUjQ60OKeJ+laRbGBgm7dyaPXBCp0oxGL+AmyWMtahC3wrV3i6baCckLNxaiVNg
hNkwPkkZ4hKlfs/m5tyJzTHM+o947iDLyNljikwVZ7/XTNUlaZQL2cfwEtrJBRfnpkJyrGTSY8S4
PxJq7Bp6nbvGqAnMSSxavTL9Y1oMG1zvsZ3rMX6n+pKudEKtjrv7qGy+lxASPBNjo9MMklvlrFCk
HjqTqb8TcPPepbTDw+hRaa03Ph4rWTid41bGFNvv5CY8Scv4GFk9/VIsYNSZ+ug0BpHWeJW9OKz5
uBLAPZIRCwHyNdGNuhXX1yRXlbuk7xbugSp2gnItV/UFfx15kQ/w2QGYlSg3kjwFK2VRPtdmi1MY
lJqLFVD5NC2sqFOSRGc510MErwQvopV5TLM0dNM+q+1BQT6yAju6lzAOeVJbGpJKVguUvsPrmKbW
HYz0b6GJFoSxlrpXDEyYoUmMz9yJ6FmJikjYobQxucxDXxH41pqDDuxTn2rHhHrrExzFHEozaxxT
9SKd+r/MqKw6AlAkCam1eBFa4qoS74a51F2CTTda3dwkS3smY0S1O9G4AFlGNIXP1ybN+hIE1ifp
lw+SYLR2PBfKKdQIu5mUmvm4BmzNGJRhJ8fzEzn2My87MAqsTj1mS7GysksrRIE7xPkhQfblREbH
PYd301Z7ocZ1acxoeEfiwljHZcbe4didAErv1FJh8QzUS02FYZNp9lxg4aX9DoFNQWPtR2zEpKwE
i503yg3TO7BnfL8O2VzZQUdz66InRmUucJoUjJ6tgm/XB4VVXyWRCV2txS96mjwaFioE/LtA9hOR
+swY5DfUOHgp6fDGXmku1Y7JOeqyOTF3/Tp9rMws5xWXCHHxQNj3Q7Foxlmv9JIBDNPLZOgaDyKI
cT+pbXvsIQD6CIuxQWhNIbuAHkZfXeehU8qKDYiPKamwzkvlrmVyus5Q1XWaigQ+vdOo2b8L66w1
rGVjtENNlB+oQRuvCqzchbjG0WEumdJS5taXaB3dWusQF5kZRWguk8AsZ2Wz6TJkynotZbduHQEb
MuNVOxKozLN1QjyzL16J4Wi8DgxZYKfJBLK7G/OPitkOZhvwdl0YFxsr0VoCx6rqiG9aFG0CA5Zj
w7nmXapUBU3vOsA2cfL65jrVFjW1RLs0W6U7Jnhb03X+LQVju5FrpT50nCicpJrrD0Kl9IOB/Plq
hFPx0DUjK08RM974MWhvw94jujx9ZaUSHSpscnsnq3vRcgTlhPc0pDMLPRxufZm25hhOvjY13VHM
hnk1mrdE56zTflVJ4oFMVjQAloSxt+1GqBrzD5FAvuoFRrU3z6Yx46pN2ZZeSNdddjiPSHIl6zm7
A6T4IAdpxlmlXXyJfKl9swoUDDjZXi4tFUA/KHVO2+fVJvshbeAGR+YgT/KwHZtkpNOasLgwV1W1
6r3uEw6eZoVMYhVMNFMpH0KYQx7savmuNJh5gCNszWTbJvJCYTSW2mc4N+OhWEUZwaRWb/mIUc0e
fqg21pi1+yIhhwzGGlb/foiSd1IjSOPBQH+WypA4qBoVJKXQkBAhwGjOg20g3nIsct/6Rq1co4jA
xBWA/XaVmQoEBZndycT5cJrmtElZ//Mptoc+mc7Mk1tfnbUO47yRbxE7pH6dk9sUgWqKURbI4nUY
p+IYSCrzBh3gZmg3COMFjhf06l1i4NR3kb7OVtVplbpxqs9Q/bGRusvCYiCPlfjSEzxwYJc1toUZ
iXesrdKnyHs+cyQPyYhpWW0WZIeukgqpB9s83qjSjLQHGwy+f3R4P5g+6ksvy93LP24d/amxjERU
0XVyRyTNkiBM/75xRIjzxAScUlPn9PpihaFlLz0cxxAx/YpP7XC2hMk141L8k47v73tptKwYirFb
KyatPhw10h9eGSqGjlOE3XIiHKNr3pP59OOj/V/D9d/of4o67JLffNXuW/f203earN18fsu//8e/
PfQffyvYdv2hX5ut6s+Ui2yOQLV1FrIVHP5rs1X7md3GoM0kqsj06Az9/2arJP68Ql3wqxI2hSpV
pBX5S7PV/Fmm/cgPcEZDuUcq7b/SbOUm/F1TU9OQ0tOzRZlPQUKmjr7eQb+R4dWT0baGPjBbGTEk
FkwXGYgp0SYDWO1BJZU2hKLF6NHqaouMvHUmebwUi2LtYjASjrHk36jw6WbWveooQCHcpFoql64/
JV4AtF/IpK8Oeh89GYnEqnncARtWPEuQWY7renAhM0muUC31m7gsIlP7XHbVBg1cko6XuU0UB702
Ry6uJCrU5WUgFxuUSnKBq4JUGRXeNtWt/JwEvUD9rjZ+JQnzHYbRxFW6ckRubpEVIacu8mPmq12D
gKZqoYypBNDYomHdRLnepGKxjYvw2HDU+UFqOWrGeE4G8g4kIUgcAHq73sQVWGrW4qTFlO1EwdL2
Fip9DtMkl5GSVto9Fxz1HU4fSSCtwkisZ+xuIsokvTslifSck2GwneccoTRZtZ6acWZbmAd+anJl
EBQhCyR2T1vQGG95kE8u/ibi5aDJwVEIvSFqZZhdje4Mgd66PcbAamwvg57w2dPGcHvKRQcD0OhX
CUgBNiWL+IAKcEeDQY98INXJ9S48d0QxuHUlhPfo6qeHWYXQoyMToWmrgunpcNtQU0qg1FHxHeQ8
STaQenonC5qn3rJoyhiYBON5Sbf9yLVEzVR9zyyFPBwsX04WDhHFDH2DgTV4hZNsSg1MSbKMJ/KQ
ocIV4pM6lm90QQOv1JIvMNrg4xbU0mM6eQHnQUcY0OYLbBI0jcavYLV1qs38FuUZ1PTssVDMZSsL
uskQXgh9oUTFF+DndmlaZh9xqTxQya760VTypnad5SOssdOqIPFlMK9KOqubvuMIopnqgtxTW44I
vL7UWPnoFkPkcLFg3phRtsgiCUtjBVQwgUZMSbfEm7rR5i2G3cFVDHXYJxVTfAm6pRv1dNtIpli2
ZmcWbh+YkSsP5VlD+I6HJH4Oo1I/kWCJOwzbhFAJ5INYKNp1ADWwhF/Cru09GnemA/Jn9gINT+MU
ZpU/IlEi3NQoD0Mjnlg/oq2FzIKvZT+ICGemZIIv3YQoOdYwN4ws5wp0xLZIqJTNjK4S4h11L1Rt
RZZRaPmaWGa7JQB/1oVgLoapuq8HZqzsJIobUsS6aosHoLMiL4+Uc6nAVRaSuSZxPYFCG4kpoEOC
cfs1MSO3dC9qyAs09fUTqZO5CYCJmbPxkOY8CmqVRoj65n1nLXu6vgWBuSvabsz8qqKXhbhxg4ku
ouulVo6FvsPVM2wZxB/fa/hl1+xIy53z+U1YSJKpjOWDQWeEtDV4lEoV2ocYkTPVxt+qNDedruIb
TxIqWKWX+33Q9YcgIUhvpN61SUpQ34sup7+vTvNGlyoqj3RKH0BhXwgHQFvL7EXvC/S4s/ocL8Co
EDBljoBgbcPs5LgExDCoYDdKwkWcuMXWMgudege8lNysnIB5VRjkTauY1tpVbR+Jo8QlOhfBjr4C
RJOu1Hb9EsfbRRjl9X7Bk23Np5SAWJtQ+hmNVX4FXpwhbwib7wGpwA63eOOLFjHPqT62tI+BPjd0
o7dZEZlk5EWNSyAJwLaY0k0t+ge5MndyYNzpU3KqF7H8oORabTfpmsRddrcxlC462hU8nt1eFNde
s6AcwSQuKK0y5FRzfgLB0bvUp2TTDuldOdEMzmewWVEIe2kgv2y7qBlLQdIswLXT0KuFtXWJoIUQ
Mk7VSmzSZge441hGeEcANwSCCB601XaKnZudtBsBI9lZmvR2O9Vqei5kWYwJoIxb22joCTIDwGqp
iVxmGvuYndpyn4fK4gxmT/ylpiRbndQCEqG7elMYsKjCQQyPejDUu9lYqs1IKLOHrbjay4Ou+yvB
wkcSm2ysxaBfC7Zik4FeoRUnIL/NzcrpAYLvJlMVt5Be6DogmGJPa75pmK4OkVwzrjea0bGavkI9
RzCpELYuvfrKnkZR35eY1+hUTQ1gE3HeaKUZHysmXI41oyKjz5y5gxwz6xGRPI/4V7Yl+UxvbMWh
RyYHquhKJCSBocizOJNo6wSyhYaJdB75CBxwoj8jhcuxAjyw0WIytwf9PM+acWoRjPoS3BePxfsw
EO7LEV1t7FqamPQRweStOgSvDYToi4c4PKaUxmijpGucV9/RkgI6Izvx2UhL9qygWeASDotLryF3
4a00G2xj+qZsVdTkssqeM/VMYpJA4Rmmm0TKcuswglOhCS3dfjK1/gAyu9zqfQCege4rs0IOGwpx
qMNcbao5eFp4AFyRo5KT6CqqqozgeExPBp4Vu9L6m5bKRFDpjAwblIktdhhbT7qSKSiAN8BhMioN
8SGzmOup6JNdSdEfoyh/sMhGteUmjzx5LGunRn3nxolEU20c00vGIK4yUMbEA8C2qrZOiTVwSkwl
3Tbj+sk00++CUp/Hrk3PNIjvADAEdh9M9KEI0nAWgY5UpRfXHlWxywTAsCdkZt5UDL2nzSLbHFFT
dqfjeE9C+RQX0nGuYDfSOpZYpOfUbfqMmULTfGYTlu1+7p8ZxGCIidLYF8N+tuNyBpMvDdNZ4LGx
68G6AGO+V/Wxdmup/EpJ7nRHDjFduXxkEWmoPD2FrWaCDEKnse5JUmNykUqkEdMiAcLXkiYn654p
034VelawFOXypqu6p2gZz0HGOXkwh8Cf0apvuDyEQmRUhFyVzBcL3j05EcSVoovcRbl8a6fyJcp4
z5AA7hACxVurIzZuFN7TplkgJKDRRnmWbkeIUw7wwV0ZdLVnxpG5LwUF3Rgf9imz4m/4EaJvQUJA
hNiHHnVzuDEi5QNTnejyzeUb3Voawl6NG/5UY4P3C2dmLvN5WrqqZBtSRIV64IsmQbLlMkW0/Nkb
pqYlT77KGldo44uR9voVIgfBoWQa7CoD2gLdBMWpMpnLK4/PZVS+LqY67Gjgqkw5q/K1aUijF4UJ
H92I70ohpJYdbpi3fR8rG2M1CQDEYpfRZYKy4nhjyFXL4AeQjMt8iB+rhE+J8tkD19p+Q1movoAf
TO6nKnzVUjpE1dJH97pWF1+TnknftXJkkVvIbLwFogE9WxKFK06N8sA0FOGzMMsRgjlTdBs20X3T
K3dA2xp0WSjGpIEeqoAOgjvZ8kNRMy9jyVAxGE3Z0WMMBwodb2DxwOd9xyHdnVU5R0SRKze1XZ7D
ZeSaBjHb9UTxXqLWdKDyrovfICGQRysqju0uYB5y0OUIQ4Wl74LGYnvM82sWm89C072IhXgfTzBd
45nWCm8CJ1lSUduTK3+IDW7PVhXY+tX8yaBO+ItS4//OpL+eSRGe/H0RkPO9fWv+bAtT+aFfz6Qy
Wh6N84qE3gwYksqZ79czqfqztOKRTIzVhqkhwPntmRRoqM5RVlJVnUPtX8+kBq4xPDUISVVAe/wp
+V85kyrqH1FNhgE0FKw4gFMqON36gwLILElkyZgpukpTmu9rStGRnR4kxihU6peuCCQvcZ4aHC2o
EPjPJTJHkTyaNz1t00s/NvOTtsTE2gRaQgmhpzy8koJkR7RiFOExLEGP6F7TNSoCru1SNBFqhkPL
7GQOJ4p8ksppQWWgoDFPhczHozYAbaZTE84lEzPFVMt9YubLfZW10bsZNemNJcJ4QJQ+H6VeRzuY
tsIL8w3l+5AgGI0qEw+yrIkvyG9719JjHGNj1V4KRcK4OTeclGZNl57JzU6O3SRM/kie/VkvpHyT
89kp6BQ1ekG4YSKskJryoPKmnsbcYB7adinHcHgRDwQSRNuZBC2axJBiaPFTExtTWJO0MRAla6Hr
NYlFumLYl18kBbYe8r3+YE3YxXnmGxAprBzjNpPU4ZUQ0CynP6gJ/kKX6YpuoP0a5rSHQmHSZk9l
YBZKIJsPazmretRk2TVoCQ+zjLrgQMFJ45llDxWSFQuXukhVxU46RXyJIV1txaoPWjJ3ZGEf6oN8
yCMBxKE+NtSagSobL1grYG5W1WAeFFmmQ4gogf1XVHIvMzIJg4c6v9PEhZOCz3040j+cGjcR2vGh
AS2KGSGYrq2lgITtCDPYyJwlkWwR+fhoSKE6bFuMKWBrytF86sYkaF1DKKrnJgppx9fy8ogdAAxK
3eXbMuurTTDW+b5GS6uyGWSMe8ekeVcLArfUKCMOM02Lz2RuMSIX5QSTAxC4WydTfOOKcTTTeqU/
oquR74Q+BLRVNnpAvoampttY6voHBZojC29rTNdBKYJ3fPkrvQOdC2fDSMxcOcHQDH0gHO6FrBHA
sCdTNzpCsEj7EDbYl0z8A8mhS2J+DwNDfihg3LxbckefoSExkq1khqbbmczflC5djQdIU9gEysbX
TIEDG0EAqE+7lZDQ61H6HDHe9ipRRjw+qKNhCyN8d85XoAOxGcZ7OqzhTijWJ7CsTXTUZRAOHwy+
5O8jubbfs7QJ7pooUVoyuCzKQgVjCfb4hUZSKo+gT4gK7V2GnQU8Q3YhW8yE+VNVLVoEyNOOAWTv
p4xsT3fR5ukhqpPAH9oUdlsaWeWWHLj2iflBcjWHMb7ibQg2PeasM+iW+Ryw7R4MgRIVhK92FPIU
ciQVD+3sqVfYRWvGBTbsMsCnBfZ6JuBN9MrKQv2gzEb7pOM3IZUuF49yTyrXNAXWrjTM9Ezz+Vj1
82M5gDCZ1VMRRy6n+fQi1FAYQwO9Yotx/DAM8jdsqSa6QC3v0LuBxrGzUAg3GjRbgra09jQj1hs8
We9Nv8zJ37IxEOk4JkMkjQCsKNRNkkLnUBg4ffUUBLlJ6I7H7aq9Yh0nVQuDF9gx7nMrR58QJQNx
SQ38es4vOt6TuJweyyBmPw6mvtgNOVX56uw+NvQ6EGyEmMtRJuhGxdhkitKXAVfMOZC7ofOZeo6v
RWmO3whYQgigICmQbU03k2/zQn/fVcgf0uA5WtqNY7l5sHQ8d4wk8UaEc2ftQsuSTrUhIW0oVntU
BG4r2BlKkDuEXs7uiBfKC2c9OQhDlJ3ynBYJFZxZu/RH5acmF7U3eam0b6rQ0d0f8mT5WARVQxwm
tARRk+hiIq0QVZ4SI6nUu0RrdJ4q6JwvUTuAvI1WLRKFZyK7YRNEj0JVSbcKofw6Lw+E1xih5gOF
PaMNrv9L3Swrj6zuR0aQOUIFOzImDcNJFu1q0Qiu4zj0d/2UiujuwKXbwzz136D5A/JjpaCCVnHO
WuIQ4KtgB5LBmUYhziNT71/pi5V35gRBFa1EeWvKxLpqHRClnUnbR4SqMPVfYEryQ9XqChVxHrxK
HU2jf71t/78zPX4lif/94uf49tOmR1DZvP25Alp/8tcKSPoZcTF9d9zuMnXGb7vyys/MSlSdtjt6
5r+Q1X+RQEsyZHWAxlDXRdTzovJXfDoNe8XSUU6r/5MK6Pcy/bUnLxvEiVJIqVRi1EC/78kjvcgK
MDOhVzb3PHWOSM9AA/P2myvzNwTN0u/LLMq+NaKF0xIFn4VE3/hDmZUZsJ8Wi5cZCeKSUOcEpeIj
DOC8itd1xSCHsx8M1hne8T9+aarI30i8//zKfxg6YK1cykjCrzVJx7ZzccGghzDbv5wD/q7d4Y9j
tz9+vvUy/2a0QaELLarhVUbVtmc3dFLXcgX/H3+U339X60fB/idBSbIsERTYH2d7TZMQOjhB3Gs9
Qyt8hDhe9P0fvwSF+Z+uF7MegmcB92OlMOT193/zSVKq+RmTZECbJDQ2pO/49cD6xPBjLQKmtB3u
caZTGjR934hk/VnJTcagfkhzdU1VbQl3Eac4eWwAJV9mbryjNinyFwHE6JqZrpxgW5d4d4jN3C4a
CZPkmDNVptMWXnR9ZjatY/45rSTAb1XdCK8TsbDHPpBJvkRASfdiiVQof8RJNNkonVpqsE+9rzNY
SWOk9g4p4NIFxEO3qU09vRZyqG062UR4p/QrRL0JAmVGxIjmaWXcA6WcunKvj6SFbYNA02+0beXw
mGvMGUAQzmNTf63z29YjZ3CaNLDqAU3ITmslR8mziS5pEND/VcfYr4JR1PyuB/jIbildyk7Hh5Jx
V+eRLO6bpVS9GqWC09LcspcGtiqDiLgfdolUC/W2ImKchvTUgi5d0nDSHmtBHtStzGl9z+hGKqFI
rLmSOn75XaNOWk2MmrUoDvHmpLTArjsYNfwAe+qA5DOjyLUnecktQH/IGiV9nl9SrRUVFxpAGTiT
WlpfNHlbBg2Wsg3aEvaDJExRZAvaMNBXob3ooRUMHowsV/yctwr7QjGZsRUab3ISpMyrkzJ6mKMh
vGVdVp7qSsKeaQ01kz0ybodCSE9SKoxnk4TVzSiXldtXdemXViq6hkqtkKfi7CDXIvdxwPxuGWK7
6cZ0QTXzSbOCB1aqVfoqOsRYqxsfhVCZH/l847GMI8EngkwmKT0uH3IQ9uSctPUDUIj0MCZG2dqk
VtbJqllf2VdN9pmKYXcQ1HKpSAeQo22Ks3PTJQPqn578gj03HV+/Ks87ooGbt6YoVKQS+kiVEMj3
aTrlHyiCCXUt9PgMc0Z9hyOFDBTd7gVTknQvg6P10yFSc0fDqXnt6Q+6+N+y6kxaisqX1UsSDbtM
7QhB1sK3gfhjwueIYxRP+axP0l4kVSG0zTnSCKwc2vueMe19g+3voWqUwivrH5ykckJnCldXJfG+
rBdHMUMFsq8GX9Jth8R610AncaoZOmPeGQBMO3foM4RuI/ZbGb3qrMiYXcjPfWsHBILHpJP0xB5b
tfwmZIvSuvU0K5eAXjtM+w7/oScCJUr9UklSAxqH0JBwDI8QLf6CFr4QFJmAYOCVD5aEH3QYe3ST
Umu5YqYOGCataB+CZ3IUtQ3OvaqCYEF3rLxUdWhtIVpGZ62Np+eSucUViZTpUzRbe/hU9UW25hH9
GmcPpyK9kiBPvBEZvtYYgWrbKlViBxxgmBrJ1P1QrDS30A0OA0PYzXcGwc/fq/WsYHAQ+iw6GaYo
kAVvHNUusMs+nffDesqQZKot2xBzy4/qnoy8cj2RhOvZpFtPKYW6Tq0asGfAW4T4UfpxoqEbpx3T
qCR615TbfSNQRUd1ZKED7MjF6kINTZwWiFxbeZAfEoYB36UfB6iS5u534BmfPxbyf6kx9b+06qLZ
8/errv9syJ+t4v/+r+wtLH/6/P7Tw1vx038Wn81//1f77z9dm3KIP78XH/HbT/P6W4goHJQUWVz8
rSqNV/qlSjOlnxWVHpBIQST9ElfzS5+K30KbtBIAf0TcrEHpvxZpCpUYhkpLkdBciMYamvOLdGKt
34g/Y5cmqlimu6X/K22qP9nBNAJ2wCpRJpL+vmLNf78py3RJRZkeup/swq2fnlUPgZLbearNYrmR
PNTfrvvp/jMT54/N/q/ROpxT19ele6foEsZYrsDvX5dIhjnqOl6X80u1y73EFRwKHPs6+vfDloBx
v3OSu3/2sj+kQv/oZf9Qs/W6LsYCLn6/9k6jY250p3b83XSIndbNr6FTOaHb/5MKTpPXNuXvSkX6
lLSiJCphKFEqWpjff1pwoUJNT2N92en1tTgS0/Ygb1x5M/U2KIjXhn9t3PAZb45r2Is/+fH51Bab
oMFF57hG5Caqgzi4S49zdKJZ75MdIhfeDXv8Rcbi9kiqWvaJPd2WHcm/Sb6+h362MTenEx3zfbVD
zGure8v26T96uV0/6/tmB6/CltzpOC+OX/fHU3ovOzf+05Od8n5xRf4JIOZmbuA/fKh73gYv0MfO
jdLtHH1D7PzsJ9/Mfbytz6gvHY2z6WLXtujBfSV5156f423xKTuL60tueAi34SHYWHaH0WFP+OFz
8bi41a7Y0ZJRvf7ZzMmmdXJvl/ntRn1CnSkdiQv2Bbs9+8Jrea/5UWUPR+yBr0u4kR31i0g5ZA/F
Vf9q39DqrehFxhs+UzeE1+XbicoSgrL65nePDReB93TpduU9eAE73DZHvzh27uG1OlqvvjLwg+H9
jXQRl893WdxbuEUpXth+v0m9flO44waqgXYcz4YfOebzKTzUxEe4vDu8G8m12km+9XHixcOt8Sr5
6t40nRG/P6iJr1v2qH0wa+YLXi+w5AsXqh68IrIz7SxfOUpuScC05wOItS/v9d2OJq99Ku8udHsU
30+9yodg5RUuLcrt+rr2peVSB5ub6NXn8swvnjW/eaT2cJJrw67MhOghPpD3Y087Wsh+c23vKVN9
+Q04IPzfhV8tXMXVHd1ZdpW/7NKDdvR9Eo9e823wbPL1xavCbzOfrcOyu0Qf/vRYXbllToIdb8Ot
6gi22zxGCn8PNsm4QbNuK0eYubxsErrVt+5TOebbaQf64FvzyHdxqT7r1uYvtzddflBy2/vaTg83
etTYHgKou+f17pOfb92n+HaD3ecTBrD1fcsfz8pRf66u2TX5PN3W287knh4XB0/Ku+xY9m1y82fj
Iu7VzehU7jPa0zuZR2G905mjeuvlsl6HY7CJrulZuLjSq7in3OB+PJFaZBt275DiaPd7cS9Rc9sA
Hfb9m0/umW3Z+dlv37ojiGz+7+qd8OCaG7xVtr6/jd7knrLr4vIPbhzejOpAROahrM8AUD50fgJl
ycY9AOS8q7DjVY7mz4vH3XhWfO5bcz8c5a9qh9ORR6HLHXBaPpjQ+v4CMZ1LoPmSD3HGQQHNo4kR
wcXp4M4ed8422Mm7D8OLXFKJKdBOwvm62RQHwmB83QkPsE7CrcDnzu3Dp/vZ8b590amOkyvYFyyL
LuQfm3sotf18Qz90U55gLOiubk+Obr9svOtL5X1MdunEXrrnSfALt3DRydvr26n34sTCcsi3+VZx
Dd6qYL+jaj9Oj+tXRDN9c5Of0au6vA07hUhQ8V2qXCHa9B6pNT6CH3uyE5f+qo08nDc7ubLj1ufK
f3xHo8Mv11z/Ez4J/1RVts+brnYG76J0duDo3NTjYnoXHYSozeHAfyfOiIfYfvfffd7UtnAfa6fd
PD4usnvSv9ZFVYjebuQPx7BLDJfUI75++Wj1UC/sPnJcHFn6zBsM31ztI7jLdmA4jrw0B4X+5pPA
aA/Xcs9ZaocQ4b65csPfWhsPh+2L38t9facddqC53WmfPeT74SFhxQC3y2PROreFh657KO+M7W48
adv6rr5bdvnW8v321t9lXKd+k7iP8d43tmT8HC5g87asA9UDS8SJCzF6hv+u+Ysb8eENm9VWdMho
c3NvOqBE8tdnnsXbfWXBOfZ3l/dxs2v5qpoLaxlvmD+uwmngDTo84lsey4E1SPPf6/34/5g7syRF
kixdb6Wl3wkBYzJEbpdI6WCzGfPkLwjuOGBgzBjTbnoB9XCll5Abu5+6R1TFVNl1y+MhPCQzIwFX
1I4ePfP5j2uo7DBhOqo7TPNsOHmyHZdURd5Ad1j1zggNKLtsVQbIn4NAGeySpWw2nxgF4eOJ9jjA
BqIUmiOu6OBTS6fDbFt1RH5YuoHMBIgq9MH66tadnrneoZM3dKXfvDSfm80jt+jh8PtODzK3Yae1
V1JmbzxUcVAOnY6RjPxi03mGEThl+O0pT8ypszK0LQiHgycnIlECQclbKdSSNK9wcic+zGVHOqIG
Lxe5VW8idzk69ZdNp9OM1SCTWwk6rmv+3fXuwjt5R67lo7fR3I1+QZIGoaIntH0A/Zy7c1f9o+hP
3Zvwl02mkumypJzguRtEotq57OXrTXTSuKZeWpbvMsdJn4WbO1F00WfN2HRJb684C+rFZSrrGoSd
cOJXk4pyj5qhJWIRlMKy51Re9006NdrF1x6lVxqG2omTHmQoLwBgVOq+Lni+p2sCWDJyuYFGWoTG
ECjKXMc5VgCVnTodhCGpGE0lVHJxisFoNEAmlYWn6v7OyzVzRbmVZLDcu6QfUMw8oFZdymUEY5Tg
NK/cJK0nb82dR5eZmsisXx5X4kFYdFWZz1OPqdVVrOTCmchcDmxdjzKpqq2zQ7EpMble0+ytztYd
1g2Ym8a5suN1ADmjVqvZHJ0Rbcx6F6RPhFpTBqFw7HUZbo7jwWxwRsoaZqB3xa03B2yCp1k73q67
AB6IZ4uPahBOYrxBNrTTD4QNt8dILM6/jgxt7sRoxAibgK/V3AwjLozVwg3kdt2RJjUJV1zjHp1I
6gAb+Q/h72QvrosBg+ISeuP1znUm/gKxtlS9mn9ysmTjm/Mcvj7EOn4Rdem6t6DlIwfMNDOaGd2L
jFqckl/QqZQvxEDEQV2ZlIjSpFFzry5UcLTrYYoQWzmGZZuhmrXb5MiMMVWMF09kYmSnhwQUzaq3
VK+iIKmJkQ3dab0WdIfxMj5pYCmDsS0AR45qzeFZu6BHiSBJylKep5TVtGDXux8chSzJKd2WIvLX
rmAQh164nVanw47pJpLcMvbADFZAVrhjTtbDYvFKonfq37y65EnpmhV1TROHJ9ZuZxMvALTUr1gu
B5EPrMEhqA/XMDwc/2Ir5gbsRa/XO6E1Lq2St3GreuPryIX1YX/QLVW5XROdFyE6frP5jHhjMjKn
z4EdxB07GLH19MTLTw5m7UY3mxdjiFjy7CPPAqzAmuBWULPLx3bYTgLT6FwSTzC4mnsNte1Xeyof
zoNknCuqiUWqTt42GoS1krw/H55X8awCY3qDARleoPZEe278gbpqX3nVU+08aG+RDZ46DYsdWGtY
VdKWaj7v9oOLq++Kq3xXVbkNgmnUcjuMo5V2lDvnwV5EHWcdN6BaQjhDpDwtrWOOHEf+xN9r3eo1
M/gJPeggMdVFDKHtWi6ds2i9VDtnXZIy0rzv2Sp3wOkEXacY3sNC7zJWXr4Qg5myOgSH6Ub0lSwz
aExt5XwimQ5SV+vn9qCtik8qk1m8UKlaK7V2zI1fJCM1aKh57u2e24A7qnnWX6gCS+T8Tz4s9HLB
Xd7K7t5d6TW/VRTePWy323PEwUoqKz5hJ3LFMLAQNGfUVJTrkTIS01HKXNbbcYxAZ5LpYNKvtY2Z
xRBAtAVhyYNfcy1N77ByhNOrh8f9qO6UQmiQKVEa7rsFjXnQM2K+9KbvDhK86PYSlXfVuwTh3aRg
K0RFRGXnqmmnl0/ObamcHR4PgzOaFeSYEQNhrmm06tDLNNqIeGTsJ2P4GXcLc8gKNjyMf44sWZR3
OSj5m4GReHURxiOjXe9yVFtKikPVaJHKmOjuZYQaLoJZYMsYa4BFGncnphULq2HDFw72qoGJb7Sd
EXchWIURcgj1adRvrrfRPXh3/I7OrJ17FycfXN3nZ/S6+UIsMv5rZPBZNfwaGouWZNdxlr2RcZjq
4klZQQyKLmUGe0n1hRxc5UEPctHmxMNBDTfP/BkMquKomJw5q6pBe7Z0kXtVMVj6xEWFOkEUJ5/X
XIhRaTv2E3E8h4+LcKQUWy40R4ZCg5ERxp4341boWOHCxnG4EVBRjfBhkdaynYt5N+guuVMFJ8xc
mgxwcVmIr4+e4tDLoQlyHPtXTnCzGwg2r628q+Bydalfb4EV56rNfC3a3auXDsNZew50sZjfxaKb
yS6wCwxtLYMmyv2OjRFz9J/wkJ07T7+S4d1Np2wpDNEZe3gcfD736Odu77mJT4eFHmP95uz05oAB
kBij8vkZb3EU2rLtmX3b+uKMwrM6Dc7+1e1hQxTEU0OoLZ5yTWaOUQYOWGJxL6VsRLYit0Wh8NLD
GHkGSHCInggoqhS9hdjFjtOpb8RF2kJHLbuF2HMXWKv+wQWbU1LSKLHSnLK6hQ19k8iIkltTr6/n
EEBGueijDxj2aBVEtS7S10LHHm/6gpRzBWRdWiuDQmdTEasuThzWmAQBP2qltwDk3g7/bIds75E7
oMpJulIlVkRd3nid8QvC7pEdWy+8zOp3mGeUnSS2TG1cuYp1n27gS+qIxdOSNpUauKeOZYX+hnG4
MfPYgt7q5ZpUBtfpXdvYFSMmIzvGet9IBpoMV9hXz81aRq+3OKbgzTgWtRIUgMrjGbE2UT6xJV+/
Akprqwvi/+YtnqgjQhMEGaMDuChU+AfIgtYiWLdXiowah+Rkyh4L4qfPC9QiJg69JZqYBzbTi+Uz
RJjQUcdP5VlD6vH4ENXdKm1xKvUXPnPx9oPxuNKt6rqkZkBcX+hZGdPH4RNo2OHaNPTLVS29osMA
F7vL2DPpW+NrK3dSwgFBKWCKU10lRecQ5Ypa2QHpGY1iLTrJ+CH3Qu9FUpL14DyoUbMYpRsQYgOZ
JZEm/iwSCL/zddkdo2iR+skhSnvjjZ+cB3pMq7ccM4teXxWK4ygWcnpVF/0Aqe3ulIILkzdY+qKj
q1p5Mqg5+jzV5blZiGESvj4OsiRX9H7r6KZPPV1UkxdS9i4wGpLJDdfonKD1b3rsTppUUgl2qqf6
yGtUKu8Erh1j47Oi92DBaJXoSERMyxStajub0kcv2D+kHF+0FvdUsMUtZBiTUBtfocQWs1WCuKZP
kUCLP2QiWNSYP4dMvrmNgKwUc3mK7qocFNrmUGovldF5q8EZda/q5FuOLZadk89siGjpFdh4NRjn
kTYbNE8JbSkj8WujPCoHk+YFkq6SGoCGG0mtlAbNkroqvfRyvkLetOU03DoLb4VGrWLxNPfJQiKS
iiKZTqldEYyDcB+y6Ng7Y/hweJVROQsmHOfSsx3zwY0Kupa3l0f+0G0hGC0kDs5RBAC9FcXFtYRE
t2+ccl8Ve0xLo5p601q3bmzVkP3uUDQlwDkUkj+l4OozIVEE2o2OqO+FZJwAIUZeWqtgrcC2kqrt
eYHleWu1gj3KOkNJi1XwqMmjC464OLJaluiTz/RTRyFdWS4Yc5oHZ9eyxDJod+eyoPBRGE8hl0G3
K6UWbhlql7BvZCCSMUyGQdjtBv09D3vT0nJqoezzLp+kehqbBZB0Nu31QbTj75ZDuYjwAhlMkySR
EBQDzSflxEHvVDHs9rXsT49iWoKMCSWwWi6FXGkPs1PnTsXpQ75pzUu76HfkKkX4IpEF9yg4UBlB
bwCZD6KLAXpMNiptzpHxPFt3muhGcJQsE/CygypDFfCvtZh7/T6Wa38qLTUFFVckW8E647MeRwI7
2yWvFkUmXvHa8uvcuNugKmVymJAz3wt+Ax7Zw9F63btH2ME8FtFFOUy4FeyJayGxj8dMN+bbtcRg
3nNut0xoLoYc62UnMjxfExFmmOH9oRzqZPx+yWFMrul+QGtQNgW3idv0kNHqJGh50tSn3zTQRPqa
dtgx8GMGp8j2ytNVuONggkRO2d+YUeOOuaZbwaqItlZFlNxoiGOoGTCdmCtz03p7cm7SOIx4jjeN
Jdlwx0zfMFzPRbWFKLiXhGHacumZa2QL3IDoIcfmYhjpcneSiagGF33RdVemrXIguUTbTllbqqxB
Pu5JhjYHRh4FwVmW9T1a8eZtYMjHunOu1GNQDQ6tstFNN5Xtpb0dWWCoMQeNiTut2rPl2c9wkx0y
T8YLkn4/qHg7tWXOirEN1DY+NeGXi8tLNaekZXWavmyco7tQgxUOH+6QUpILu9IZ8bKup+a2lAPP
2AIYOpif3dVTuwunM7SEGsC2bPh75RWc2Ry/syxmszlMM/dQ6XBlYHF5g77s6804qcokKPevfjCd
rhAKMBtSYSKGwxMCZyzH/BzxVjhqUXhK9BiGkWL8xiKG1TlHjpo3I1EB3gGUNSeoSvOMQSWEOWXg
8VjcgcAcKEo9E261/X6iWcJGwA1SfI60CuzFDgJme7PJo8xbq/YceDpED9DwerpciP4y5DKy/t0H
8PYwE7tWxWErRVRMTSSTJTJvUIaVnAQQF5+WyCnHcV2GjKjfCIaKO5UIqHQwV5DdtLZKDt4oFD2+
Rog+9AKS4Sj6STTlnpvNSD2VFcxm9dABffyf/zDKVARgd6suyPS8STWjmIpdL4+syPDsolWM5Mpj
pDv9VuuLFA0bvoJZcIQK7smvzul6DQvuFdTeC70dcjEWBbyfi3to6csUZivzz6HVCHT1Js794+sc
2ZDpXTflSzHKuHCXBecO8i1EopBZdbN+27jFnPLasYZ3sXaOcRGheuuf23QmqaWL3Yq5B04OzJGq
yrCuvBDeKngY/3cZY8WHbeMGYV56cJZ3DXO59UeDOBy1Z4MQiTOR7bmRY4tmOpEqDPGop0e51BN9
ChTuxCCchfWWTZS5KlgUe3/WDmezNlbtbOHQr4NMD2rDiW5vRDsczUI8KCNUwQOft+cEA5RHJ15L
TpJlVMbTKAuczrvb8NSu4uwesWIAYhTymtkwxviAGaPPKmwzGr6JkevJrqU8tJXosslM95kuog6+
YdCo7NaE67aQNIPEcki1q2sLkXKR7lmjypHp10jUbfkmv9Et11Qsk5vsdPbDumxdRIeeBwy2giy7
1ygLiiKLZduIZ6MYzrHRNf3p+BRdfUaeqKrK3DnSuisR0Hu3EQ1iSKLCwYzn82d3QQ+uuKOhIEB3
j/4DkEsooyoeus/OkTTV4KrGtILIVKmu15UrpJIIusE0SCxVn+skOfkJchpxF980XaY7tRSqi7/h
BQEKIwhQQYHWU7SGMnyxl0WsEjQL68izW/dnbemh8RN6RGQSJTufWRHYBuNIo7ZreOFwGTL7ZQ/9
DKprN9NQ9hIvF3j3XS9ALSFH+sZKK3rsED7k1hD/kGvsswQ7hkqJFjdj2mdH14gVgIqU0K6PRAAP
meuL6MQpl1cMnn4guZ3LTPEBS9ziPnesb4QTj8IXoY36/H+A8JJ9kOUg91ZjUOjJUCYPXQuDRNcx
I/jEWiEIqckVEBd91+K3wJJXrMQipenk1NuhLvUKA4dZM15ZG6FuO/qWYB5YvFOGcocmy2+cnWOJ
S2fnXNydYjwoRpC4PMmdUx901woJZwsaBff9lRzA8INwjoTtJ/S2AoImUfIIZqPpNyq5qjyiuEJu
nwiWmOsJqhBcekbxRoyQTcdB0E/YUHvj5F2jrYjFqMD2cv/kXway7pIXkZ6RQUcjoelt4i8AxXCa
EBRLANszS+xQIrcWEoQzATkWs2VHT+8Kg4TyKU7nKDSSRd4Rd4zKZo0KZuE6QhTKXe/c4b6wLNLZ
qHWxi47cigAWsZCyVf6CmbvpGTPxIafjZcdIdIw4jPW6W8iZujx+PB0T5qru0bOXASpy54PiSEjn
MmD70z3QST7wXVTBiDsBIFqFQGQpYcCc9RrL9oGOmQOY5VkRyhSaXNqkP9GHdAWLpYe5VJb9BA5A
UEDowFgkKLDasEvP08GxLqLUB+VSG7xj6AIHPeK+7dwjFPgyPHbYeMHtw0rJMoTv6EDzS9pIijci
rkS35sm8eYbwlLegjHbOXZzdm4v5KfqabWENZvqBmbbVIJjCtNA1PoBS2622VHVMYMlIR5TiY77t
nJN9UPT2QSW6TQE8oqVaH90uCm3TtFhK3uJj4J1jWrqKniXWY3uYqusz6q7mbV0E8B42uQsWDPqm
wNGEaySoRgTXCLjtpQezb5REiCz1UhMe4LWN0+/PCUqZG9SY79sFP+T9nbMMzG8URbDV25goPs/b
xZzcynZXdTEOPJnQ1wr2m+BJVyJ1PCQHHf/q+OQhz2ALGwbiVJzJgRW8E2Je7c5JbSEKcAbBa+ya
ivB2EzY6SehKOdoaWsR7d9NFx2QmWubSGvy/1JtS+mHqBL4tX/imjsD+DgnlCIAqc7zXK+ekL+qh
SJ2QuFXWXJ3pmda5nJHJCigNOIhji4TngxzVuUf6sSHud50RjbLdXJeoQrJWQxDuCqU5cFL7l0EJ
TE1iQmeinGchGwXg1fVm4x7JFwSnYK9GdlxAiUz0aG0FamRVRbyiJ3CjAS1Abd6qOk1q7XgVHelh
IeVSDkgzq11KcHAO6rl00s4lsgOyDZa726lVlCYT99nkau56k8SH5FgSFbIZm8Eo5wUroOhc3km6
naMjyV7bvTiL6d5/RIeAJCjzbQnWrecLphaOwyphHouYb0mkukockKnjo63tFQnzPJwLVf4kGHrO
KQGIrJcPFh0SfgSNKgHd7y8WymjlOWeHjMhFPcVZ79EQDPpbpVHxptcVp1Dzqs1LWe4GIHJcRhmJ
p7u40KsEL4QXahFelnfH5sHp1l57pB1AT3r2liQmkpomLlWkoGNCDtpE5ko0aWPahlvSrgTAgSto
Lo4izpOH79TPPiiCo6suvJwpxCH1S+WAk97U/aaertNiue2ADcDUFOWsKpFaHADPdYEoXXfOUUwD
hSVimyb14rC8SLIxBakk/28m/knv/ybZtsjK+1vaUuiSrovlMrpV/V2bsZTxvur7YMg5N0v6FXkH
j+/AnG+aJ50jjeyHkHJTp3agtmBJMg+MPsLrNL14e0I9JhtBbIeYTJloVpxhnjnLk3t9or5tBuuc
Cf1u6MwUO4zQh4yfyk7WUvslgU97Q2lKEVxesdmoa5AHm5WkwtF2yyO1ni4SCmOIUxOGLJEIYgjP
MhUbTrhVbTWiavd6FA96ENxlVVNJkcoGieSLvFBLQv8Z5QL3xqgysEh2150aMcNcrdctJi6tZRZa
TfKxRMBS44c95oseIyh2O3FhqNYCqG51dzZRYTqJlndcNWuEFcvzOg25cYFGIT1e90grVABZo45g
uRJOhbDWQFC+5IAUTHZcVEnw9g6SmV897HSP5Hhycpk/vQ6qHrUbdFV7q7U8PncAgSQOqJ9zmqm9
m3f2bp1HO7rJ3CF7tNGX1nP1mUqaoEbtwiEgOyUP8/V0OQZvJqhzmhQDMQmiI/g0n6PJg5TxYRmQ
NSp5GZwAdq6i7XjnWldjzz3ESTrkrsuE3ehmTc+kWojO6Oi1d6K45OmBfynLvZMm0bSt6lt06pv8
mu3CPRtZG4D9WxTpWtc71qwcHyq60ozYxbNzndIVUlLxZL72yL8+LzybQItNovhCiH5PdCeyGYN8
Cx+N/qROkJy3+W+11jmdXjaXZ4p8gN1kVohCHuAxewcCI0Qi11QWOL3Dwl+0z8Mcc5k8D7MZh5Oe
nxJSR0C3Cn2Oi8gTTTbKzj1QJSu6RacLutm3mqexC4wgOIy0YAK3S7VP1V2umxwiKaVqzfUZpe1s
SAAQhl1msj6sruXzoVOcroP0iczzWzlOY0jZ/fqqqSa9nIVf3YgaA+YqQASIC+Yxgdo61RiX5rGZ
L70yzoY0gwEWkximOozKVFB1c+fgn4lyFL2Kh/1I47KwQELkX8ZOMyahsWEmo2Pn2qTm+ujmIc6P
mhC/SmpcYYKEGPLiNXu2Fjj9+VEdIk0YFCLJRnzeqEy8ruOjt8fdIUrJvCx57lhKH06+GF6CYZ1s
4Da4hyt9aGrY+YpZmsG2suw3GF6waaYvVWws4IsVpaQ0SZ8rGA33XnK1WnsQS1HLh2bpleDVTq+I
sgm5q6Cpbc8mxuj3wQfetW4DUS/39P3kg7130xvbW9xDokzFFnBw4T1zSliSl/7CGlRXXahy9s7h
ZdhpELO9RsAyiZd7OXErubZasOu+0kxJCxfjegjshG/ZukwOnDj/TdSHS6eqRdWlUw20+VuQOycS
ZMXmRTLzq6IqrQIFjIv2qpsGDIKLHknq3/Q5wUopAdknEXnhApB32yUzJ6rxUYtakziwPoyE1S0l
R73pLRZuAUYdUbQtCkGFcBaz4I0lX/PMX+nP22qq03VjKXNqzYKlTfCgkuKc8CAmKEmQaL3Umi1G
F9Eiel/0705uYX6COCTvXduZLg7N46IJ1h3+8qHH5iaJPapiwl6j4sYhcgTIc4ng03mQgd07veNp
Z6m8DMb2EutwY5zorOTdoyq39SF30dXZDnQOWJ+fJacWmPQXl9b6bIHNWJ3Dmf0zlqqXpfGqM2Ye
ORiUFmy3VnaHXWCFX1zwpxoeHnyJwe4Yb23DrmVdcXKqGUT96UJ4mfkepHW93Mtc7DoH2JZJVct8
9sAXKsXGDgWZo42n4DGcw9p7NXCAl9EktKJbA8yhQPKfR0qNNfgbzqHhN4LMOzVPe7V+uTKxmtgQ
EXVbYZxfLWGTIXpKoxPY9cTAq9LytjUpjzccAdxj/0Yk4yZx1za98sLJcWKmIF7b3LAkm9aIb17i
DRcMLw/vgXDfY7BN5CHChxSrjjH3cN101SUePAB2UCzDKy5O6hA60Ms2YUvpLXVtIh8r/UhDWC0A
huqw9VcU9o3BDScIdd8rRkDJIqK/JOT+Hk+GpTVlFDmanqzw5RHk23jb3q2cOokaKuXVerQjl3yj
gcIp2wqOuUYE+l0kVpoSmjlcCKMsXpZBSqRl1T66FY9WxSIiYipXYWlaiSx19dms8fPLwd0h/qiz
ZAzmEhfh+tYadBXe/NHP9FZPcYsLNxfMbXoYt+6ZTMGT3OCgHRd42YUWgdllkDF6W+wIQMW7JuZ0
qW/MWNw+0BdaAKyzD2z5Wtgvmzg6UqGP8yhxFY0IQ87YDtILJwQhL2EbHbbJGDcIaxTBNjuLWY4t
nLlZ7NW51CQYt9FJl2fWRkwSuXzKCBU8ZgpE0iKqYkggpDxmvhdTa1pV9V60/k+7qH4Yi1O1y/Tg
gyFoVet05Vcp0P66+eiRVa+P1fqxpAaFATWCkWUUT5yhXIm7jT+IJNyFX5WP/6Q1jSa8H8z1GhM2
rFqtaoObVyx+1/G0vVj7/e56wCzCGi4mK+6BwLhBY2BGUfNCOVOwjTKoMroHCvB4fXMWyWleeqEc
2Lm7pfEypjP6tJeXl9JLSiZ8T2h0MV1MHy81DUX901CdL/EphIjVgyqP7ljo+NdeOaqTlaTeyy87
8dF3nDgmmbyP4lpQVqc+eToGwBJXMqnTw2DVapCmNgnzY3T0JwGwAKpDVUKn06Rm9iBiRVClrg44
HROXmY2UvHScptMQ8YmO6Q6L7kToYfBSITQvOfFNNcQIa16MchEePCugXphaM1M0t6MwbEmxkjUu
XtoFSVEe5T+nJy5RfKPs0iEwPcVRDcBeIne5ogisrPKEqie59XKnPL87jf6wRjArdc/hIkjba21U
NWlIKl6fmEZmrLKiLjtPQPZiB19m9vTwtHhavC6bN6PMwc6m0itRtYOkfPcRLby7dvANxo4p5j10
GqJKEMTfGnPkhsdBzWqy7RXnmM09BkOZml73omruImFMhyjOTSnl1WrXbHmLEGJxI6kpkKN13uBS
XtBPR31yamoJIJf0wa6+0yQ9nmBmbqdE2QuunN6mpQFxAsT9cZD2Jt3GU6U7iSp+2l/HSwe7c0Jz
YWtJ4KHa3s71JnoZVojvP0TaOg7y0cOdYKDu+g/M77p+BIdeUgomHoUmzbpXxyajGLSugV1VJjjm
ETp4kB7Z64r/uohB3lHgpRBGYGoLsGniQqnIril2uA2WqDOrYJq2cgKIKB/vEpLQJptBYdNFHzs0
EF1t4kWbcSOYjKaEXSiXVVYqJEERpNsDCL/RfSJk8SIK5aA+LYHCSqWbZwSlqDPk04js8nzjM/i8
a5mC/7W4DvEPD8+F8X3IuLWGryrJZnhA9zI1hzLl1GmMT2EmQZKYpWehqPa6DtX16M4XTYTO5qBT
Z7MnfZDbxIaV3AdHKnF26tQFvutfmAtV+9Ejb9CLwTwhmlDpo7S/Gww1Oe7qdeBvwHtzCi8Vagl3
8vXV9yk9GmT+XVOAqEWvST2Aa2Ooua1XWv41Bvsb21ObaRLcJezQ4NZN9WsHq4aCtOOWkj+KxlTZ
W3aphNlSUTla9UxlnqlviYv6qUGlOOVoKXbRzi1RCEya6I6G7h4J6xU5iROlYRuKjUxxVbWzhwFu
ZFuQc/FELn2iFOhwRqnGa2dDoG+HUajt0c4BZiysdAqhmpMjd4pEZiZ6LvdEPRVRIBRLTHXdjLwM
cd1lO0t2iswdqvPkvQnP36LL6PMmDBCqfsNBbeevx3vnlYGH59Nf/s+7UjHvvo1y6+3+vQ/9+UKf
EVh79z0IrC+7fHs2O2AY6/brnu8qGuObjqW3Hb1t988WyKagu+YzVq58KjLHu/SGPpPttovPLxfq
1ic6fW2mttnoJX5obuaLvqLMP3v2P3+sdyL++We+2fl0xmBtqufPx/TlbLqm3g7En/3Xf9JBTos6
UD2VhlWx6Ekuv+/xu+P5kRjfL/kPatQ+of2BSgaT5/2H2/wNVaqfDJxQGSyn9/fpyPr9qMIAwRIt
RLRR0/T/1qv9r7DIP6cKbf/MPAMekKFn7z8/UIV2LUhGQ9rbD8f0+1GlhnlXtKr02pnpZkYOf5gq
DbsEcnENJviGSSqfbAsIvjK4A28/NHv9duSwGT1XbvAHTuGOm2f4GDmqn0DZgkdKn3mgSMPeN1Sp
fqrSp8j80fI7VXj/N6RKnfl3AHwBc0DjZQ0siY9RBVYAY6xaQvv/nRe+oQryFxxOq/blav2OAsVG
xBYNKgMkKdaZ3/lRqtDWWgEhnqGgP/IInZAV67N0Lf6OgsQGjdACQZy5cZUSWGXvt/sDSoeLUWKm
MD2u79Kz+L3Sode3Tkdvyfp8c35LHili2laN/1wpw9GVD6ti0+DMhM5y/fPFaSCwv7k5tU+mKRlh
Dr6L+fktDRSmOlSZpol2BIKHG/TRm1P9hJ6toca+GCjfS9nyp6IB6Pm7AfNbUqUGfmKjiG1JzzvS
78M3qATQkUV7OnMgvmMShsAyAZZZpp/p9TuSwy5ZdSAliyUwmgzo5IfJAQBAHURJYxO//yBGv786
DWR6ybbeL9fvSJU6x8kOaYYHvAlL/8NUqSNFDcgCBvHPVbEFvif3CjP3nWq/p4HSACmgWgQoArAA
pMtHBYrx/0q1mg3Q1895pfyJr2kwO+PzDXo/h9/MD7Qb1ELUyo26hf9WN0iqHzPbbIDTLNQ7geD3
n+9VssHYAKSK0Q6fP/D2jb8XVTDxzdUBCBwDDvHCM3yMKpVPdWQVfPC9w2NGvFgo/dJnYvym8gSn
DOUJe4CLUvswj9Q/mWHvZcBJPt+c73mkDBOVqrDkZx75LakCLB74KoQ00BjYWyQoPsYj9U8YPMV6
BUn6/vOjRq7bFmhyBl3Q/PyO8oTZAMTEsBpMcsYYtR+lSvmTYZWG9U+pQuDJcKcNIuPbz/+H4/Mv
CJ2/xyyBhMhmb9HK9PX0s6DmP/vAl4Ddj+9/HZAr/R1p6O1zJnb5/tXvQTvz/3/5Jsz0Fk/86s0v
8cWvf/3z8/34zT/d05cXvfQVeDSKq96e9v55l+/zrOQ0m01P34USkWn/2Mh//ec32/zq+P9s3U4K
JrlZ+8tSJkpJxKPKrfro2r1dlm6+WbiMV4HI+ejCg2mWvYJmlYFWlb98+w0VTIyPf0OyO57NN7yD
Ym1nr8cvaxr6EFqoAWX95aX3ePe/Q/1kekz/+L+7Lwt9Wbtexkb6KJHi6WI2zV6/RfJi54wS+wV8
I//4n+Ns9/wN7Y11Tlzo41v/4VRZGTnzC7Ytdtkff7t8i8JvoPGJJn582389Z3/8N6H+l+8O1ALS
7Fcsv5k+dttvhcD7KLxfcaCt/Jxvpvdvtv559V+w98E03wM594XGhtE/L44u/Siny+khfz3/8d9f
VvpqdTT5R1cHtfiSTn82TLD0CwSNl6fZN5fonSzGSfoFG0+3f/ztZ6uXPr56O0+3sz/+9hN+sX6J
BNin4BD+x5ck2pf9/uNorV8gfuPX88+o8ws0lMy3M0AUN6jzn33DL5Bkg/RlOf1WbX9mnV9yo07T
7U953voFN+qvx++19ued/4L7JHb36cvPRMGvUKlyuXv5439+5EUzcOWjt/WvKI7dIU9/wi7lX8Dq
b+Ce39sx72Q3KeiP7r77J+NW35Lf/76N9GdTcz649P+KSf/B9b8CW/2P6Xb2Nd7qF5L/Q6CZ6r0/
P4afeRV/L2/40df4Urbws1/71o8yn3jJXqfHv/w/AAAA//8=</cx:binary>
              </cx:geoCache>
            </cx:geography>
          </cx:layoutPr>
          <cx:valueColors>
            <cx:minColor>
              <a:schemeClr val="accent4">
                <a:lumMod val="20000"/>
                <a:lumOff val="80000"/>
              </a:schemeClr>
            </cx:minColor>
            <cx:maxColor>
              <a:srgbClr val="FFC000"/>
            </cx:maxColor>
          </cx:valueColors>
        </cx:series>
      </cx:plotAreaRegion>
    </cx:plotArea>
    <cx:legend pos="t" align="ctr" overlay="0"/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</cx:f>
      </cx:strDim>
      <cx:numDim type="size">
        <cx:f>_xlchart.v1.5</cx:f>
      </cx:numDim>
    </cx:data>
  </cx:chartData>
  <cx:chart>
    <cx:plotArea>
      <cx:plotAreaRegion>
        <cx:series layoutId="treemap" uniqueId="{BC873957-16AC-4D4C-BF1F-B0FA5B58A8A5}">
          <cx:dataLabels pos="inEnd">
            <cx:visibility seriesName="0" categoryName="1" value="0"/>
          </cx:dataLabels>
          <cx:dataId val="0"/>
          <cx:layoutPr>
            <cx:parentLabelLayout val="banner"/>
          </cx:layoutPr>
        </cx:series>
      </cx:plotAreaRegion>
    </cx:plotArea>
    <cx:legend pos="b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4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dk1">
            <a:lumMod val="50000"/>
            <a:lumOff val="50000"/>
          </a:schemeClr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413">
  <cs:axisTitle>
    <cs:lnRef idx="0"/>
    <cs:fillRef idx="0"/>
    <cs:effectRef idx="0"/>
    <cs:fontRef idx="minor">
      <a:schemeClr val="tx2"/>
    </cs:fontRef>
    <cs:spPr>
      <a:solidFill>
        <a:schemeClr val="bg1">
          <a:lumMod val="65000"/>
        </a:schemeClr>
      </a:solidFill>
      <a:ln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2"/>
    </cs:fontRef>
    <cs:spPr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  <a:ln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2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2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2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2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2"/>
    </cs:fontRef>
    <cs:defRPr sz="9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2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2"/>
    </cs:fontRef>
    <cs:defRPr sz="1600" b="1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4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612913</xdr:colOff>
      <xdr:row>29</xdr:row>
      <xdr:rowOff>36444</xdr:rowOff>
    </xdr:from>
    <xdr:to>
      <xdr:col>8</xdr:col>
      <xdr:colOff>1051891</xdr:colOff>
      <xdr:row>43</xdr:row>
      <xdr:rowOff>112644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F85B2A7-FE5F-4941-8902-7C981AD28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46817</xdr:colOff>
      <xdr:row>1</xdr:row>
      <xdr:rowOff>57149</xdr:rowOff>
    </xdr:from>
    <xdr:to>
      <xdr:col>19</xdr:col>
      <xdr:colOff>66190</xdr:colOff>
      <xdr:row>59</xdr:row>
      <xdr:rowOff>88146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03B36F7-0189-C25E-60AF-10C3F5772C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104775</xdr:colOff>
      <xdr:row>1</xdr:row>
      <xdr:rowOff>0</xdr:rowOff>
    </xdr:from>
    <xdr:to>
      <xdr:col>15</xdr:col>
      <xdr:colOff>685800</xdr:colOff>
      <xdr:row>20</xdr:row>
      <xdr:rowOff>171450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738D860A-4214-952C-44A3-0BB68678E0D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887450" y="190500"/>
              <a:ext cx="4391025" cy="3790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109534</xdr:rowOff>
    </xdr:from>
    <xdr:to>
      <xdr:col>4</xdr:col>
      <xdr:colOff>3509964</xdr:colOff>
      <xdr:row>70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BE7DCB56-74C9-B08E-7DC2-4C711DF8AEF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5253034"/>
              <a:ext cx="12006264" cy="808196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33</xdr:row>
      <xdr:rowOff>119062</xdr:rowOff>
    </xdr:from>
    <xdr:to>
      <xdr:col>16</xdr:col>
      <xdr:colOff>57150</xdr:colOff>
      <xdr:row>40</xdr:row>
      <xdr:rowOff>42862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3AE591E-47DA-ECCB-FCA1-096A063ACB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238125</xdr:colOff>
      <xdr:row>12</xdr:row>
      <xdr:rowOff>114300</xdr:rowOff>
    </xdr:from>
    <xdr:to>
      <xdr:col>27</xdr:col>
      <xdr:colOff>742950</xdr:colOff>
      <xdr:row>34</xdr:row>
      <xdr:rowOff>219076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C622EA9-7237-A999-6B39-34C81194B1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48"/>
  <sheetViews>
    <sheetView topLeftCell="Y1" zoomScale="115" zoomScaleNormal="115" workbookViewId="0">
      <selection activeCell="E15" sqref="A15:XFD15"/>
    </sheetView>
  </sheetViews>
  <sheetFormatPr baseColWidth="10" defaultColWidth="11.42578125" defaultRowHeight="15" x14ac:dyDescent="0.25"/>
  <cols>
    <col min="1" max="2" width="0" hidden="1" customWidth="1"/>
    <col min="4" max="9" width="11.42578125" customWidth="1"/>
    <col min="10" max="10" width="65.7109375" customWidth="1"/>
    <col min="11" max="11" width="27.42578125" customWidth="1"/>
    <col min="12" max="12" width="33.5703125" customWidth="1"/>
    <col min="13" max="16" width="11.42578125" customWidth="1"/>
    <col min="17" max="17" width="16.28515625" customWidth="1"/>
    <col min="18" max="19" width="17" customWidth="1"/>
    <col min="20" max="20" width="13.5703125" customWidth="1"/>
    <col min="21" max="21" width="22.28515625" customWidth="1"/>
    <col min="22" max="23" width="11.42578125" customWidth="1"/>
    <col min="25" max="27" width="11.42578125" customWidth="1"/>
    <col min="32" max="34" width="11.42578125" customWidth="1"/>
    <col min="36" max="36" width="13.85546875" customWidth="1"/>
  </cols>
  <sheetData>
    <row r="1" spans="1:3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</row>
    <row r="2" spans="1:38" x14ac:dyDescent="0.25">
      <c r="A2" t="s">
        <v>37</v>
      </c>
      <c r="B2" t="s">
        <v>37</v>
      </c>
      <c r="C2" t="s">
        <v>38</v>
      </c>
      <c r="D2" t="s">
        <v>39</v>
      </c>
      <c r="E2" t="s">
        <v>40</v>
      </c>
      <c r="F2" t="s">
        <v>41</v>
      </c>
      <c r="H2">
        <v>108471</v>
      </c>
      <c r="I2" t="s">
        <v>42</v>
      </c>
      <c r="J2" t="s">
        <v>43</v>
      </c>
      <c r="K2" t="s">
        <v>44</v>
      </c>
      <c r="L2" t="s">
        <v>45</v>
      </c>
      <c r="O2" t="s">
        <v>46</v>
      </c>
      <c r="P2">
        <v>11936</v>
      </c>
      <c r="Q2" s="1">
        <v>43783</v>
      </c>
      <c r="R2" s="1">
        <v>43783</v>
      </c>
      <c r="S2" t="s">
        <v>47</v>
      </c>
      <c r="T2" s="1">
        <v>43803.475671296299</v>
      </c>
      <c r="U2" t="s">
        <v>48</v>
      </c>
      <c r="V2" t="s">
        <v>49</v>
      </c>
      <c r="W2" t="s">
        <v>50</v>
      </c>
      <c r="X2" t="s">
        <v>51</v>
      </c>
      <c r="Y2" t="s">
        <v>52</v>
      </c>
      <c r="Z2" t="s">
        <v>53</v>
      </c>
      <c r="AA2" t="s">
        <v>54</v>
      </c>
      <c r="AB2" t="s">
        <v>55</v>
      </c>
      <c r="AC2">
        <v>48</v>
      </c>
      <c r="AD2">
        <v>4</v>
      </c>
      <c r="AE2" t="s">
        <v>56</v>
      </c>
      <c r="AF2" t="s">
        <v>57</v>
      </c>
      <c r="AG2" t="s">
        <v>56</v>
      </c>
      <c r="AH2" t="s">
        <v>58</v>
      </c>
      <c r="AI2" t="s">
        <v>59</v>
      </c>
      <c r="AJ2" t="s">
        <v>60</v>
      </c>
      <c r="AK2">
        <v>6733200</v>
      </c>
      <c r="AL2">
        <f t="shared" ref="AL2:AL33" si="0">AK2*AD2</f>
        <v>26932800</v>
      </c>
    </row>
    <row r="3" spans="1:38" x14ac:dyDescent="0.25">
      <c r="A3" t="s">
        <v>37</v>
      </c>
      <c r="B3" t="s">
        <v>61</v>
      </c>
      <c r="C3" t="s">
        <v>38</v>
      </c>
      <c r="D3" t="s">
        <v>39</v>
      </c>
      <c r="E3" t="s">
        <v>40</v>
      </c>
      <c r="F3" t="s">
        <v>41</v>
      </c>
      <c r="H3">
        <v>108307</v>
      </c>
      <c r="I3" t="s">
        <v>62</v>
      </c>
      <c r="J3" t="s">
        <v>63</v>
      </c>
      <c r="K3" t="s">
        <v>64</v>
      </c>
      <c r="L3" t="s">
        <v>45</v>
      </c>
      <c r="O3" t="s">
        <v>46</v>
      </c>
      <c r="P3">
        <v>8957</v>
      </c>
      <c r="Q3" s="1">
        <v>43704</v>
      </c>
      <c r="R3" s="1">
        <v>43704</v>
      </c>
      <c r="S3" t="s">
        <v>47</v>
      </c>
      <c r="T3" s="1">
        <v>43725.470092592594</v>
      </c>
      <c r="U3" t="s">
        <v>48</v>
      </c>
      <c r="V3" t="s">
        <v>65</v>
      </c>
      <c r="W3" t="s">
        <v>66</v>
      </c>
      <c r="X3" t="s">
        <v>67</v>
      </c>
      <c r="Y3" t="s">
        <v>68</v>
      </c>
      <c r="Z3" t="s">
        <v>53</v>
      </c>
      <c r="AA3" t="s">
        <v>54</v>
      </c>
      <c r="AB3" t="s">
        <v>55</v>
      </c>
      <c r="AC3">
        <v>52</v>
      </c>
      <c r="AD3">
        <v>4</v>
      </c>
      <c r="AE3" t="s">
        <v>56</v>
      </c>
      <c r="AF3" t="s">
        <v>57</v>
      </c>
      <c r="AG3" t="s">
        <v>56</v>
      </c>
      <c r="AH3" t="s">
        <v>58</v>
      </c>
      <c r="AI3" t="s">
        <v>59</v>
      </c>
      <c r="AJ3" t="s">
        <v>69</v>
      </c>
      <c r="AK3">
        <v>6733200</v>
      </c>
      <c r="AL3">
        <f t="shared" si="0"/>
        <v>26932800</v>
      </c>
    </row>
    <row r="4" spans="1:38" x14ac:dyDescent="0.25">
      <c r="A4" t="s">
        <v>70</v>
      </c>
      <c r="B4" t="s">
        <v>70</v>
      </c>
      <c r="C4" t="s">
        <v>71</v>
      </c>
      <c r="D4" t="s">
        <v>39</v>
      </c>
      <c r="E4" t="s">
        <v>40</v>
      </c>
      <c r="F4" t="s">
        <v>41</v>
      </c>
      <c r="H4">
        <v>103477</v>
      </c>
      <c r="I4" t="s">
        <v>72</v>
      </c>
      <c r="J4" t="s">
        <v>73</v>
      </c>
      <c r="K4" t="s">
        <v>74</v>
      </c>
      <c r="L4" t="s">
        <v>45</v>
      </c>
      <c r="O4" t="s">
        <v>46</v>
      </c>
      <c r="P4">
        <v>2583</v>
      </c>
      <c r="Q4" s="1">
        <v>44246</v>
      </c>
      <c r="R4" s="1">
        <v>44273</v>
      </c>
      <c r="S4" t="s">
        <v>47</v>
      </c>
      <c r="T4" s="1">
        <v>41842.343275462961</v>
      </c>
      <c r="U4" t="s">
        <v>75</v>
      </c>
      <c r="V4" t="s">
        <v>76</v>
      </c>
      <c r="W4" t="s">
        <v>77</v>
      </c>
      <c r="X4" t="s">
        <v>67</v>
      </c>
      <c r="Y4" t="s">
        <v>68</v>
      </c>
      <c r="Z4" t="s">
        <v>53</v>
      </c>
      <c r="AA4" t="s">
        <v>54</v>
      </c>
      <c r="AB4" t="s">
        <v>55</v>
      </c>
      <c r="AD4">
        <v>2</v>
      </c>
      <c r="AE4" t="s">
        <v>78</v>
      </c>
      <c r="AF4" t="s">
        <v>57</v>
      </c>
      <c r="AG4" t="s">
        <v>78</v>
      </c>
      <c r="AH4" t="s">
        <v>58</v>
      </c>
      <c r="AI4" t="s">
        <v>79</v>
      </c>
      <c r="AJ4" t="s">
        <v>80</v>
      </c>
      <c r="AL4">
        <f t="shared" si="0"/>
        <v>0</v>
      </c>
    </row>
    <row r="5" spans="1:38" x14ac:dyDescent="0.25">
      <c r="A5" t="s">
        <v>81</v>
      </c>
      <c r="B5" t="s">
        <v>81</v>
      </c>
      <c r="C5" t="s">
        <v>82</v>
      </c>
      <c r="D5" t="s">
        <v>39</v>
      </c>
      <c r="E5" t="s">
        <v>40</v>
      </c>
      <c r="F5" t="s">
        <v>41</v>
      </c>
      <c r="H5">
        <v>105844</v>
      </c>
      <c r="I5" t="s">
        <v>83</v>
      </c>
      <c r="J5" t="s">
        <v>84</v>
      </c>
      <c r="K5" t="s">
        <v>85</v>
      </c>
      <c r="L5" t="s">
        <v>45</v>
      </c>
      <c r="O5" t="s">
        <v>46</v>
      </c>
      <c r="P5">
        <v>18578</v>
      </c>
      <c r="Q5" s="1">
        <v>42635</v>
      </c>
      <c r="R5" s="1">
        <v>42635</v>
      </c>
      <c r="S5" t="s">
        <v>47</v>
      </c>
      <c r="T5" s="1">
        <v>42638.841643518521</v>
      </c>
      <c r="U5" t="s">
        <v>75</v>
      </c>
      <c r="V5" t="s">
        <v>76</v>
      </c>
      <c r="W5" t="s">
        <v>86</v>
      </c>
      <c r="X5" t="s">
        <v>51</v>
      </c>
      <c r="Y5" t="s">
        <v>87</v>
      </c>
      <c r="Z5" t="s">
        <v>53</v>
      </c>
      <c r="AA5" t="s">
        <v>54</v>
      </c>
      <c r="AB5" t="s">
        <v>55</v>
      </c>
      <c r="AC5">
        <v>60</v>
      </c>
      <c r="AD5">
        <v>4</v>
      </c>
      <c r="AE5" t="s">
        <v>56</v>
      </c>
      <c r="AF5" t="s">
        <v>57</v>
      </c>
      <c r="AG5" t="s">
        <v>78</v>
      </c>
      <c r="AH5" t="s">
        <v>58</v>
      </c>
      <c r="AI5" t="s">
        <v>88</v>
      </c>
      <c r="AJ5" t="s">
        <v>89</v>
      </c>
      <c r="AK5">
        <v>9900000</v>
      </c>
      <c r="AL5">
        <f t="shared" si="0"/>
        <v>39600000</v>
      </c>
    </row>
    <row r="6" spans="1:38" x14ac:dyDescent="0.25">
      <c r="A6" t="s">
        <v>90</v>
      </c>
      <c r="B6" t="s">
        <v>90</v>
      </c>
      <c r="C6" t="s">
        <v>91</v>
      </c>
      <c r="D6" t="s">
        <v>39</v>
      </c>
      <c r="E6" t="s">
        <v>40</v>
      </c>
      <c r="F6" t="s">
        <v>41</v>
      </c>
      <c r="H6">
        <v>110598</v>
      </c>
      <c r="I6" t="s">
        <v>92</v>
      </c>
      <c r="J6" t="s">
        <v>93</v>
      </c>
      <c r="K6" t="s">
        <v>94</v>
      </c>
      <c r="L6" t="s">
        <v>45</v>
      </c>
      <c r="O6" t="s">
        <v>46</v>
      </c>
      <c r="P6">
        <v>11706</v>
      </c>
      <c r="Q6" s="1">
        <v>44377</v>
      </c>
      <c r="R6" s="1">
        <v>44379</v>
      </c>
      <c r="S6" t="s">
        <v>47</v>
      </c>
      <c r="T6" s="1">
        <v>44462.70957175926</v>
      </c>
      <c r="U6" t="s">
        <v>75</v>
      </c>
      <c r="V6" t="s">
        <v>95</v>
      </c>
      <c r="W6" t="s">
        <v>95</v>
      </c>
      <c r="X6" t="s">
        <v>96</v>
      </c>
      <c r="Y6" t="s">
        <v>97</v>
      </c>
      <c r="Z6" t="s">
        <v>53</v>
      </c>
      <c r="AA6" t="s">
        <v>54</v>
      </c>
      <c r="AB6" t="s">
        <v>55</v>
      </c>
      <c r="AC6">
        <v>55</v>
      </c>
      <c r="AD6">
        <v>4</v>
      </c>
      <c r="AE6" t="s">
        <v>56</v>
      </c>
      <c r="AF6" t="s">
        <v>57</v>
      </c>
      <c r="AG6" t="s">
        <v>98</v>
      </c>
      <c r="AH6" t="s">
        <v>58</v>
      </c>
      <c r="AI6" t="s">
        <v>99</v>
      </c>
      <c r="AJ6" t="s">
        <v>100</v>
      </c>
      <c r="AL6">
        <f t="shared" si="0"/>
        <v>0</v>
      </c>
    </row>
    <row r="7" spans="1:38" x14ac:dyDescent="0.25">
      <c r="A7" t="s">
        <v>101</v>
      </c>
      <c r="B7" t="s">
        <v>101</v>
      </c>
      <c r="C7" t="s">
        <v>102</v>
      </c>
      <c r="D7" t="s">
        <v>39</v>
      </c>
      <c r="E7" t="s">
        <v>40</v>
      </c>
      <c r="F7" t="s">
        <v>41</v>
      </c>
      <c r="H7">
        <v>110013</v>
      </c>
      <c r="I7" t="s">
        <v>103</v>
      </c>
      <c r="J7" t="s">
        <v>104</v>
      </c>
      <c r="K7" t="s">
        <v>105</v>
      </c>
      <c r="L7" t="s">
        <v>45</v>
      </c>
      <c r="O7" t="s">
        <v>46</v>
      </c>
      <c r="P7">
        <v>3258</v>
      </c>
      <c r="Q7" s="1">
        <v>44257</v>
      </c>
      <c r="R7" s="1">
        <v>44273</v>
      </c>
      <c r="S7" t="s">
        <v>47</v>
      </c>
      <c r="T7" s="1">
        <v>44320.739432870374</v>
      </c>
      <c r="U7" t="s">
        <v>75</v>
      </c>
      <c r="V7" t="s">
        <v>76</v>
      </c>
      <c r="W7" t="s">
        <v>86</v>
      </c>
      <c r="X7" t="s">
        <v>96</v>
      </c>
      <c r="Y7" t="s">
        <v>97</v>
      </c>
      <c r="Z7" t="s">
        <v>53</v>
      </c>
      <c r="AA7" t="s">
        <v>54</v>
      </c>
      <c r="AB7" t="s">
        <v>55</v>
      </c>
      <c r="AC7">
        <v>48</v>
      </c>
      <c r="AD7">
        <v>4</v>
      </c>
      <c r="AE7" t="s">
        <v>56</v>
      </c>
      <c r="AF7" t="s">
        <v>57</v>
      </c>
      <c r="AG7" t="s">
        <v>56</v>
      </c>
      <c r="AH7" t="s">
        <v>58</v>
      </c>
      <c r="AI7" t="s">
        <v>106</v>
      </c>
      <c r="AJ7" t="s">
        <v>107</v>
      </c>
      <c r="AK7">
        <v>8995000</v>
      </c>
      <c r="AL7">
        <f t="shared" si="0"/>
        <v>35980000</v>
      </c>
    </row>
    <row r="8" spans="1:38" x14ac:dyDescent="0.25">
      <c r="A8" t="s">
        <v>108</v>
      </c>
      <c r="B8" t="s">
        <v>108</v>
      </c>
      <c r="C8" t="s">
        <v>109</v>
      </c>
      <c r="D8" t="s">
        <v>39</v>
      </c>
      <c r="E8" t="s">
        <v>40</v>
      </c>
      <c r="F8" t="s">
        <v>41</v>
      </c>
      <c r="H8">
        <v>106925</v>
      </c>
      <c r="I8" t="s">
        <v>110</v>
      </c>
      <c r="J8" t="s">
        <v>111</v>
      </c>
      <c r="K8" t="s">
        <v>112</v>
      </c>
      <c r="L8" t="s">
        <v>45</v>
      </c>
      <c r="O8" t="s">
        <v>46</v>
      </c>
      <c r="P8">
        <v>416</v>
      </c>
      <c r="Q8" s="1">
        <v>43486</v>
      </c>
      <c r="R8" s="1">
        <v>43486</v>
      </c>
      <c r="S8" t="s">
        <v>47</v>
      </c>
      <c r="T8" s="1">
        <v>43262.729212962964</v>
      </c>
      <c r="U8" t="s">
        <v>75</v>
      </c>
      <c r="V8" t="s">
        <v>76</v>
      </c>
      <c r="W8" t="s">
        <v>86</v>
      </c>
      <c r="X8" t="s">
        <v>67</v>
      </c>
      <c r="Y8" t="s">
        <v>68</v>
      </c>
      <c r="Z8" t="s">
        <v>53</v>
      </c>
      <c r="AA8" t="s">
        <v>54</v>
      </c>
      <c r="AB8" t="s">
        <v>55</v>
      </c>
      <c r="AC8">
        <v>45</v>
      </c>
      <c r="AD8">
        <v>3</v>
      </c>
      <c r="AE8" t="s">
        <v>56</v>
      </c>
      <c r="AF8" t="s">
        <v>57</v>
      </c>
      <c r="AG8" t="s">
        <v>56</v>
      </c>
      <c r="AH8" t="s">
        <v>58</v>
      </c>
      <c r="AI8" t="s">
        <v>113</v>
      </c>
      <c r="AJ8" t="s">
        <v>114</v>
      </c>
      <c r="AK8">
        <v>7221685</v>
      </c>
      <c r="AL8">
        <f t="shared" si="0"/>
        <v>21665055</v>
      </c>
    </row>
    <row r="9" spans="1:38" x14ac:dyDescent="0.25">
      <c r="A9" t="s">
        <v>115</v>
      </c>
      <c r="B9" t="s">
        <v>115</v>
      </c>
      <c r="C9" t="s">
        <v>116</v>
      </c>
      <c r="D9" t="s">
        <v>39</v>
      </c>
      <c r="E9" t="s">
        <v>40</v>
      </c>
      <c r="F9" t="s">
        <v>41</v>
      </c>
      <c r="H9">
        <v>105935</v>
      </c>
      <c r="I9" t="s">
        <v>117</v>
      </c>
      <c r="J9" t="s">
        <v>118</v>
      </c>
      <c r="K9" t="s">
        <v>119</v>
      </c>
      <c r="L9" t="s">
        <v>45</v>
      </c>
      <c r="O9" t="s">
        <v>46</v>
      </c>
      <c r="P9">
        <v>19813</v>
      </c>
      <c r="Q9" s="1">
        <v>42661</v>
      </c>
      <c r="R9" s="1">
        <v>42661</v>
      </c>
      <c r="S9" t="s">
        <v>47</v>
      </c>
      <c r="T9" s="1">
        <v>42670.845578703702</v>
      </c>
      <c r="U9" t="s">
        <v>75</v>
      </c>
      <c r="V9" t="s">
        <v>76</v>
      </c>
      <c r="W9" t="s">
        <v>77</v>
      </c>
      <c r="X9" t="s">
        <v>67</v>
      </c>
      <c r="Y9" t="s">
        <v>68</v>
      </c>
      <c r="Z9" t="s">
        <v>53</v>
      </c>
      <c r="AA9" t="s">
        <v>54</v>
      </c>
      <c r="AB9" t="s">
        <v>55</v>
      </c>
      <c r="AC9">
        <v>50</v>
      </c>
      <c r="AD9">
        <v>4</v>
      </c>
      <c r="AE9" t="s">
        <v>56</v>
      </c>
      <c r="AF9" t="s">
        <v>57</v>
      </c>
      <c r="AG9" t="s">
        <v>56</v>
      </c>
      <c r="AH9" t="s">
        <v>58</v>
      </c>
      <c r="AI9" t="s">
        <v>120</v>
      </c>
      <c r="AJ9" t="s">
        <v>121</v>
      </c>
      <c r="AK9">
        <v>12302400</v>
      </c>
      <c r="AL9">
        <f t="shared" si="0"/>
        <v>49209600</v>
      </c>
    </row>
    <row r="10" spans="1:38" x14ac:dyDescent="0.25">
      <c r="A10" t="s">
        <v>115</v>
      </c>
      <c r="B10" t="s">
        <v>115</v>
      </c>
      <c r="C10" t="s">
        <v>116</v>
      </c>
      <c r="D10" t="s">
        <v>39</v>
      </c>
      <c r="E10" t="s">
        <v>40</v>
      </c>
      <c r="F10" t="s">
        <v>41</v>
      </c>
      <c r="H10">
        <v>105934</v>
      </c>
      <c r="I10" t="s">
        <v>122</v>
      </c>
      <c r="J10" t="s">
        <v>118</v>
      </c>
      <c r="K10" t="s">
        <v>119</v>
      </c>
      <c r="L10" t="s">
        <v>45</v>
      </c>
      <c r="O10" t="s">
        <v>46</v>
      </c>
      <c r="P10">
        <v>19812</v>
      </c>
      <c r="Q10" s="1">
        <v>42661</v>
      </c>
      <c r="R10" s="1">
        <v>42661</v>
      </c>
      <c r="S10" t="s">
        <v>47</v>
      </c>
      <c r="T10" s="1">
        <v>42670.842766203707</v>
      </c>
      <c r="U10" t="s">
        <v>75</v>
      </c>
      <c r="V10" t="s">
        <v>76</v>
      </c>
      <c r="W10" t="s">
        <v>77</v>
      </c>
      <c r="X10" t="s">
        <v>67</v>
      </c>
      <c r="Y10" t="s">
        <v>68</v>
      </c>
      <c r="Z10" t="s">
        <v>53</v>
      </c>
      <c r="AA10" t="s">
        <v>54</v>
      </c>
      <c r="AB10" t="s">
        <v>55</v>
      </c>
      <c r="AC10">
        <v>50</v>
      </c>
      <c r="AD10">
        <v>4</v>
      </c>
      <c r="AE10" t="s">
        <v>56</v>
      </c>
      <c r="AF10" t="s">
        <v>57</v>
      </c>
      <c r="AG10" t="s">
        <v>56</v>
      </c>
      <c r="AH10" t="s">
        <v>58</v>
      </c>
      <c r="AI10" t="s">
        <v>120</v>
      </c>
      <c r="AJ10" t="s">
        <v>123</v>
      </c>
      <c r="AK10">
        <v>12302400</v>
      </c>
      <c r="AL10">
        <f t="shared" si="0"/>
        <v>49209600</v>
      </c>
    </row>
    <row r="11" spans="1:38" x14ac:dyDescent="0.25">
      <c r="A11" t="s">
        <v>115</v>
      </c>
      <c r="B11" t="s">
        <v>115</v>
      </c>
      <c r="C11" t="s">
        <v>116</v>
      </c>
      <c r="D11" t="s">
        <v>39</v>
      </c>
      <c r="E11" t="s">
        <v>40</v>
      </c>
      <c r="F11" t="s">
        <v>41</v>
      </c>
      <c r="H11">
        <v>105931</v>
      </c>
      <c r="I11" t="s">
        <v>124</v>
      </c>
      <c r="J11" t="s">
        <v>118</v>
      </c>
      <c r="K11" t="s">
        <v>119</v>
      </c>
      <c r="L11" t="s">
        <v>45</v>
      </c>
      <c r="O11" t="s">
        <v>46</v>
      </c>
      <c r="P11">
        <v>19809</v>
      </c>
      <c r="Q11" s="1">
        <v>42661</v>
      </c>
      <c r="R11" s="1">
        <v>42661</v>
      </c>
      <c r="S11" t="s">
        <v>47</v>
      </c>
      <c r="T11" s="1">
        <v>42670.835497685184</v>
      </c>
      <c r="U11" t="s">
        <v>75</v>
      </c>
      <c r="V11" t="s">
        <v>76</v>
      </c>
      <c r="W11" t="s">
        <v>77</v>
      </c>
      <c r="X11" t="s">
        <v>67</v>
      </c>
      <c r="Y11" t="s">
        <v>68</v>
      </c>
      <c r="Z11" t="s">
        <v>53</v>
      </c>
      <c r="AA11" t="s">
        <v>54</v>
      </c>
      <c r="AB11" t="s">
        <v>55</v>
      </c>
      <c r="AC11">
        <v>50</v>
      </c>
      <c r="AD11">
        <v>4</v>
      </c>
      <c r="AE11" t="s">
        <v>56</v>
      </c>
      <c r="AF11" t="s">
        <v>57</v>
      </c>
      <c r="AG11" t="s">
        <v>56</v>
      </c>
      <c r="AH11" t="s">
        <v>58</v>
      </c>
      <c r="AI11" t="s">
        <v>106</v>
      </c>
      <c r="AJ11" t="s">
        <v>107</v>
      </c>
      <c r="AK11">
        <v>12302400</v>
      </c>
      <c r="AL11">
        <f t="shared" si="0"/>
        <v>49209600</v>
      </c>
    </row>
    <row r="12" spans="1:38" x14ac:dyDescent="0.25">
      <c r="A12" t="s">
        <v>115</v>
      </c>
      <c r="B12" t="s">
        <v>115</v>
      </c>
      <c r="C12" t="s">
        <v>116</v>
      </c>
      <c r="D12" t="s">
        <v>39</v>
      </c>
      <c r="E12" t="s">
        <v>40</v>
      </c>
      <c r="F12" t="s">
        <v>41</v>
      </c>
      <c r="H12">
        <v>105932</v>
      </c>
      <c r="I12" t="s">
        <v>125</v>
      </c>
      <c r="J12" t="s">
        <v>118</v>
      </c>
      <c r="K12" t="s">
        <v>119</v>
      </c>
      <c r="L12" t="s">
        <v>45</v>
      </c>
      <c r="O12" t="s">
        <v>46</v>
      </c>
      <c r="P12">
        <v>19810</v>
      </c>
      <c r="Q12" s="1">
        <v>42661</v>
      </c>
      <c r="R12" s="1">
        <v>42661</v>
      </c>
      <c r="S12" t="s">
        <v>47</v>
      </c>
      <c r="T12" s="1">
        <v>42670.838310185187</v>
      </c>
      <c r="U12" t="s">
        <v>75</v>
      </c>
      <c r="V12" t="s">
        <v>76</v>
      </c>
      <c r="W12" t="s">
        <v>77</v>
      </c>
      <c r="X12" t="s">
        <v>67</v>
      </c>
      <c r="Y12" t="s">
        <v>68</v>
      </c>
      <c r="Z12" t="s">
        <v>53</v>
      </c>
      <c r="AA12" t="s">
        <v>54</v>
      </c>
      <c r="AB12" t="s">
        <v>55</v>
      </c>
      <c r="AC12">
        <v>50</v>
      </c>
      <c r="AD12">
        <v>4</v>
      </c>
      <c r="AE12" t="s">
        <v>56</v>
      </c>
      <c r="AF12" t="s">
        <v>57</v>
      </c>
      <c r="AG12" t="s">
        <v>56</v>
      </c>
      <c r="AH12" t="s">
        <v>58</v>
      </c>
      <c r="AI12" t="s">
        <v>126</v>
      </c>
      <c r="AJ12" t="s">
        <v>127</v>
      </c>
      <c r="AK12">
        <v>12302400</v>
      </c>
      <c r="AL12">
        <f t="shared" si="0"/>
        <v>49209600</v>
      </c>
    </row>
    <row r="13" spans="1:38" x14ac:dyDescent="0.25">
      <c r="A13" t="s">
        <v>128</v>
      </c>
      <c r="B13" t="s">
        <v>128</v>
      </c>
      <c r="C13" t="s">
        <v>129</v>
      </c>
      <c r="D13" t="s">
        <v>39</v>
      </c>
      <c r="E13" t="s">
        <v>40</v>
      </c>
      <c r="F13" t="s">
        <v>41</v>
      </c>
      <c r="H13">
        <v>51875</v>
      </c>
      <c r="I13" t="s">
        <v>130</v>
      </c>
      <c r="J13" t="s">
        <v>131</v>
      </c>
      <c r="K13" t="s">
        <v>132</v>
      </c>
      <c r="L13" t="s">
        <v>45</v>
      </c>
      <c r="O13" t="s">
        <v>46</v>
      </c>
      <c r="P13">
        <v>8932</v>
      </c>
      <c r="Q13" s="1">
        <v>43704</v>
      </c>
      <c r="R13" s="1">
        <v>43704</v>
      </c>
      <c r="S13" t="s">
        <v>47</v>
      </c>
      <c r="T13" s="1">
        <v>38742</v>
      </c>
      <c r="U13" t="s">
        <v>75</v>
      </c>
      <c r="V13" t="s">
        <v>76</v>
      </c>
      <c r="W13" t="s">
        <v>86</v>
      </c>
      <c r="X13" t="s">
        <v>67</v>
      </c>
      <c r="Y13" t="s">
        <v>68</v>
      </c>
      <c r="Z13" t="s">
        <v>53</v>
      </c>
      <c r="AA13" t="s">
        <v>54</v>
      </c>
      <c r="AB13" t="s">
        <v>55</v>
      </c>
      <c r="AC13">
        <v>46</v>
      </c>
      <c r="AD13">
        <v>4</v>
      </c>
      <c r="AE13" t="s">
        <v>56</v>
      </c>
      <c r="AF13" t="s">
        <v>57</v>
      </c>
      <c r="AG13" t="s">
        <v>56</v>
      </c>
      <c r="AH13" t="s">
        <v>133</v>
      </c>
      <c r="AI13" t="s">
        <v>126</v>
      </c>
      <c r="AJ13" t="s">
        <v>134</v>
      </c>
      <c r="AK13">
        <v>6480000</v>
      </c>
      <c r="AL13">
        <f t="shared" si="0"/>
        <v>25920000</v>
      </c>
    </row>
    <row r="14" spans="1:38" x14ac:dyDescent="0.25">
      <c r="A14" t="s">
        <v>135</v>
      </c>
      <c r="B14" t="s">
        <v>135</v>
      </c>
      <c r="C14" t="s">
        <v>136</v>
      </c>
      <c r="D14" t="s">
        <v>39</v>
      </c>
      <c r="E14" t="s">
        <v>40</v>
      </c>
      <c r="F14" t="s">
        <v>41</v>
      </c>
      <c r="H14">
        <v>110626</v>
      </c>
      <c r="I14" t="s">
        <v>137</v>
      </c>
      <c r="J14" t="s">
        <v>104</v>
      </c>
      <c r="K14" t="s">
        <v>138</v>
      </c>
      <c r="L14" t="s">
        <v>45</v>
      </c>
      <c r="O14" t="s">
        <v>46</v>
      </c>
      <c r="P14">
        <v>13988</v>
      </c>
      <c r="Q14" s="1">
        <v>44410</v>
      </c>
      <c r="R14" s="1">
        <v>44426</v>
      </c>
      <c r="S14" t="s">
        <v>47</v>
      </c>
      <c r="T14" s="1">
        <v>44469.944641203707</v>
      </c>
      <c r="U14" t="s">
        <v>48</v>
      </c>
      <c r="V14" t="s">
        <v>49</v>
      </c>
      <c r="W14" t="s">
        <v>139</v>
      </c>
      <c r="X14" t="s">
        <v>96</v>
      </c>
      <c r="Y14" t="s">
        <v>97</v>
      </c>
      <c r="Z14" t="s">
        <v>53</v>
      </c>
      <c r="AA14" t="s">
        <v>54</v>
      </c>
      <c r="AB14" t="s">
        <v>55</v>
      </c>
      <c r="AC14">
        <v>48</v>
      </c>
      <c r="AD14">
        <v>4</v>
      </c>
      <c r="AE14" t="s">
        <v>56</v>
      </c>
      <c r="AF14" t="s">
        <v>57</v>
      </c>
      <c r="AG14" t="s">
        <v>56</v>
      </c>
      <c r="AH14" t="s">
        <v>58</v>
      </c>
      <c r="AI14" t="s">
        <v>106</v>
      </c>
      <c r="AJ14" t="s">
        <v>107</v>
      </c>
      <c r="AL14">
        <f t="shared" si="0"/>
        <v>0</v>
      </c>
    </row>
    <row r="15" spans="1:38" x14ac:dyDescent="0.25">
      <c r="A15" t="s">
        <v>140</v>
      </c>
      <c r="B15" t="s">
        <v>141</v>
      </c>
      <c r="C15" t="s">
        <v>142</v>
      </c>
      <c r="D15" t="s">
        <v>39</v>
      </c>
      <c r="E15" t="s">
        <v>40</v>
      </c>
      <c r="F15" t="s">
        <v>143</v>
      </c>
      <c r="H15">
        <v>107172</v>
      </c>
      <c r="I15" t="s">
        <v>144</v>
      </c>
      <c r="J15" t="s">
        <v>145</v>
      </c>
      <c r="K15" t="s">
        <v>146</v>
      </c>
      <c r="L15" t="s">
        <v>45</v>
      </c>
      <c r="O15" t="s">
        <v>46</v>
      </c>
      <c r="P15">
        <v>9769</v>
      </c>
      <c r="Q15" s="1">
        <v>43269</v>
      </c>
      <c r="R15" s="1">
        <v>43269</v>
      </c>
      <c r="S15" t="s">
        <v>47</v>
      </c>
      <c r="T15" s="1">
        <v>43296.505196759259</v>
      </c>
      <c r="U15" t="s">
        <v>48</v>
      </c>
      <c r="V15" t="s">
        <v>49</v>
      </c>
      <c r="W15" t="s">
        <v>139</v>
      </c>
      <c r="X15" t="s">
        <v>51</v>
      </c>
      <c r="Y15" t="s">
        <v>52</v>
      </c>
      <c r="Z15" t="s">
        <v>53</v>
      </c>
      <c r="AA15" t="s">
        <v>54</v>
      </c>
      <c r="AB15" t="s">
        <v>147</v>
      </c>
      <c r="AC15">
        <v>48</v>
      </c>
      <c r="AD15">
        <v>4</v>
      </c>
      <c r="AE15" t="s">
        <v>56</v>
      </c>
      <c r="AF15" t="s">
        <v>57</v>
      </c>
      <c r="AG15" t="s">
        <v>148</v>
      </c>
      <c r="AH15" t="s">
        <v>58</v>
      </c>
      <c r="AI15" t="s">
        <v>120</v>
      </c>
      <c r="AJ15" t="s">
        <v>121</v>
      </c>
      <c r="AK15">
        <v>4990000</v>
      </c>
      <c r="AL15">
        <f t="shared" si="0"/>
        <v>19960000</v>
      </c>
    </row>
    <row r="16" spans="1:38" x14ac:dyDescent="0.25">
      <c r="A16" t="s">
        <v>149</v>
      </c>
      <c r="B16" t="s">
        <v>149</v>
      </c>
      <c r="C16" t="s">
        <v>150</v>
      </c>
      <c r="D16" t="s">
        <v>39</v>
      </c>
      <c r="E16" t="s">
        <v>40</v>
      </c>
      <c r="F16" t="s">
        <v>143</v>
      </c>
      <c r="H16">
        <v>108849</v>
      </c>
      <c r="I16" t="s">
        <v>151</v>
      </c>
      <c r="J16" t="s">
        <v>152</v>
      </c>
      <c r="K16" t="s">
        <v>153</v>
      </c>
      <c r="L16" t="s">
        <v>45</v>
      </c>
      <c r="O16" t="s">
        <v>46</v>
      </c>
      <c r="P16">
        <v>15506</v>
      </c>
      <c r="Q16" s="1">
        <v>43817</v>
      </c>
      <c r="R16" s="1">
        <v>43817</v>
      </c>
      <c r="S16" t="s">
        <v>47</v>
      </c>
      <c r="T16" s="1">
        <v>43850.462557870371</v>
      </c>
      <c r="U16" t="s">
        <v>75</v>
      </c>
      <c r="V16" t="s">
        <v>76</v>
      </c>
      <c r="W16" t="s">
        <v>77</v>
      </c>
      <c r="X16" t="s">
        <v>67</v>
      </c>
      <c r="Y16" t="s">
        <v>68</v>
      </c>
      <c r="Z16" t="s">
        <v>53</v>
      </c>
      <c r="AA16" t="s">
        <v>54</v>
      </c>
      <c r="AB16" t="s">
        <v>55</v>
      </c>
      <c r="AC16">
        <v>49</v>
      </c>
      <c r="AD16">
        <v>2</v>
      </c>
      <c r="AE16" t="s">
        <v>78</v>
      </c>
      <c r="AF16" t="s">
        <v>57</v>
      </c>
      <c r="AG16" t="s">
        <v>56</v>
      </c>
      <c r="AH16" t="s">
        <v>58</v>
      </c>
      <c r="AI16" t="s">
        <v>106</v>
      </c>
      <c r="AJ16" t="s">
        <v>107</v>
      </c>
      <c r="AK16">
        <v>21433857</v>
      </c>
      <c r="AL16">
        <f t="shared" si="0"/>
        <v>42867714</v>
      </c>
    </row>
    <row r="17" spans="1:38" x14ac:dyDescent="0.25">
      <c r="A17" t="s">
        <v>149</v>
      </c>
      <c r="B17" t="s">
        <v>149</v>
      </c>
      <c r="C17" t="s">
        <v>150</v>
      </c>
      <c r="D17" t="s">
        <v>39</v>
      </c>
      <c r="E17" t="s">
        <v>40</v>
      </c>
      <c r="F17" t="s">
        <v>143</v>
      </c>
      <c r="H17">
        <v>90574</v>
      </c>
      <c r="I17" t="s">
        <v>154</v>
      </c>
      <c r="J17" t="s">
        <v>155</v>
      </c>
      <c r="K17" t="s">
        <v>156</v>
      </c>
      <c r="L17" t="s">
        <v>45</v>
      </c>
      <c r="N17" t="s">
        <v>157</v>
      </c>
      <c r="O17" t="s">
        <v>46</v>
      </c>
      <c r="P17">
        <v>17962</v>
      </c>
      <c r="Q17" s="1">
        <v>42986</v>
      </c>
      <c r="R17" s="1">
        <v>42986</v>
      </c>
      <c r="S17" t="s">
        <v>47</v>
      </c>
      <c r="T17" s="1">
        <v>40361</v>
      </c>
      <c r="U17" t="s">
        <v>75</v>
      </c>
      <c r="V17" t="s">
        <v>76</v>
      </c>
      <c r="W17" t="s">
        <v>86</v>
      </c>
      <c r="X17" t="s">
        <v>67</v>
      </c>
      <c r="Y17" t="s">
        <v>68</v>
      </c>
      <c r="Z17" t="s">
        <v>53</v>
      </c>
      <c r="AA17" t="s">
        <v>54</v>
      </c>
      <c r="AB17" t="s">
        <v>55</v>
      </c>
      <c r="AC17">
        <v>60</v>
      </c>
      <c r="AD17">
        <v>4</v>
      </c>
      <c r="AE17" t="s">
        <v>56</v>
      </c>
      <c r="AF17" t="s">
        <v>57</v>
      </c>
      <c r="AG17" t="s">
        <v>148</v>
      </c>
      <c r="AH17" t="s">
        <v>58</v>
      </c>
      <c r="AI17" t="s">
        <v>106</v>
      </c>
      <c r="AJ17" t="s">
        <v>107</v>
      </c>
      <c r="AK17">
        <v>13980286</v>
      </c>
      <c r="AL17">
        <f t="shared" si="0"/>
        <v>55921144</v>
      </c>
    </row>
    <row r="18" spans="1:38" x14ac:dyDescent="0.25">
      <c r="A18" t="s">
        <v>158</v>
      </c>
      <c r="B18" t="s">
        <v>158</v>
      </c>
      <c r="C18" t="s">
        <v>159</v>
      </c>
      <c r="D18" t="s">
        <v>39</v>
      </c>
      <c r="E18" t="s">
        <v>40</v>
      </c>
      <c r="F18" t="s">
        <v>143</v>
      </c>
      <c r="G18" t="s">
        <v>160</v>
      </c>
      <c r="H18">
        <v>111227</v>
      </c>
      <c r="I18" t="s">
        <v>161</v>
      </c>
      <c r="J18" t="s">
        <v>111</v>
      </c>
      <c r="K18" t="s">
        <v>112</v>
      </c>
      <c r="L18" t="s">
        <v>45</v>
      </c>
      <c r="O18" t="s">
        <v>46</v>
      </c>
      <c r="P18">
        <v>29801</v>
      </c>
      <c r="Q18" s="1">
        <v>43098</v>
      </c>
      <c r="R18" s="1">
        <v>43098</v>
      </c>
      <c r="S18" t="s">
        <v>47</v>
      </c>
      <c r="T18" s="1">
        <v>44740.706909722219</v>
      </c>
      <c r="U18" t="s">
        <v>75</v>
      </c>
      <c r="V18" t="s">
        <v>76</v>
      </c>
      <c r="W18" t="s">
        <v>86</v>
      </c>
      <c r="X18" t="s">
        <v>96</v>
      </c>
      <c r="Y18" t="s">
        <v>97</v>
      </c>
      <c r="Z18" t="s">
        <v>53</v>
      </c>
      <c r="AA18" t="s">
        <v>54</v>
      </c>
      <c r="AB18" t="s">
        <v>147</v>
      </c>
      <c r="AC18">
        <v>47</v>
      </c>
      <c r="AD18">
        <v>4</v>
      </c>
      <c r="AE18" t="s">
        <v>56</v>
      </c>
      <c r="AF18" t="s">
        <v>57</v>
      </c>
      <c r="AG18" t="s">
        <v>56</v>
      </c>
      <c r="AH18" t="s">
        <v>58</v>
      </c>
      <c r="AI18" t="s">
        <v>162</v>
      </c>
      <c r="AJ18" t="s">
        <v>163</v>
      </c>
      <c r="AL18">
        <f t="shared" si="0"/>
        <v>0</v>
      </c>
    </row>
    <row r="19" spans="1:38" x14ac:dyDescent="0.25">
      <c r="A19" t="s">
        <v>158</v>
      </c>
      <c r="B19" t="s">
        <v>158</v>
      </c>
      <c r="C19" t="s">
        <v>159</v>
      </c>
      <c r="D19" t="s">
        <v>39</v>
      </c>
      <c r="E19" t="s">
        <v>40</v>
      </c>
      <c r="F19" t="s">
        <v>143</v>
      </c>
      <c r="G19" t="s">
        <v>160</v>
      </c>
      <c r="H19">
        <v>106639</v>
      </c>
      <c r="I19" t="s">
        <v>164</v>
      </c>
      <c r="J19" t="s">
        <v>111</v>
      </c>
      <c r="K19" t="s">
        <v>112</v>
      </c>
      <c r="L19" t="s">
        <v>45</v>
      </c>
      <c r="O19" t="s">
        <v>46</v>
      </c>
      <c r="P19">
        <v>29801</v>
      </c>
      <c r="Q19" s="1">
        <v>43098</v>
      </c>
      <c r="R19" s="1">
        <v>43098</v>
      </c>
      <c r="S19" t="s">
        <v>47</v>
      </c>
      <c r="T19" s="1">
        <v>43112.866550925923</v>
      </c>
      <c r="U19" t="s">
        <v>75</v>
      </c>
      <c r="V19" t="s">
        <v>76</v>
      </c>
      <c r="W19" t="s">
        <v>86</v>
      </c>
      <c r="X19" t="s">
        <v>67</v>
      </c>
      <c r="Y19" t="s">
        <v>68</v>
      </c>
      <c r="Z19" t="s">
        <v>53</v>
      </c>
      <c r="AA19" t="s">
        <v>54</v>
      </c>
      <c r="AB19" t="s">
        <v>55</v>
      </c>
      <c r="AC19">
        <v>47</v>
      </c>
      <c r="AD19">
        <v>4</v>
      </c>
      <c r="AE19" t="s">
        <v>56</v>
      </c>
      <c r="AF19" t="s">
        <v>57</v>
      </c>
      <c r="AG19" t="s">
        <v>56</v>
      </c>
      <c r="AH19" t="s">
        <v>58</v>
      </c>
      <c r="AI19" t="s">
        <v>162</v>
      </c>
      <c r="AJ19" t="s">
        <v>163</v>
      </c>
      <c r="AK19">
        <v>11055575</v>
      </c>
      <c r="AL19">
        <f t="shared" si="0"/>
        <v>44222300</v>
      </c>
    </row>
    <row r="20" spans="1:38" x14ac:dyDescent="0.25">
      <c r="A20" t="s">
        <v>158</v>
      </c>
      <c r="B20" t="s">
        <v>158</v>
      </c>
      <c r="C20" t="s">
        <v>159</v>
      </c>
      <c r="D20" t="s">
        <v>39</v>
      </c>
      <c r="E20" t="s">
        <v>40</v>
      </c>
      <c r="F20" t="s">
        <v>143</v>
      </c>
      <c r="H20">
        <v>107056</v>
      </c>
      <c r="I20" t="s">
        <v>165</v>
      </c>
      <c r="J20" t="s">
        <v>111</v>
      </c>
      <c r="K20" t="s">
        <v>112</v>
      </c>
      <c r="L20" t="s">
        <v>45</v>
      </c>
      <c r="O20" t="s">
        <v>46</v>
      </c>
      <c r="P20">
        <v>8638</v>
      </c>
      <c r="Q20" s="1">
        <v>43244</v>
      </c>
      <c r="R20" s="1">
        <v>43244</v>
      </c>
      <c r="S20" t="s">
        <v>47</v>
      </c>
      <c r="T20" s="1">
        <v>43284.349317129629</v>
      </c>
      <c r="U20" t="s">
        <v>75</v>
      </c>
      <c r="V20" t="s">
        <v>76</v>
      </c>
      <c r="W20" t="s">
        <v>86</v>
      </c>
      <c r="X20" t="s">
        <v>67</v>
      </c>
      <c r="Y20" t="s">
        <v>68</v>
      </c>
      <c r="Z20" t="s">
        <v>53</v>
      </c>
      <c r="AA20" t="s">
        <v>54</v>
      </c>
      <c r="AB20" t="s">
        <v>55</v>
      </c>
      <c r="AC20">
        <v>47</v>
      </c>
      <c r="AD20">
        <v>4</v>
      </c>
      <c r="AE20" t="s">
        <v>56</v>
      </c>
      <c r="AF20" t="s">
        <v>57</v>
      </c>
      <c r="AG20" t="s">
        <v>56</v>
      </c>
      <c r="AH20" t="s">
        <v>58</v>
      </c>
      <c r="AI20" t="s">
        <v>113</v>
      </c>
      <c r="AJ20" t="s">
        <v>166</v>
      </c>
      <c r="AK20">
        <v>7711483</v>
      </c>
      <c r="AL20">
        <f t="shared" si="0"/>
        <v>30845932</v>
      </c>
    </row>
    <row r="21" spans="1:38" x14ac:dyDescent="0.25">
      <c r="A21" t="s">
        <v>167</v>
      </c>
      <c r="B21" t="s">
        <v>167</v>
      </c>
      <c r="C21" t="s">
        <v>168</v>
      </c>
      <c r="D21" t="s">
        <v>39</v>
      </c>
      <c r="E21" t="s">
        <v>40</v>
      </c>
      <c r="F21" t="s">
        <v>143</v>
      </c>
      <c r="H21">
        <v>102490</v>
      </c>
      <c r="I21" t="s">
        <v>169</v>
      </c>
      <c r="J21" t="s">
        <v>170</v>
      </c>
      <c r="K21" t="s">
        <v>171</v>
      </c>
      <c r="L21" t="s">
        <v>45</v>
      </c>
      <c r="O21" t="s">
        <v>46</v>
      </c>
      <c r="P21">
        <v>15908</v>
      </c>
      <c r="Q21" s="1">
        <v>43817</v>
      </c>
      <c r="R21" s="1">
        <v>43817</v>
      </c>
      <c r="S21" t="s">
        <v>47</v>
      </c>
      <c r="T21" s="1">
        <v>41404.632893518516</v>
      </c>
      <c r="U21" t="s">
        <v>172</v>
      </c>
      <c r="V21" t="s">
        <v>172</v>
      </c>
      <c r="W21" t="s">
        <v>173</v>
      </c>
      <c r="X21" t="s">
        <v>173</v>
      </c>
      <c r="Y21" t="s">
        <v>172</v>
      </c>
      <c r="Z21" t="s">
        <v>53</v>
      </c>
      <c r="AA21" t="s">
        <v>54</v>
      </c>
      <c r="AB21" t="s">
        <v>147</v>
      </c>
      <c r="AC21">
        <v>43</v>
      </c>
      <c r="AD21">
        <v>5</v>
      </c>
      <c r="AE21" t="s">
        <v>56</v>
      </c>
      <c r="AF21" t="s">
        <v>57</v>
      </c>
      <c r="AG21" t="s">
        <v>56</v>
      </c>
      <c r="AH21" t="s">
        <v>58</v>
      </c>
      <c r="AI21" t="s">
        <v>174</v>
      </c>
      <c r="AJ21" t="s">
        <v>175</v>
      </c>
      <c r="AK21">
        <v>7574850</v>
      </c>
      <c r="AL21">
        <f t="shared" si="0"/>
        <v>37874250</v>
      </c>
    </row>
    <row r="22" spans="1:38" x14ac:dyDescent="0.25">
      <c r="A22" t="s">
        <v>176</v>
      </c>
      <c r="B22" t="s">
        <v>176</v>
      </c>
      <c r="C22" t="s">
        <v>177</v>
      </c>
      <c r="D22" t="s">
        <v>39</v>
      </c>
      <c r="E22" t="s">
        <v>40</v>
      </c>
      <c r="F22" t="s">
        <v>143</v>
      </c>
      <c r="H22">
        <v>109479</v>
      </c>
      <c r="I22" t="s">
        <v>178</v>
      </c>
      <c r="J22" t="s">
        <v>179</v>
      </c>
      <c r="K22" t="s">
        <v>180</v>
      </c>
      <c r="L22" t="s">
        <v>45</v>
      </c>
      <c r="O22" t="s">
        <v>46</v>
      </c>
      <c r="P22">
        <v>11397</v>
      </c>
      <c r="Q22" s="1">
        <v>44014</v>
      </c>
      <c r="R22" s="1">
        <v>44102</v>
      </c>
      <c r="S22" t="s">
        <v>47</v>
      </c>
      <c r="T22" s="1">
        <v>44106.653993055559</v>
      </c>
      <c r="U22" t="s">
        <v>75</v>
      </c>
      <c r="V22" t="s">
        <v>76</v>
      </c>
      <c r="W22" t="s">
        <v>77</v>
      </c>
      <c r="X22" t="s">
        <v>96</v>
      </c>
      <c r="Y22" t="s">
        <v>97</v>
      </c>
      <c r="Z22" t="s">
        <v>53</v>
      </c>
      <c r="AA22" t="s">
        <v>54</v>
      </c>
      <c r="AB22" t="s">
        <v>55</v>
      </c>
      <c r="AC22">
        <v>43</v>
      </c>
      <c r="AD22">
        <v>4</v>
      </c>
      <c r="AE22" t="s">
        <v>56</v>
      </c>
      <c r="AF22" t="s">
        <v>57</v>
      </c>
      <c r="AG22" t="s">
        <v>56</v>
      </c>
      <c r="AH22" t="s">
        <v>58</v>
      </c>
      <c r="AI22" t="s">
        <v>106</v>
      </c>
      <c r="AJ22" t="s">
        <v>107</v>
      </c>
      <c r="AK22">
        <v>9489800</v>
      </c>
      <c r="AL22">
        <f t="shared" si="0"/>
        <v>37959200</v>
      </c>
    </row>
    <row r="23" spans="1:38" x14ac:dyDescent="0.25">
      <c r="A23" t="s">
        <v>176</v>
      </c>
      <c r="B23" t="s">
        <v>176</v>
      </c>
      <c r="C23" t="s">
        <v>177</v>
      </c>
      <c r="D23" t="s">
        <v>39</v>
      </c>
      <c r="E23" t="s">
        <v>40</v>
      </c>
      <c r="F23" t="s">
        <v>143</v>
      </c>
      <c r="H23">
        <v>106704</v>
      </c>
      <c r="I23" t="s">
        <v>181</v>
      </c>
      <c r="J23" t="s">
        <v>179</v>
      </c>
      <c r="K23" t="s">
        <v>180</v>
      </c>
      <c r="L23" t="s">
        <v>45</v>
      </c>
      <c r="O23" t="s">
        <v>46</v>
      </c>
      <c r="P23">
        <v>2052</v>
      </c>
      <c r="Q23" s="1">
        <v>43144</v>
      </c>
      <c r="R23" s="1">
        <v>43144</v>
      </c>
      <c r="S23" t="s">
        <v>47</v>
      </c>
      <c r="T23" s="1">
        <v>43164.880532407406</v>
      </c>
      <c r="U23" t="s">
        <v>75</v>
      </c>
      <c r="V23" t="s">
        <v>76</v>
      </c>
      <c r="W23" t="s">
        <v>86</v>
      </c>
      <c r="X23" t="s">
        <v>67</v>
      </c>
      <c r="Y23" t="s">
        <v>68</v>
      </c>
      <c r="Z23" t="s">
        <v>53</v>
      </c>
      <c r="AA23" t="s">
        <v>54</v>
      </c>
      <c r="AB23" t="s">
        <v>55</v>
      </c>
      <c r="AC23">
        <v>43</v>
      </c>
      <c r="AD23">
        <v>4</v>
      </c>
      <c r="AE23" t="s">
        <v>56</v>
      </c>
      <c r="AF23" t="s">
        <v>57</v>
      </c>
      <c r="AG23" t="s">
        <v>56</v>
      </c>
      <c r="AH23" t="s">
        <v>58</v>
      </c>
      <c r="AI23" t="s">
        <v>182</v>
      </c>
      <c r="AJ23" t="s">
        <v>183</v>
      </c>
      <c r="AK23">
        <v>7827160</v>
      </c>
      <c r="AL23">
        <f t="shared" si="0"/>
        <v>31308640</v>
      </c>
    </row>
    <row r="24" spans="1:38" x14ac:dyDescent="0.25">
      <c r="A24" t="s">
        <v>176</v>
      </c>
      <c r="B24" t="s">
        <v>176</v>
      </c>
      <c r="C24" t="s">
        <v>177</v>
      </c>
      <c r="D24" t="s">
        <v>39</v>
      </c>
      <c r="E24" t="s">
        <v>40</v>
      </c>
      <c r="F24" t="s">
        <v>143</v>
      </c>
      <c r="H24">
        <v>102161</v>
      </c>
      <c r="I24" t="s">
        <v>184</v>
      </c>
      <c r="J24" t="s">
        <v>179</v>
      </c>
      <c r="K24" t="s">
        <v>112</v>
      </c>
      <c r="L24" t="s">
        <v>45</v>
      </c>
      <c r="O24" t="s">
        <v>46</v>
      </c>
      <c r="P24">
        <v>15308</v>
      </c>
      <c r="Q24" s="1">
        <v>43817</v>
      </c>
      <c r="R24" s="1">
        <v>43817</v>
      </c>
      <c r="S24" t="s">
        <v>47</v>
      </c>
      <c r="T24" s="1">
        <v>41283.406226851854</v>
      </c>
      <c r="U24" t="s">
        <v>75</v>
      </c>
      <c r="V24" t="s">
        <v>76</v>
      </c>
      <c r="W24" t="s">
        <v>86</v>
      </c>
      <c r="X24" t="s">
        <v>67</v>
      </c>
      <c r="Y24" t="s">
        <v>68</v>
      </c>
      <c r="Z24" t="s">
        <v>53</v>
      </c>
      <c r="AA24" t="s">
        <v>54</v>
      </c>
      <c r="AB24" t="s">
        <v>55</v>
      </c>
      <c r="AC24">
        <v>43</v>
      </c>
      <c r="AD24">
        <v>4</v>
      </c>
      <c r="AE24" t="s">
        <v>56</v>
      </c>
      <c r="AF24" t="s">
        <v>57</v>
      </c>
      <c r="AG24" t="s">
        <v>56</v>
      </c>
      <c r="AH24" t="s">
        <v>58</v>
      </c>
      <c r="AI24" t="s">
        <v>162</v>
      </c>
      <c r="AJ24" t="s">
        <v>163</v>
      </c>
      <c r="AK24">
        <v>10053992</v>
      </c>
      <c r="AL24">
        <f t="shared" si="0"/>
        <v>40215968</v>
      </c>
    </row>
    <row r="25" spans="1:38" x14ac:dyDescent="0.25">
      <c r="A25" t="s">
        <v>185</v>
      </c>
      <c r="B25" t="s">
        <v>185</v>
      </c>
      <c r="C25" t="s">
        <v>186</v>
      </c>
      <c r="D25" t="s">
        <v>39</v>
      </c>
      <c r="E25" t="s">
        <v>40</v>
      </c>
      <c r="F25" t="s">
        <v>143</v>
      </c>
      <c r="H25">
        <v>101674</v>
      </c>
      <c r="I25" t="s">
        <v>187</v>
      </c>
      <c r="J25" t="s">
        <v>188</v>
      </c>
      <c r="K25" t="s">
        <v>189</v>
      </c>
      <c r="L25" t="s">
        <v>45</v>
      </c>
      <c r="O25" t="s">
        <v>46</v>
      </c>
      <c r="P25">
        <v>2125</v>
      </c>
      <c r="Q25" s="1">
        <v>43530</v>
      </c>
      <c r="R25" s="1">
        <v>43530</v>
      </c>
      <c r="S25" t="s">
        <v>47</v>
      </c>
      <c r="T25" s="1">
        <v>41043.470763888887</v>
      </c>
      <c r="U25" t="s">
        <v>190</v>
      </c>
      <c r="V25" t="s">
        <v>191</v>
      </c>
      <c r="W25" t="s">
        <v>192</v>
      </c>
      <c r="X25" t="s">
        <v>193</v>
      </c>
      <c r="Y25" t="s">
        <v>194</v>
      </c>
      <c r="Z25" t="s">
        <v>53</v>
      </c>
      <c r="AA25" t="s">
        <v>54</v>
      </c>
      <c r="AB25" t="s">
        <v>55</v>
      </c>
      <c r="AC25">
        <v>45</v>
      </c>
      <c r="AD25">
        <v>3</v>
      </c>
      <c r="AE25" t="s">
        <v>56</v>
      </c>
      <c r="AF25" t="s">
        <v>57</v>
      </c>
      <c r="AG25" t="s">
        <v>78</v>
      </c>
      <c r="AH25" t="s">
        <v>58</v>
      </c>
      <c r="AI25" t="s">
        <v>195</v>
      </c>
      <c r="AJ25" t="s">
        <v>196</v>
      </c>
      <c r="AK25">
        <v>11846790</v>
      </c>
      <c r="AL25">
        <f t="shared" si="0"/>
        <v>35540370</v>
      </c>
    </row>
    <row r="26" spans="1:38" x14ac:dyDescent="0.25">
      <c r="A26" t="s">
        <v>197</v>
      </c>
      <c r="B26" t="s">
        <v>197</v>
      </c>
      <c r="C26" t="s">
        <v>198</v>
      </c>
      <c r="D26" t="s">
        <v>39</v>
      </c>
      <c r="E26" t="s">
        <v>40</v>
      </c>
      <c r="F26" t="s">
        <v>143</v>
      </c>
      <c r="H26">
        <v>111085</v>
      </c>
      <c r="I26" t="s">
        <v>199</v>
      </c>
      <c r="J26" t="s">
        <v>200</v>
      </c>
      <c r="K26" t="s">
        <v>201</v>
      </c>
      <c r="L26" t="s">
        <v>45</v>
      </c>
      <c r="O26" t="s">
        <v>46</v>
      </c>
      <c r="P26">
        <v>5268</v>
      </c>
      <c r="Q26" s="1">
        <v>44658</v>
      </c>
      <c r="R26" s="1">
        <v>44662</v>
      </c>
      <c r="S26" t="s">
        <v>47</v>
      </c>
      <c r="T26" s="1">
        <v>44692.806666666664</v>
      </c>
      <c r="U26" t="s">
        <v>75</v>
      </c>
      <c r="V26" t="s">
        <v>76</v>
      </c>
      <c r="W26" t="s">
        <v>77</v>
      </c>
      <c r="X26" t="s">
        <v>96</v>
      </c>
      <c r="Y26" t="s">
        <v>97</v>
      </c>
      <c r="Z26" t="s">
        <v>53</v>
      </c>
      <c r="AA26" t="s">
        <v>54</v>
      </c>
      <c r="AB26" t="s">
        <v>55</v>
      </c>
      <c r="AC26">
        <v>40</v>
      </c>
      <c r="AD26">
        <v>3</v>
      </c>
      <c r="AE26" t="s">
        <v>56</v>
      </c>
      <c r="AF26" t="s">
        <v>57</v>
      </c>
      <c r="AG26" t="s">
        <v>56</v>
      </c>
      <c r="AH26" t="s">
        <v>58</v>
      </c>
      <c r="AI26" t="s">
        <v>106</v>
      </c>
      <c r="AJ26" t="s">
        <v>107</v>
      </c>
      <c r="AK26">
        <v>19120044</v>
      </c>
      <c r="AL26">
        <f t="shared" si="0"/>
        <v>57360132</v>
      </c>
    </row>
    <row r="27" spans="1:38" x14ac:dyDescent="0.25">
      <c r="A27" t="s">
        <v>202</v>
      </c>
      <c r="B27" t="s">
        <v>203</v>
      </c>
      <c r="C27" t="s">
        <v>204</v>
      </c>
      <c r="D27" t="s">
        <v>39</v>
      </c>
      <c r="E27" t="s">
        <v>40</v>
      </c>
      <c r="F27" t="s">
        <v>143</v>
      </c>
      <c r="H27">
        <v>105760</v>
      </c>
      <c r="I27" t="s">
        <v>205</v>
      </c>
      <c r="J27" t="s">
        <v>179</v>
      </c>
      <c r="K27" t="s">
        <v>112</v>
      </c>
      <c r="L27" t="s">
        <v>45</v>
      </c>
      <c r="O27" t="s">
        <v>46</v>
      </c>
      <c r="P27">
        <v>15825</v>
      </c>
      <c r="Q27" s="1">
        <v>42585</v>
      </c>
      <c r="R27" s="1">
        <v>42585</v>
      </c>
      <c r="S27" t="s">
        <v>47</v>
      </c>
      <c r="T27" s="1">
        <v>42588.305497685185</v>
      </c>
      <c r="U27" t="s">
        <v>48</v>
      </c>
      <c r="V27" t="s">
        <v>49</v>
      </c>
      <c r="W27" t="s">
        <v>139</v>
      </c>
      <c r="X27" t="s">
        <v>67</v>
      </c>
      <c r="Y27" t="s">
        <v>68</v>
      </c>
      <c r="Z27" t="s">
        <v>53</v>
      </c>
      <c r="AA27" t="s">
        <v>54</v>
      </c>
      <c r="AB27" t="s">
        <v>55</v>
      </c>
      <c r="AC27">
        <v>44</v>
      </c>
      <c r="AD27">
        <v>4</v>
      </c>
      <c r="AE27" t="s">
        <v>56</v>
      </c>
      <c r="AF27" t="s">
        <v>57</v>
      </c>
      <c r="AG27" t="s">
        <v>56</v>
      </c>
      <c r="AH27" t="s">
        <v>58</v>
      </c>
      <c r="AI27" t="s">
        <v>113</v>
      </c>
      <c r="AJ27" t="s">
        <v>114</v>
      </c>
      <c r="AK27">
        <v>11750460</v>
      </c>
      <c r="AL27">
        <f t="shared" si="0"/>
        <v>47001840</v>
      </c>
    </row>
    <row r="28" spans="1:38" x14ac:dyDescent="0.25">
      <c r="A28" t="s">
        <v>202</v>
      </c>
      <c r="B28" t="s">
        <v>206</v>
      </c>
      <c r="C28" t="s">
        <v>204</v>
      </c>
      <c r="D28" t="s">
        <v>39</v>
      </c>
      <c r="E28" t="s">
        <v>40</v>
      </c>
      <c r="F28" t="s">
        <v>143</v>
      </c>
      <c r="H28">
        <v>106914</v>
      </c>
      <c r="I28" t="s">
        <v>207</v>
      </c>
      <c r="J28" t="s">
        <v>208</v>
      </c>
      <c r="K28" t="s">
        <v>209</v>
      </c>
      <c r="L28" t="s">
        <v>45</v>
      </c>
      <c r="O28" t="s">
        <v>46</v>
      </c>
      <c r="P28">
        <v>6908</v>
      </c>
      <c r="Q28" s="1">
        <v>43214</v>
      </c>
      <c r="R28" s="1">
        <v>43214</v>
      </c>
      <c r="S28" t="s">
        <v>47</v>
      </c>
      <c r="T28" s="1">
        <v>43254.721747685187</v>
      </c>
      <c r="U28" t="s">
        <v>48</v>
      </c>
      <c r="V28" t="s">
        <v>49</v>
      </c>
      <c r="W28" t="s">
        <v>139</v>
      </c>
      <c r="X28" t="s">
        <v>51</v>
      </c>
      <c r="Y28" t="s">
        <v>52</v>
      </c>
      <c r="Z28" t="s">
        <v>53</v>
      </c>
      <c r="AA28" t="s">
        <v>54</v>
      </c>
      <c r="AB28" t="s">
        <v>55</v>
      </c>
      <c r="AC28">
        <v>48</v>
      </c>
      <c r="AD28">
        <v>4</v>
      </c>
      <c r="AE28" t="s">
        <v>56</v>
      </c>
      <c r="AF28" t="s">
        <v>57</v>
      </c>
      <c r="AG28" t="s">
        <v>56</v>
      </c>
      <c r="AH28" t="s">
        <v>58</v>
      </c>
      <c r="AI28" t="s">
        <v>162</v>
      </c>
      <c r="AJ28" t="s">
        <v>163</v>
      </c>
      <c r="AK28">
        <v>9026000</v>
      </c>
      <c r="AL28">
        <f t="shared" si="0"/>
        <v>36104000</v>
      </c>
    </row>
    <row r="29" spans="1:38" x14ac:dyDescent="0.25">
      <c r="A29" t="s">
        <v>210</v>
      </c>
      <c r="B29" t="s">
        <v>210</v>
      </c>
      <c r="C29" t="s">
        <v>211</v>
      </c>
      <c r="D29" t="s">
        <v>39</v>
      </c>
      <c r="E29" t="s">
        <v>40</v>
      </c>
      <c r="F29" t="s">
        <v>143</v>
      </c>
      <c r="H29">
        <v>109976</v>
      </c>
      <c r="I29" t="s">
        <v>212</v>
      </c>
      <c r="J29" t="s">
        <v>213</v>
      </c>
      <c r="K29" t="s">
        <v>214</v>
      </c>
      <c r="L29" t="s">
        <v>45</v>
      </c>
      <c r="O29" t="s">
        <v>46</v>
      </c>
      <c r="P29">
        <v>5625</v>
      </c>
      <c r="Q29" s="1">
        <v>44285</v>
      </c>
      <c r="R29" s="1">
        <v>44292</v>
      </c>
      <c r="S29" t="s">
        <v>47</v>
      </c>
      <c r="T29" s="1">
        <v>44309.713692129626</v>
      </c>
      <c r="U29" t="s">
        <v>75</v>
      </c>
      <c r="V29" t="s">
        <v>76</v>
      </c>
      <c r="W29" t="s">
        <v>77</v>
      </c>
      <c r="X29" t="s">
        <v>96</v>
      </c>
      <c r="Y29" t="s">
        <v>97</v>
      </c>
      <c r="Z29" t="s">
        <v>53</v>
      </c>
      <c r="AA29" t="s">
        <v>54</v>
      </c>
      <c r="AB29" t="s">
        <v>215</v>
      </c>
      <c r="AC29">
        <v>48</v>
      </c>
      <c r="AD29">
        <v>4</v>
      </c>
      <c r="AE29" t="s">
        <v>56</v>
      </c>
      <c r="AF29" t="s">
        <v>57</v>
      </c>
      <c r="AG29" t="s">
        <v>148</v>
      </c>
      <c r="AH29" t="s">
        <v>58</v>
      </c>
      <c r="AI29" t="s">
        <v>106</v>
      </c>
      <c r="AJ29" t="s">
        <v>107</v>
      </c>
      <c r="AK29">
        <v>10545000</v>
      </c>
      <c r="AL29">
        <f t="shared" si="0"/>
        <v>42180000</v>
      </c>
    </row>
    <row r="30" spans="1:38" x14ac:dyDescent="0.25">
      <c r="A30" t="s">
        <v>216</v>
      </c>
      <c r="B30" t="s">
        <v>216</v>
      </c>
      <c r="C30" t="s">
        <v>217</v>
      </c>
      <c r="D30" t="s">
        <v>39</v>
      </c>
      <c r="E30" t="s">
        <v>40</v>
      </c>
      <c r="F30" t="s">
        <v>143</v>
      </c>
      <c r="H30">
        <v>106938</v>
      </c>
      <c r="I30" t="s">
        <v>218</v>
      </c>
      <c r="J30" t="s">
        <v>179</v>
      </c>
      <c r="K30" t="s">
        <v>112</v>
      </c>
      <c r="L30" t="s">
        <v>45</v>
      </c>
      <c r="O30" t="s">
        <v>46</v>
      </c>
      <c r="P30">
        <v>8652</v>
      </c>
      <c r="Q30" s="1">
        <v>43244</v>
      </c>
      <c r="R30" s="1">
        <v>43244</v>
      </c>
      <c r="S30" t="s">
        <v>47</v>
      </c>
      <c r="T30" s="1">
        <v>43265.847395833334</v>
      </c>
      <c r="U30" t="s">
        <v>75</v>
      </c>
      <c r="V30" t="s">
        <v>76</v>
      </c>
      <c r="W30" t="s">
        <v>77</v>
      </c>
      <c r="X30" t="s">
        <v>67</v>
      </c>
      <c r="Y30" t="s">
        <v>68</v>
      </c>
      <c r="Z30" t="s">
        <v>53</v>
      </c>
      <c r="AA30" t="s">
        <v>54</v>
      </c>
      <c r="AB30" t="s">
        <v>55</v>
      </c>
      <c r="AC30">
        <v>60</v>
      </c>
      <c r="AD30">
        <v>4</v>
      </c>
      <c r="AE30" t="s">
        <v>56</v>
      </c>
      <c r="AF30" t="s">
        <v>57</v>
      </c>
      <c r="AG30" t="s">
        <v>56</v>
      </c>
      <c r="AH30" t="s">
        <v>58</v>
      </c>
      <c r="AI30" t="s">
        <v>59</v>
      </c>
      <c r="AJ30" t="s">
        <v>60</v>
      </c>
      <c r="AK30">
        <v>8420000</v>
      </c>
      <c r="AL30">
        <f t="shared" si="0"/>
        <v>33680000</v>
      </c>
    </row>
    <row r="31" spans="1:38" x14ac:dyDescent="0.25">
      <c r="A31" t="s">
        <v>219</v>
      </c>
      <c r="B31" t="s">
        <v>219</v>
      </c>
      <c r="C31" t="s">
        <v>220</v>
      </c>
      <c r="D31" t="s">
        <v>39</v>
      </c>
      <c r="E31" t="s">
        <v>40</v>
      </c>
      <c r="F31" t="s">
        <v>143</v>
      </c>
      <c r="H31">
        <v>106455</v>
      </c>
      <c r="I31" t="s">
        <v>221</v>
      </c>
      <c r="J31" t="s">
        <v>222</v>
      </c>
      <c r="K31" t="s">
        <v>223</v>
      </c>
      <c r="L31" t="s">
        <v>45</v>
      </c>
      <c r="O31" t="s">
        <v>46</v>
      </c>
      <c r="P31">
        <v>19160</v>
      </c>
      <c r="Q31" s="1">
        <v>42999</v>
      </c>
      <c r="R31" s="1">
        <v>42999</v>
      </c>
      <c r="S31" t="s">
        <v>47</v>
      </c>
      <c r="T31" s="1">
        <v>43003.317986111113</v>
      </c>
      <c r="U31" t="s">
        <v>48</v>
      </c>
      <c r="V31" t="s">
        <v>65</v>
      </c>
      <c r="W31" t="s">
        <v>66</v>
      </c>
      <c r="X31" t="s">
        <v>51</v>
      </c>
      <c r="Y31" t="s">
        <v>224</v>
      </c>
      <c r="Z31" t="s">
        <v>53</v>
      </c>
      <c r="AA31" t="s">
        <v>54</v>
      </c>
      <c r="AB31" t="s">
        <v>55</v>
      </c>
      <c r="AC31">
        <v>38</v>
      </c>
      <c r="AD31">
        <v>2</v>
      </c>
      <c r="AE31" t="s">
        <v>78</v>
      </c>
      <c r="AF31" t="s">
        <v>57</v>
      </c>
      <c r="AG31" t="s">
        <v>78</v>
      </c>
      <c r="AH31" t="s">
        <v>58</v>
      </c>
      <c r="AI31" t="s">
        <v>106</v>
      </c>
      <c r="AJ31" t="s">
        <v>107</v>
      </c>
      <c r="AK31">
        <v>22211165</v>
      </c>
      <c r="AL31">
        <f t="shared" si="0"/>
        <v>44422330</v>
      </c>
    </row>
    <row r="32" spans="1:38" x14ac:dyDescent="0.25">
      <c r="A32" t="s">
        <v>225</v>
      </c>
      <c r="B32" t="s">
        <v>225</v>
      </c>
      <c r="C32" t="s">
        <v>226</v>
      </c>
      <c r="D32" t="s">
        <v>39</v>
      </c>
      <c r="E32" t="s">
        <v>40</v>
      </c>
      <c r="F32" t="s">
        <v>143</v>
      </c>
      <c r="H32">
        <v>108318</v>
      </c>
      <c r="I32" t="s">
        <v>227</v>
      </c>
      <c r="J32" t="s">
        <v>111</v>
      </c>
      <c r="K32" t="s">
        <v>112</v>
      </c>
      <c r="L32" t="s">
        <v>45</v>
      </c>
      <c r="O32" t="s">
        <v>46</v>
      </c>
      <c r="P32">
        <v>9536</v>
      </c>
      <c r="Q32" s="1">
        <v>43717</v>
      </c>
      <c r="R32" s="1">
        <v>43717</v>
      </c>
      <c r="S32" t="s">
        <v>47</v>
      </c>
      <c r="T32" s="1">
        <v>43726.5934837963</v>
      </c>
      <c r="U32" t="s">
        <v>75</v>
      </c>
      <c r="V32" t="s">
        <v>76</v>
      </c>
      <c r="W32" t="s">
        <v>86</v>
      </c>
      <c r="X32" t="s">
        <v>67</v>
      </c>
      <c r="Y32" t="s">
        <v>68</v>
      </c>
      <c r="Z32" t="s">
        <v>53</v>
      </c>
      <c r="AA32" t="s">
        <v>54</v>
      </c>
      <c r="AB32" t="s">
        <v>55</v>
      </c>
      <c r="AC32">
        <v>46</v>
      </c>
      <c r="AD32">
        <v>4</v>
      </c>
      <c r="AE32" t="s">
        <v>228</v>
      </c>
      <c r="AF32" t="s">
        <v>57</v>
      </c>
      <c r="AG32" t="s">
        <v>228</v>
      </c>
      <c r="AH32" t="s">
        <v>58</v>
      </c>
      <c r="AI32" t="s">
        <v>106</v>
      </c>
      <c r="AJ32" t="s">
        <v>107</v>
      </c>
      <c r="AK32">
        <v>11457600</v>
      </c>
      <c r="AL32">
        <f t="shared" si="0"/>
        <v>45830400</v>
      </c>
    </row>
    <row r="33" spans="1:38" x14ac:dyDescent="0.25">
      <c r="A33" t="s">
        <v>229</v>
      </c>
      <c r="B33" t="s">
        <v>229</v>
      </c>
      <c r="C33" t="s">
        <v>230</v>
      </c>
      <c r="D33" t="s">
        <v>39</v>
      </c>
      <c r="E33" t="s">
        <v>40</v>
      </c>
      <c r="F33" t="s">
        <v>143</v>
      </c>
      <c r="H33">
        <v>110553</v>
      </c>
      <c r="I33" t="s">
        <v>231</v>
      </c>
      <c r="J33" t="s">
        <v>232</v>
      </c>
      <c r="K33" t="s">
        <v>233</v>
      </c>
      <c r="L33" t="s">
        <v>45</v>
      </c>
      <c r="O33" t="s">
        <v>46</v>
      </c>
      <c r="P33">
        <v>14244</v>
      </c>
      <c r="Q33" s="1">
        <v>44414</v>
      </c>
      <c r="R33" s="1">
        <v>44417</v>
      </c>
      <c r="S33" t="s">
        <v>47</v>
      </c>
      <c r="T33" s="1">
        <v>44447.634930555556</v>
      </c>
      <c r="U33" t="s">
        <v>190</v>
      </c>
      <c r="V33" t="s">
        <v>191</v>
      </c>
      <c r="W33" t="s">
        <v>234</v>
      </c>
      <c r="X33" t="s">
        <v>96</v>
      </c>
      <c r="Y33" t="s">
        <v>97</v>
      </c>
      <c r="Z33" t="s">
        <v>53</v>
      </c>
      <c r="AA33" t="s">
        <v>54</v>
      </c>
      <c r="AB33" t="s">
        <v>55</v>
      </c>
      <c r="AC33">
        <v>44</v>
      </c>
      <c r="AD33">
        <v>4</v>
      </c>
      <c r="AE33" t="s">
        <v>56</v>
      </c>
      <c r="AF33" t="s">
        <v>57</v>
      </c>
      <c r="AG33" t="s">
        <v>56</v>
      </c>
      <c r="AH33" t="s">
        <v>58</v>
      </c>
      <c r="AI33" t="s">
        <v>235</v>
      </c>
      <c r="AJ33" t="s">
        <v>236</v>
      </c>
      <c r="AK33">
        <v>7364760</v>
      </c>
      <c r="AL33">
        <f t="shared" si="0"/>
        <v>29459040</v>
      </c>
    </row>
    <row r="34" spans="1:38" x14ac:dyDescent="0.25">
      <c r="A34" t="s">
        <v>229</v>
      </c>
      <c r="B34" t="s">
        <v>237</v>
      </c>
      <c r="C34" t="s">
        <v>230</v>
      </c>
      <c r="D34" t="s">
        <v>39</v>
      </c>
      <c r="E34" t="s">
        <v>40</v>
      </c>
      <c r="F34" t="s">
        <v>143</v>
      </c>
      <c r="H34">
        <v>102639</v>
      </c>
      <c r="I34" t="s">
        <v>238</v>
      </c>
      <c r="J34" t="s">
        <v>239</v>
      </c>
      <c r="K34" t="s">
        <v>240</v>
      </c>
      <c r="L34" t="s">
        <v>45</v>
      </c>
      <c r="N34" t="s">
        <v>241</v>
      </c>
      <c r="O34" t="s">
        <v>46</v>
      </c>
      <c r="P34">
        <v>8506</v>
      </c>
      <c r="Q34" s="1">
        <v>41463</v>
      </c>
      <c r="R34" s="1">
        <v>41488</v>
      </c>
      <c r="S34" t="s">
        <v>242</v>
      </c>
      <c r="T34" s="1">
        <v>41473.368460648147</v>
      </c>
      <c r="U34" t="s">
        <v>172</v>
      </c>
      <c r="V34" t="s">
        <v>172</v>
      </c>
      <c r="W34" t="s">
        <v>243</v>
      </c>
      <c r="X34" t="s">
        <v>173</v>
      </c>
      <c r="Y34" t="s">
        <v>172</v>
      </c>
      <c r="Z34" t="s">
        <v>53</v>
      </c>
      <c r="AA34" t="s">
        <v>54</v>
      </c>
      <c r="AB34" t="s">
        <v>147</v>
      </c>
      <c r="AC34">
        <v>48</v>
      </c>
      <c r="AD34">
        <v>4</v>
      </c>
      <c r="AE34" t="s">
        <v>56</v>
      </c>
      <c r="AF34" t="s">
        <v>57</v>
      </c>
      <c r="AG34" t="s">
        <v>56</v>
      </c>
      <c r="AH34" t="s">
        <v>58</v>
      </c>
      <c r="AI34" t="s">
        <v>244</v>
      </c>
      <c r="AJ34" t="s">
        <v>245</v>
      </c>
      <c r="AK34">
        <v>5010984</v>
      </c>
      <c r="AL34">
        <f t="shared" ref="AL34:AL54" si="1">AK34*AD34</f>
        <v>20043936</v>
      </c>
    </row>
    <row r="35" spans="1:38" x14ac:dyDescent="0.25">
      <c r="A35" t="s">
        <v>229</v>
      </c>
      <c r="B35" t="s">
        <v>237</v>
      </c>
      <c r="C35" t="s">
        <v>230</v>
      </c>
      <c r="D35" t="s">
        <v>39</v>
      </c>
      <c r="E35" t="s">
        <v>40</v>
      </c>
      <c r="F35" t="s">
        <v>143</v>
      </c>
      <c r="H35">
        <v>109152</v>
      </c>
      <c r="I35" t="s">
        <v>246</v>
      </c>
      <c r="J35" t="s">
        <v>247</v>
      </c>
      <c r="K35" t="s">
        <v>248</v>
      </c>
      <c r="L35" t="s">
        <v>45</v>
      </c>
      <c r="O35" t="s">
        <v>46</v>
      </c>
      <c r="P35">
        <v>15670</v>
      </c>
      <c r="Q35" s="1">
        <v>43817</v>
      </c>
      <c r="R35" s="1">
        <v>43817</v>
      </c>
      <c r="S35" t="s">
        <v>47</v>
      </c>
      <c r="T35" s="1">
        <v>43861.615740740737</v>
      </c>
      <c r="U35" t="s">
        <v>190</v>
      </c>
      <c r="V35" t="s">
        <v>191</v>
      </c>
      <c r="W35" t="s">
        <v>234</v>
      </c>
      <c r="X35" t="s">
        <v>193</v>
      </c>
      <c r="Y35" t="s">
        <v>234</v>
      </c>
      <c r="Z35" t="s">
        <v>53</v>
      </c>
      <c r="AA35" t="s">
        <v>54</v>
      </c>
      <c r="AB35" t="s">
        <v>147</v>
      </c>
      <c r="AC35">
        <v>44</v>
      </c>
      <c r="AD35">
        <v>4</v>
      </c>
      <c r="AE35" t="s">
        <v>56</v>
      </c>
      <c r="AF35" t="s">
        <v>57</v>
      </c>
      <c r="AG35" t="s">
        <v>56</v>
      </c>
      <c r="AH35" t="s">
        <v>58</v>
      </c>
      <c r="AI35" t="s">
        <v>244</v>
      </c>
      <c r="AJ35" t="s">
        <v>245</v>
      </c>
      <c r="AL35">
        <f t="shared" si="1"/>
        <v>0</v>
      </c>
    </row>
    <row r="36" spans="1:38" x14ac:dyDescent="0.25">
      <c r="A36" t="s">
        <v>249</v>
      </c>
      <c r="B36" t="s">
        <v>249</v>
      </c>
      <c r="C36" t="s">
        <v>250</v>
      </c>
      <c r="D36" t="s">
        <v>39</v>
      </c>
      <c r="E36" t="s">
        <v>40</v>
      </c>
      <c r="F36" t="s">
        <v>143</v>
      </c>
      <c r="H36">
        <v>53756</v>
      </c>
      <c r="I36" t="s">
        <v>251</v>
      </c>
      <c r="J36" t="s">
        <v>252</v>
      </c>
      <c r="K36" t="s">
        <v>253</v>
      </c>
      <c r="L36" t="s">
        <v>45</v>
      </c>
      <c r="O36" t="s">
        <v>46</v>
      </c>
      <c r="P36">
        <v>23687</v>
      </c>
      <c r="Q36" s="1">
        <v>44540</v>
      </c>
      <c r="R36" s="1">
        <v>44545</v>
      </c>
      <c r="S36" t="s">
        <v>47</v>
      </c>
      <c r="T36" s="1">
        <v>39626</v>
      </c>
      <c r="U36" t="s">
        <v>254</v>
      </c>
      <c r="V36" t="s">
        <v>254</v>
      </c>
      <c r="W36" t="s">
        <v>255</v>
      </c>
      <c r="X36" t="s">
        <v>51</v>
      </c>
      <c r="Y36" t="s">
        <v>256</v>
      </c>
      <c r="Z36" t="s">
        <v>53</v>
      </c>
      <c r="AA36" t="s">
        <v>54</v>
      </c>
      <c r="AB36" t="s">
        <v>55</v>
      </c>
      <c r="AC36">
        <v>48</v>
      </c>
      <c r="AD36">
        <v>2</v>
      </c>
      <c r="AE36" t="s">
        <v>78</v>
      </c>
      <c r="AF36" t="s">
        <v>57</v>
      </c>
      <c r="AG36" t="s">
        <v>78</v>
      </c>
      <c r="AH36" t="s">
        <v>58</v>
      </c>
      <c r="AI36" t="s">
        <v>257</v>
      </c>
      <c r="AJ36" t="s">
        <v>258</v>
      </c>
      <c r="AK36">
        <v>9133817</v>
      </c>
      <c r="AL36">
        <f t="shared" si="1"/>
        <v>18267634</v>
      </c>
    </row>
    <row r="37" spans="1:38" x14ac:dyDescent="0.25">
      <c r="A37" t="s">
        <v>259</v>
      </c>
      <c r="B37" t="s">
        <v>259</v>
      </c>
      <c r="C37" t="s">
        <v>260</v>
      </c>
      <c r="D37" t="s">
        <v>39</v>
      </c>
      <c r="E37" t="s">
        <v>40</v>
      </c>
      <c r="F37" t="s">
        <v>143</v>
      </c>
      <c r="H37">
        <v>105984</v>
      </c>
      <c r="I37" t="s">
        <v>261</v>
      </c>
      <c r="J37" t="s">
        <v>179</v>
      </c>
      <c r="K37" t="s">
        <v>112</v>
      </c>
      <c r="L37" t="s">
        <v>45</v>
      </c>
      <c r="O37" t="s">
        <v>46</v>
      </c>
      <c r="P37">
        <v>20249</v>
      </c>
      <c r="Q37" s="1">
        <v>42669</v>
      </c>
      <c r="R37" s="1">
        <v>42669</v>
      </c>
      <c r="S37" t="s">
        <v>47</v>
      </c>
      <c r="T37" s="1">
        <v>42679.88003472222</v>
      </c>
      <c r="U37" t="s">
        <v>48</v>
      </c>
      <c r="V37" t="s">
        <v>262</v>
      </c>
      <c r="W37" t="s">
        <v>262</v>
      </c>
      <c r="X37" t="s">
        <v>67</v>
      </c>
      <c r="Y37" t="s">
        <v>68</v>
      </c>
      <c r="Z37" t="s">
        <v>53</v>
      </c>
      <c r="AA37" t="s">
        <v>54</v>
      </c>
      <c r="AB37" t="s">
        <v>55</v>
      </c>
      <c r="AC37">
        <v>45</v>
      </c>
      <c r="AD37">
        <v>3</v>
      </c>
      <c r="AE37" t="s">
        <v>56</v>
      </c>
      <c r="AF37" t="s">
        <v>57</v>
      </c>
      <c r="AG37" t="s">
        <v>56</v>
      </c>
      <c r="AH37" t="s">
        <v>58</v>
      </c>
      <c r="AI37" t="s">
        <v>113</v>
      </c>
      <c r="AJ37" t="s">
        <v>114</v>
      </c>
      <c r="AK37">
        <v>15149700</v>
      </c>
      <c r="AL37">
        <f t="shared" si="1"/>
        <v>45449100</v>
      </c>
    </row>
    <row r="38" spans="1:38" x14ac:dyDescent="0.25">
      <c r="A38" t="s">
        <v>263</v>
      </c>
      <c r="B38" t="s">
        <v>263</v>
      </c>
      <c r="C38" t="s">
        <v>264</v>
      </c>
      <c r="D38" t="s">
        <v>39</v>
      </c>
      <c r="E38" t="s">
        <v>40</v>
      </c>
      <c r="F38" t="s">
        <v>143</v>
      </c>
      <c r="H38">
        <v>103259</v>
      </c>
      <c r="I38" t="s">
        <v>265</v>
      </c>
      <c r="J38" t="s">
        <v>179</v>
      </c>
      <c r="K38" t="s">
        <v>180</v>
      </c>
      <c r="L38" t="s">
        <v>45</v>
      </c>
      <c r="O38" t="s">
        <v>46</v>
      </c>
      <c r="P38">
        <v>19305</v>
      </c>
      <c r="Q38" s="1">
        <v>44482</v>
      </c>
      <c r="R38" s="1">
        <v>44498</v>
      </c>
      <c r="S38" t="s">
        <v>47</v>
      </c>
      <c r="T38" s="1">
        <v>41774.670497685183</v>
      </c>
      <c r="U38" t="s">
        <v>75</v>
      </c>
      <c r="V38" t="s">
        <v>76</v>
      </c>
      <c r="W38" t="s">
        <v>86</v>
      </c>
      <c r="X38" t="s">
        <v>67</v>
      </c>
      <c r="Y38" t="s">
        <v>68</v>
      </c>
      <c r="Z38" t="s">
        <v>53</v>
      </c>
      <c r="AA38" t="s">
        <v>54</v>
      </c>
      <c r="AB38" t="s">
        <v>55</v>
      </c>
      <c r="AC38">
        <v>50</v>
      </c>
      <c r="AD38">
        <v>2</v>
      </c>
      <c r="AE38" t="s">
        <v>78</v>
      </c>
      <c r="AF38" t="s">
        <v>57</v>
      </c>
      <c r="AG38" t="s">
        <v>56</v>
      </c>
      <c r="AH38" t="s">
        <v>58</v>
      </c>
      <c r="AI38" t="s">
        <v>266</v>
      </c>
      <c r="AJ38" t="s">
        <v>267</v>
      </c>
      <c r="AK38">
        <v>10402000</v>
      </c>
      <c r="AL38">
        <f t="shared" si="1"/>
        <v>20804000</v>
      </c>
    </row>
    <row r="39" spans="1:38" x14ac:dyDescent="0.25">
      <c r="A39" t="s">
        <v>268</v>
      </c>
      <c r="B39" t="s">
        <v>268</v>
      </c>
      <c r="C39" t="s">
        <v>269</v>
      </c>
      <c r="D39" t="s">
        <v>39</v>
      </c>
      <c r="E39" t="s">
        <v>40</v>
      </c>
      <c r="F39" t="s">
        <v>41</v>
      </c>
      <c r="H39">
        <v>108000</v>
      </c>
      <c r="I39" t="s">
        <v>270</v>
      </c>
      <c r="J39" t="s">
        <v>179</v>
      </c>
      <c r="K39" t="s">
        <v>112</v>
      </c>
      <c r="L39" t="s">
        <v>45</v>
      </c>
      <c r="O39" t="s">
        <v>46</v>
      </c>
      <c r="P39">
        <v>3943</v>
      </c>
      <c r="Q39" s="1">
        <v>43567</v>
      </c>
      <c r="R39" s="1">
        <v>43567</v>
      </c>
      <c r="S39" t="s">
        <v>47</v>
      </c>
      <c r="T39" s="1">
        <v>43612.599120370367</v>
      </c>
      <c r="U39" t="s">
        <v>75</v>
      </c>
      <c r="V39" t="s">
        <v>76</v>
      </c>
      <c r="W39" t="s">
        <v>86</v>
      </c>
      <c r="X39" t="s">
        <v>51</v>
      </c>
      <c r="Y39" t="s">
        <v>271</v>
      </c>
      <c r="Z39" t="s">
        <v>53</v>
      </c>
      <c r="AA39" t="s">
        <v>54</v>
      </c>
      <c r="AB39" t="s">
        <v>147</v>
      </c>
      <c r="AC39">
        <v>48</v>
      </c>
      <c r="AD39">
        <v>2</v>
      </c>
      <c r="AE39" t="s">
        <v>78</v>
      </c>
      <c r="AF39" t="s">
        <v>57</v>
      </c>
      <c r="AG39" t="s">
        <v>56</v>
      </c>
      <c r="AH39" t="s">
        <v>58</v>
      </c>
      <c r="AI39" t="s">
        <v>106</v>
      </c>
      <c r="AJ39" t="s">
        <v>107</v>
      </c>
      <c r="AL39">
        <f t="shared" si="1"/>
        <v>0</v>
      </c>
    </row>
    <row r="40" spans="1:38" x14ac:dyDescent="0.25">
      <c r="A40" t="s">
        <v>272</v>
      </c>
      <c r="B40" t="s">
        <v>272</v>
      </c>
      <c r="C40" t="s">
        <v>273</v>
      </c>
      <c r="D40" t="s">
        <v>39</v>
      </c>
      <c r="E40" t="s">
        <v>40</v>
      </c>
      <c r="F40" t="s">
        <v>143</v>
      </c>
      <c r="H40">
        <v>109396</v>
      </c>
      <c r="I40" t="s">
        <v>274</v>
      </c>
      <c r="J40" t="s">
        <v>275</v>
      </c>
      <c r="K40" t="s">
        <v>276</v>
      </c>
      <c r="L40" t="s">
        <v>45</v>
      </c>
      <c r="O40" t="s">
        <v>46</v>
      </c>
      <c r="P40">
        <v>7908</v>
      </c>
      <c r="Q40" s="1">
        <v>43971</v>
      </c>
      <c r="R40" s="1">
        <v>43973</v>
      </c>
      <c r="S40" t="s">
        <v>47</v>
      </c>
      <c r="T40" s="1">
        <v>44057.766539351855</v>
      </c>
      <c r="U40" t="s">
        <v>75</v>
      </c>
      <c r="V40" t="s">
        <v>76</v>
      </c>
      <c r="W40" t="s">
        <v>77</v>
      </c>
      <c r="X40" t="s">
        <v>96</v>
      </c>
      <c r="Y40" t="s">
        <v>97</v>
      </c>
      <c r="Z40" t="s">
        <v>53</v>
      </c>
      <c r="AA40" t="s">
        <v>54</v>
      </c>
      <c r="AB40" t="s">
        <v>55</v>
      </c>
      <c r="AC40">
        <v>52</v>
      </c>
      <c r="AD40">
        <v>3</v>
      </c>
      <c r="AE40" t="s">
        <v>56</v>
      </c>
      <c r="AF40" t="s">
        <v>57</v>
      </c>
      <c r="AG40" t="s">
        <v>78</v>
      </c>
      <c r="AH40" t="s">
        <v>58</v>
      </c>
      <c r="AI40" t="s">
        <v>182</v>
      </c>
      <c r="AJ40" t="s">
        <v>183</v>
      </c>
      <c r="AK40">
        <v>8700000</v>
      </c>
      <c r="AL40">
        <f t="shared" si="1"/>
        <v>26100000</v>
      </c>
    </row>
    <row r="41" spans="1:38" x14ac:dyDescent="0.25">
      <c r="A41" t="s">
        <v>277</v>
      </c>
      <c r="B41" t="s">
        <v>277</v>
      </c>
      <c r="C41" t="s">
        <v>278</v>
      </c>
      <c r="D41" t="s">
        <v>39</v>
      </c>
      <c r="E41" t="s">
        <v>279</v>
      </c>
      <c r="F41" t="s">
        <v>143</v>
      </c>
      <c r="H41">
        <v>111342</v>
      </c>
      <c r="I41" t="s">
        <v>280</v>
      </c>
      <c r="J41" t="s">
        <v>179</v>
      </c>
      <c r="K41" t="s">
        <v>180</v>
      </c>
      <c r="L41" t="s">
        <v>45</v>
      </c>
      <c r="O41" t="s">
        <v>46</v>
      </c>
      <c r="P41">
        <v>14577</v>
      </c>
      <c r="Q41" s="1">
        <v>44771</v>
      </c>
      <c r="R41" s="1">
        <v>44788</v>
      </c>
      <c r="S41" t="s">
        <v>47</v>
      </c>
      <c r="T41" s="1">
        <v>44844.478564814817</v>
      </c>
      <c r="U41" t="s">
        <v>48</v>
      </c>
      <c r="V41" t="s">
        <v>262</v>
      </c>
      <c r="W41" t="s">
        <v>262</v>
      </c>
      <c r="X41" t="s">
        <v>96</v>
      </c>
      <c r="Y41" t="s">
        <v>97</v>
      </c>
      <c r="Z41" t="s">
        <v>53</v>
      </c>
      <c r="AA41" t="s">
        <v>54</v>
      </c>
      <c r="AB41" t="s">
        <v>147</v>
      </c>
      <c r="AC41">
        <v>43</v>
      </c>
      <c r="AD41">
        <v>3</v>
      </c>
      <c r="AE41" t="s">
        <v>56</v>
      </c>
      <c r="AF41" t="s">
        <v>57</v>
      </c>
      <c r="AG41" t="s">
        <v>56</v>
      </c>
      <c r="AH41" t="s">
        <v>58</v>
      </c>
      <c r="AI41" t="s">
        <v>106</v>
      </c>
      <c r="AJ41" t="s">
        <v>107</v>
      </c>
      <c r="AK41">
        <v>6300000</v>
      </c>
      <c r="AL41">
        <f t="shared" si="1"/>
        <v>18900000</v>
      </c>
    </row>
    <row r="42" spans="1:38" x14ac:dyDescent="0.25">
      <c r="A42" t="s">
        <v>281</v>
      </c>
      <c r="B42" t="s">
        <v>281</v>
      </c>
      <c r="C42" t="s">
        <v>282</v>
      </c>
      <c r="D42" t="s">
        <v>39</v>
      </c>
      <c r="E42" t="s">
        <v>40</v>
      </c>
      <c r="F42" t="s">
        <v>143</v>
      </c>
      <c r="H42">
        <v>109399</v>
      </c>
      <c r="I42" t="s">
        <v>283</v>
      </c>
      <c r="J42" t="s">
        <v>284</v>
      </c>
      <c r="K42" t="s">
        <v>285</v>
      </c>
      <c r="L42" t="s">
        <v>45</v>
      </c>
      <c r="O42" t="s">
        <v>46</v>
      </c>
      <c r="P42">
        <v>8366</v>
      </c>
      <c r="Q42" s="1">
        <v>43980</v>
      </c>
      <c r="R42" s="1">
        <v>44033</v>
      </c>
      <c r="S42" t="s">
        <v>47</v>
      </c>
      <c r="T42" s="1">
        <v>44057.788287037038</v>
      </c>
      <c r="U42" t="s">
        <v>48</v>
      </c>
      <c r="V42" t="s">
        <v>65</v>
      </c>
      <c r="W42" t="s">
        <v>286</v>
      </c>
      <c r="X42" t="s">
        <v>96</v>
      </c>
      <c r="Y42" t="s">
        <v>97</v>
      </c>
      <c r="Z42" t="s">
        <v>53</v>
      </c>
      <c r="AA42" t="s">
        <v>54</v>
      </c>
      <c r="AB42" t="s">
        <v>55</v>
      </c>
      <c r="AC42">
        <v>39</v>
      </c>
      <c r="AD42">
        <v>4</v>
      </c>
      <c r="AE42" t="s">
        <v>56</v>
      </c>
      <c r="AF42" t="s">
        <v>57</v>
      </c>
      <c r="AG42" t="s">
        <v>78</v>
      </c>
      <c r="AH42" t="s">
        <v>58</v>
      </c>
      <c r="AI42" t="s">
        <v>195</v>
      </c>
      <c r="AJ42" t="s">
        <v>196</v>
      </c>
      <c r="AK42">
        <v>722000</v>
      </c>
      <c r="AL42">
        <f t="shared" si="1"/>
        <v>2888000</v>
      </c>
    </row>
    <row r="43" spans="1:38" x14ac:dyDescent="0.25">
      <c r="A43" t="s">
        <v>287</v>
      </c>
      <c r="B43" t="s">
        <v>287</v>
      </c>
      <c r="C43" t="s">
        <v>288</v>
      </c>
      <c r="D43" t="s">
        <v>39</v>
      </c>
      <c r="E43" t="s">
        <v>40</v>
      </c>
      <c r="F43" t="s">
        <v>143</v>
      </c>
      <c r="H43">
        <v>101339</v>
      </c>
      <c r="I43" t="s">
        <v>289</v>
      </c>
      <c r="J43" t="s">
        <v>290</v>
      </c>
      <c r="K43" t="s">
        <v>291</v>
      </c>
      <c r="L43" t="s">
        <v>45</v>
      </c>
      <c r="O43" t="s">
        <v>46</v>
      </c>
      <c r="P43">
        <v>2954</v>
      </c>
      <c r="Q43" s="1">
        <v>43153</v>
      </c>
      <c r="R43" s="1">
        <v>43153</v>
      </c>
      <c r="S43" t="s">
        <v>47</v>
      </c>
      <c r="T43" s="1">
        <v>40877.715567129628</v>
      </c>
      <c r="U43" t="s">
        <v>48</v>
      </c>
      <c r="V43" t="s">
        <v>65</v>
      </c>
      <c r="W43" t="s">
        <v>286</v>
      </c>
      <c r="X43" t="s">
        <v>51</v>
      </c>
      <c r="Y43" t="s">
        <v>87</v>
      </c>
      <c r="Z43" t="s">
        <v>53</v>
      </c>
      <c r="AA43" t="s">
        <v>54</v>
      </c>
      <c r="AB43" t="s">
        <v>55</v>
      </c>
      <c r="AC43">
        <v>40</v>
      </c>
      <c r="AD43">
        <v>2</v>
      </c>
      <c r="AE43" t="s">
        <v>78</v>
      </c>
      <c r="AF43" t="s">
        <v>57</v>
      </c>
      <c r="AG43" t="s">
        <v>78</v>
      </c>
      <c r="AH43" t="s">
        <v>58</v>
      </c>
      <c r="AI43" t="s">
        <v>106</v>
      </c>
      <c r="AJ43" t="s">
        <v>107</v>
      </c>
      <c r="AK43">
        <v>20000000</v>
      </c>
      <c r="AL43">
        <f t="shared" si="1"/>
        <v>40000000</v>
      </c>
    </row>
    <row r="44" spans="1:38" x14ac:dyDescent="0.25">
      <c r="A44" t="s">
        <v>292</v>
      </c>
      <c r="B44" t="s">
        <v>292</v>
      </c>
      <c r="C44" t="s">
        <v>293</v>
      </c>
      <c r="D44" t="s">
        <v>39</v>
      </c>
      <c r="E44" t="s">
        <v>40</v>
      </c>
      <c r="F44" t="s">
        <v>143</v>
      </c>
      <c r="H44">
        <v>108923</v>
      </c>
      <c r="I44" t="s">
        <v>294</v>
      </c>
      <c r="J44" t="s">
        <v>179</v>
      </c>
      <c r="K44" t="s">
        <v>180</v>
      </c>
      <c r="L44" t="s">
        <v>45</v>
      </c>
      <c r="O44" t="s">
        <v>46</v>
      </c>
      <c r="P44">
        <v>15958</v>
      </c>
      <c r="Q44" s="1">
        <v>43817</v>
      </c>
      <c r="R44" s="1">
        <v>43817</v>
      </c>
      <c r="S44" t="s">
        <v>47</v>
      </c>
      <c r="T44" s="1">
        <v>43851.482141203705</v>
      </c>
      <c r="U44" t="s">
        <v>48</v>
      </c>
      <c r="V44" t="s">
        <v>65</v>
      </c>
      <c r="W44" t="s">
        <v>286</v>
      </c>
      <c r="X44" t="s">
        <v>51</v>
      </c>
      <c r="Y44" t="s">
        <v>87</v>
      </c>
      <c r="Z44" t="s">
        <v>53</v>
      </c>
      <c r="AA44" t="s">
        <v>54</v>
      </c>
      <c r="AB44" t="s">
        <v>147</v>
      </c>
      <c r="AC44">
        <v>48</v>
      </c>
      <c r="AD44">
        <v>4</v>
      </c>
      <c r="AE44" t="s">
        <v>56</v>
      </c>
      <c r="AF44" t="s">
        <v>57</v>
      </c>
      <c r="AG44" t="s">
        <v>148</v>
      </c>
      <c r="AH44" t="s">
        <v>58</v>
      </c>
      <c r="AI44" t="s">
        <v>106</v>
      </c>
      <c r="AJ44" t="s">
        <v>107</v>
      </c>
      <c r="AK44">
        <v>9252000</v>
      </c>
      <c r="AL44">
        <f t="shared" si="1"/>
        <v>37008000</v>
      </c>
    </row>
    <row r="45" spans="1:38" x14ac:dyDescent="0.25">
      <c r="A45" t="s">
        <v>292</v>
      </c>
      <c r="B45" t="s">
        <v>292</v>
      </c>
      <c r="C45" t="s">
        <v>293</v>
      </c>
      <c r="D45" t="s">
        <v>39</v>
      </c>
      <c r="E45" t="s">
        <v>40</v>
      </c>
      <c r="F45" t="s">
        <v>143</v>
      </c>
      <c r="H45">
        <v>106735</v>
      </c>
      <c r="I45" t="s">
        <v>295</v>
      </c>
      <c r="J45" t="s">
        <v>179</v>
      </c>
      <c r="K45" t="s">
        <v>112</v>
      </c>
      <c r="L45" t="s">
        <v>45</v>
      </c>
      <c r="O45" t="s">
        <v>46</v>
      </c>
      <c r="P45">
        <v>3282</v>
      </c>
      <c r="Q45" s="1">
        <v>43157</v>
      </c>
      <c r="R45" s="1">
        <v>43157</v>
      </c>
      <c r="S45" t="s">
        <v>47</v>
      </c>
      <c r="T45" s="1">
        <v>43172.56077546296</v>
      </c>
      <c r="U45" t="s">
        <v>75</v>
      </c>
      <c r="V45" t="s">
        <v>76</v>
      </c>
      <c r="W45" t="s">
        <v>86</v>
      </c>
      <c r="X45" t="s">
        <v>51</v>
      </c>
      <c r="Y45" t="s">
        <v>87</v>
      </c>
      <c r="Z45" t="s">
        <v>53</v>
      </c>
      <c r="AA45" t="s">
        <v>54</v>
      </c>
      <c r="AB45" t="s">
        <v>55</v>
      </c>
      <c r="AC45">
        <v>52</v>
      </c>
      <c r="AD45">
        <v>2</v>
      </c>
      <c r="AE45" t="s">
        <v>78</v>
      </c>
      <c r="AF45" t="s">
        <v>57</v>
      </c>
      <c r="AG45" t="s">
        <v>56</v>
      </c>
      <c r="AH45" t="s">
        <v>58</v>
      </c>
      <c r="AI45" t="s">
        <v>106</v>
      </c>
      <c r="AJ45" t="s">
        <v>107</v>
      </c>
      <c r="AK45">
        <v>10620000</v>
      </c>
      <c r="AL45">
        <f t="shared" si="1"/>
        <v>21240000</v>
      </c>
    </row>
    <row r="46" spans="1:38" x14ac:dyDescent="0.25">
      <c r="A46" t="s">
        <v>292</v>
      </c>
      <c r="B46" t="s">
        <v>292</v>
      </c>
      <c r="C46" t="s">
        <v>293</v>
      </c>
      <c r="D46" t="s">
        <v>39</v>
      </c>
      <c r="E46" t="s">
        <v>40</v>
      </c>
      <c r="F46" t="s">
        <v>143</v>
      </c>
      <c r="H46">
        <v>107970</v>
      </c>
      <c r="I46" t="s">
        <v>296</v>
      </c>
      <c r="J46" t="s">
        <v>179</v>
      </c>
      <c r="K46" t="s">
        <v>112</v>
      </c>
      <c r="L46" t="s">
        <v>45</v>
      </c>
      <c r="O46" t="s">
        <v>46</v>
      </c>
      <c r="P46">
        <v>431</v>
      </c>
      <c r="Q46" s="1">
        <v>43486</v>
      </c>
      <c r="R46" s="1">
        <v>43486</v>
      </c>
      <c r="S46" t="s">
        <v>47</v>
      </c>
      <c r="T46" s="1">
        <v>43599.558935185189</v>
      </c>
      <c r="U46" t="s">
        <v>75</v>
      </c>
      <c r="V46" t="s">
        <v>76</v>
      </c>
      <c r="W46" t="s">
        <v>86</v>
      </c>
      <c r="X46" t="s">
        <v>51</v>
      </c>
      <c r="Y46" t="s">
        <v>87</v>
      </c>
      <c r="Z46" t="s">
        <v>53</v>
      </c>
      <c r="AA46" t="s">
        <v>54</v>
      </c>
      <c r="AB46" t="s">
        <v>55</v>
      </c>
      <c r="AC46">
        <v>52</v>
      </c>
      <c r="AD46">
        <v>2</v>
      </c>
      <c r="AE46" t="s">
        <v>78</v>
      </c>
      <c r="AF46" t="s">
        <v>57</v>
      </c>
      <c r="AG46" t="s">
        <v>56</v>
      </c>
      <c r="AH46" t="s">
        <v>133</v>
      </c>
      <c r="AI46" t="s">
        <v>266</v>
      </c>
      <c r="AJ46" t="s">
        <v>267</v>
      </c>
      <c r="AK46">
        <v>8124000</v>
      </c>
      <c r="AL46">
        <f t="shared" si="1"/>
        <v>16248000</v>
      </c>
    </row>
    <row r="47" spans="1:38" x14ac:dyDescent="0.25">
      <c r="A47" t="s">
        <v>292</v>
      </c>
      <c r="B47" t="s">
        <v>292</v>
      </c>
      <c r="C47" t="s">
        <v>293</v>
      </c>
      <c r="D47" t="s">
        <v>39</v>
      </c>
      <c r="E47" t="s">
        <v>40</v>
      </c>
      <c r="F47" t="s">
        <v>143</v>
      </c>
      <c r="H47">
        <v>104320</v>
      </c>
      <c r="I47" t="s">
        <v>297</v>
      </c>
      <c r="J47" t="s">
        <v>298</v>
      </c>
      <c r="K47" t="s">
        <v>299</v>
      </c>
      <c r="L47" t="s">
        <v>45</v>
      </c>
      <c r="O47" t="s">
        <v>46</v>
      </c>
      <c r="P47">
        <v>13975</v>
      </c>
      <c r="Q47" s="1">
        <v>44410</v>
      </c>
      <c r="R47" s="1">
        <v>44426</v>
      </c>
      <c r="S47" t="s">
        <v>47</v>
      </c>
      <c r="T47" s="1">
        <v>42105.313206018516</v>
      </c>
      <c r="U47" t="s">
        <v>75</v>
      </c>
      <c r="V47" t="s">
        <v>95</v>
      </c>
      <c r="W47" t="s">
        <v>95</v>
      </c>
      <c r="X47" t="s">
        <v>67</v>
      </c>
      <c r="Y47" t="s">
        <v>68</v>
      </c>
      <c r="Z47" t="s">
        <v>53</v>
      </c>
      <c r="AA47" t="s">
        <v>54</v>
      </c>
      <c r="AB47" t="s">
        <v>147</v>
      </c>
      <c r="AC47">
        <v>52</v>
      </c>
      <c r="AD47">
        <v>4</v>
      </c>
      <c r="AE47" t="s">
        <v>56</v>
      </c>
      <c r="AF47" t="s">
        <v>57</v>
      </c>
      <c r="AG47" t="s">
        <v>56</v>
      </c>
      <c r="AH47" t="s">
        <v>58</v>
      </c>
      <c r="AI47" t="s">
        <v>106</v>
      </c>
      <c r="AJ47" t="s">
        <v>107</v>
      </c>
      <c r="AK47">
        <v>8976000</v>
      </c>
      <c r="AL47">
        <f t="shared" si="1"/>
        <v>35904000</v>
      </c>
    </row>
    <row r="48" spans="1:38" x14ac:dyDescent="0.25">
      <c r="A48" t="s">
        <v>292</v>
      </c>
      <c r="B48" t="s">
        <v>292</v>
      </c>
      <c r="C48" t="s">
        <v>293</v>
      </c>
      <c r="D48" t="s">
        <v>39</v>
      </c>
      <c r="E48" t="s">
        <v>40</v>
      </c>
      <c r="F48" t="s">
        <v>143</v>
      </c>
      <c r="H48">
        <v>103601</v>
      </c>
      <c r="I48" t="s">
        <v>300</v>
      </c>
      <c r="J48" t="s">
        <v>301</v>
      </c>
      <c r="K48" t="s">
        <v>302</v>
      </c>
      <c r="L48" t="s">
        <v>45</v>
      </c>
      <c r="O48" t="s">
        <v>46</v>
      </c>
      <c r="P48">
        <v>13041</v>
      </c>
      <c r="Q48" s="1">
        <v>41864</v>
      </c>
      <c r="R48" s="1">
        <v>41866</v>
      </c>
      <c r="S48" t="s">
        <v>47</v>
      </c>
      <c r="T48" s="1">
        <v>41869.426064814812</v>
      </c>
      <c r="U48" t="s">
        <v>75</v>
      </c>
      <c r="V48" t="s">
        <v>76</v>
      </c>
      <c r="W48" t="s">
        <v>86</v>
      </c>
      <c r="X48" t="s">
        <v>67</v>
      </c>
      <c r="Y48" t="s">
        <v>68</v>
      </c>
      <c r="Z48" t="s">
        <v>53</v>
      </c>
      <c r="AA48" t="s">
        <v>54</v>
      </c>
      <c r="AB48" t="s">
        <v>55</v>
      </c>
      <c r="AC48">
        <v>51</v>
      </c>
      <c r="AD48">
        <v>4</v>
      </c>
      <c r="AE48" t="s">
        <v>56</v>
      </c>
      <c r="AF48" t="s">
        <v>57</v>
      </c>
      <c r="AG48" t="s">
        <v>78</v>
      </c>
      <c r="AH48" t="s">
        <v>133</v>
      </c>
      <c r="AI48" t="s">
        <v>120</v>
      </c>
      <c r="AJ48" t="s">
        <v>121</v>
      </c>
      <c r="AL48">
        <f t="shared" si="1"/>
        <v>0</v>
      </c>
    </row>
    <row r="49" spans="1:38" x14ac:dyDescent="0.25">
      <c r="A49" t="s">
        <v>292</v>
      </c>
      <c r="B49" t="s">
        <v>292</v>
      </c>
      <c r="C49" t="s">
        <v>293</v>
      </c>
      <c r="D49" t="s">
        <v>39</v>
      </c>
      <c r="E49" t="s">
        <v>40</v>
      </c>
      <c r="F49" t="s">
        <v>143</v>
      </c>
      <c r="H49">
        <v>102963</v>
      </c>
      <c r="I49" t="s">
        <v>303</v>
      </c>
      <c r="J49" t="s">
        <v>301</v>
      </c>
      <c r="K49" t="s">
        <v>302</v>
      </c>
      <c r="L49" t="s">
        <v>45</v>
      </c>
      <c r="O49" t="s">
        <v>46</v>
      </c>
      <c r="P49">
        <v>17762</v>
      </c>
      <c r="Q49" s="1">
        <v>41614</v>
      </c>
      <c r="R49" s="1">
        <v>41628</v>
      </c>
      <c r="S49" t="s">
        <v>242</v>
      </c>
      <c r="T49" s="1">
        <v>41628.752175925925</v>
      </c>
      <c r="U49" t="s">
        <v>75</v>
      </c>
      <c r="V49" t="s">
        <v>76</v>
      </c>
      <c r="W49" t="s">
        <v>86</v>
      </c>
      <c r="X49" t="s">
        <v>67</v>
      </c>
      <c r="Y49" t="s">
        <v>68</v>
      </c>
      <c r="Z49" t="s">
        <v>53</v>
      </c>
      <c r="AA49" t="s">
        <v>54</v>
      </c>
      <c r="AB49" t="s">
        <v>55</v>
      </c>
      <c r="AC49">
        <v>51</v>
      </c>
      <c r="AD49">
        <v>4</v>
      </c>
      <c r="AE49" t="s">
        <v>56</v>
      </c>
      <c r="AF49" t="s">
        <v>57</v>
      </c>
      <c r="AG49" t="s">
        <v>78</v>
      </c>
      <c r="AH49" t="s">
        <v>133</v>
      </c>
      <c r="AI49" t="s">
        <v>88</v>
      </c>
      <c r="AJ49" t="s">
        <v>89</v>
      </c>
      <c r="AL49">
        <f t="shared" si="1"/>
        <v>0</v>
      </c>
    </row>
    <row r="50" spans="1:38" x14ac:dyDescent="0.25">
      <c r="A50" t="s">
        <v>292</v>
      </c>
      <c r="B50" t="s">
        <v>292</v>
      </c>
      <c r="C50" t="s">
        <v>293</v>
      </c>
      <c r="D50" t="s">
        <v>39</v>
      </c>
      <c r="E50" t="s">
        <v>40</v>
      </c>
      <c r="F50" t="s">
        <v>143</v>
      </c>
      <c r="H50">
        <v>102868</v>
      </c>
      <c r="I50" t="s">
        <v>304</v>
      </c>
      <c r="J50" t="s">
        <v>301</v>
      </c>
      <c r="K50" t="s">
        <v>302</v>
      </c>
      <c r="L50" t="s">
        <v>45</v>
      </c>
      <c r="O50" t="s">
        <v>46</v>
      </c>
      <c r="P50">
        <v>16252</v>
      </c>
      <c r="Q50" s="1">
        <v>41593</v>
      </c>
      <c r="R50" s="1">
        <v>41599</v>
      </c>
      <c r="S50" t="s">
        <v>242</v>
      </c>
      <c r="T50" s="1">
        <v>41599.618900462963</v>
      </c>
      <c r="U50" t="s">
        <v>75</v>
      </c>
      <c r="V50" t="s">
        <v>76</v>
      </c>
      <c r="W50" t="s">
        <v>86</v>
      </c>
      <c r="X50" t="s">
        <v>67</v>
      </c>
      <c r="Y50" t="s">
        <v>68</v>
      </c>
      <c r="Z50" t="s">
        <v>53</v>
      </c>
      <c r="AA50" t="s">
        <v>54</v>
      </c>
      <c r="AB50" t="s">
        <v>55</v>
      </c>
      <c r="AC50">
        <v>51</v>
      </c>
      <c r="AD50">
        <v>4</v>
      </c>
      <c r="AE50" t="s">
        <v>56</v>
      </c>
      <c r="AF50" t="s">
        <v>57</v>
      </c>
      <c r="AG50" t="s">
        <v>78</v>
      </c>
      <c r="AH50" t="s">
        <v>133</v>
      </c>
      <c r="AI50" t="s">
        <v>266</v>
      </c>
      <c r="AJ50" t="s">
        <v>267</v>
      </c>
      <c r="AL50">
        <f t="shared" si="1"/>
        <v>0</v>
      </c>
    </row>
    <row r="51" spans="1:38" x14ac:dyDescent="0.25">
      <c r="A51" t="s">
        <v>292</v>
      </c>
      <c r="B51" t="s">
        <v>292</v>
      </c>
      <c r="C51" t="s">
        <v>293</v>
      </c>
      <c r="D51" t="s">
        <v>39</v>
      </c>
      <c r="E51" t="s">
        <v>40</v>
      </c>
      <c r="F51" t="s">
        <v>143</v>
      </c>
      <c r="H51">
        <v>54451</v>
      </c>
      <c r="I51" t="s">
        <v>305</v>
      </c>
      <c r="J51" t="s">
        <v>301</v>
      </c>
      <c r="K51" t="s">
        <v>306</v>
      </c>
      <c r="L51" t="s">
        <v>45</v>
      </c>
      <c r="O51" t="s">
        <v>46</v>
      </c>
      <c r="P51">
        <v>10096</v>
      </c>
      <c r="Q51" s="1">
        <v>42198</v>
      </c>
      <c r="R51" s="1">
        <v>42199</v>
      </c>
      <c r="S51" t="s">
        <v>47</v>
      </c>
      <c r="T51" s="1">
        <v>39871</v>
      </c>
      <c r="U51" t="s">
        <v>75</v>
      </c>
      <c r="V51" t="s">
        <v>76</v>
      </c>
      <c r="W51" t="s">
        <v>86</v>
      </c>
      <c r="X51" t="s">
        <v>67</v>
      </c>
      <c r="Y51" t="s">
        <v>68</v>
      </c>
      <c r="Z51" t="s">
        <v>53</v>
      </c>
      <c r="AA51" t="s">
        <v>54</v>
      </c>
      <c r="AB51" t="s">
        <v>55</v>
      </c>
      <c r="AC51">
        <v>51</v>
      </c>
      <c r="AD51">
        <v>4</v>
      </c>
      <c r="AE51" t="s">
        <v>56</v>
      </c>
      <c r="AF51" t="s">
        <v>57</v>
      </c>
      <c r="AG51" t="s">
        <v>56</v>
      </c>
      <c r="AH51" t="s">
        <v>58</v>
      </c>
      <c r="AI51" t="s">
        <v>106</v>
      </c>
      <c r="AJ51" t="s">
        <v>107</v>
      </c>
      <c r="AK51">
        <v>8940000</v>
      </c>
      <c r="AL51">
        <f t="shared" si="1"/>
        <v>35760000</v>
      </c>
    </row>
    <row r="52" spans="1:38" x14ac:dyDescent="0.25">
      <c r="A52" t="s">
        <v>292</v>
      </c>
      <c r="B52" t="s">
        <v>292</v>
      </c>
      <c r="C52" t="s">
        <v>293</v>
      </c>
      <c r="D52" t="s">
        <v>39</v>
      </c>
      <c r="E52" t="s">
        <v>40</v>
      </c>
      <c r="F52" t="s">
        <v>143</v>
      </c>
      <c r="H52">
        <v>104349</v>
      </c>
      <c r="I52" t="s">
        <v>307</v>
      </c>
      <c r="J52" t="s">
        <v>308</v>
      </c>
      <c r="K52" t="s">
        <v>309</v>
      </c>
      <c r="L52" t="s">
        <v>45</v>
      </c>
      <c r="O52" t="s">
        <v>46</v>
      </c>
      <c r="P52">
        <v>4496</v>
      </c>
      <c r="Q52" s="1">
        <v>42102</v>
      </c>
      <c r="R52" s="1">
        <v>42104</v>
      </c>
      <c r="S52" t="s">
        <v>47</v>
      </c>
      <c r="T52" s="1">
        <v>42105.944918981484</v>
      </c>
      <c r="U52" t="s">
        <v>75</v>
      </c>
      <c r="V52" t="s">
        <v>95</v>
      </c>
      <c r="W52" t="s">
        <v>95</v>
      </c>
      <c r="X52" t="s">
        <v>67</v>
      </c>
      <c r="Y52" t="s">
        <v>68</v>
      </c>
      <c r="Z52" t="s">
        <v>53</v>
      </c>
      <c r="AA52" t="s">
        <v>54</v>
      </c>
      <c r="AB52" t="s">
        <v>147</v>
      </c>
      <c r="AC52">
        <v>52</v>
      </c>
      <c r="AD52">
        <v>4</v>
      </c>
      <c r="AE52" t="s">
        <v>56</v>
      </c>
      <c r="AF52" t="s">
        <v>57</v>
      </c>
      <c r="AG52" t="s">
        <v>56</v>
      </c>
      <c r="AH52" t="s">
        <v>58</v>
      </c>
      <c r="AI52" t="s">
        <v>106</v>
      </c>
      <c r="AJ52" t="s">
        <v>107</v>
      </c>
      <c r="AK52">
        <v>8976000</v>
      </c>
      <c r="AL52">
        <f t="shared" si="1"/>
        <v>35904000</v>
      </c>
    </row>
    <row r="53" spans="1:38" x14ac:dyDescent="0.25">
      <c r="A53" t="s">
        <v>310</v>
      </c>
      <c r="B53" t="s">
        <v>310</v>
      </c>
      <c r="C53" t="s">
        <v>311</v>
      </c>
      <c r="D53" t="s">
        <v>39</v>
      </c>
      <c r="E53" t="s">
        <v>279</v>
      </c>
      <c r="F53" t="s">
        <v>143</v>
      </c>
      <c r="H53">
        <v>110465</v>
      </c>
      <c r="I53" t="s">
        <v>312</v>
      </c>
      <c r="J53" t="s">
        <v>313</v>
      </c>
      <c r="K53" t="s">
        <v>314</v>
      </c>
      <c r="L53" t="s">
        <v>45</v>
      </c>
      <c r="O53" t="s">
        <v>46</v>
      </c>
      <c r="P53">
        <v>14241</v>
      </c>
      <c r="Q53" s="1">
        <v>44414</v>
      </c>
      <c r="R53" s="1">
        <v>44417</v>
      </c>
      <c r="S53" t="s">
        <v>47</v>
      </c>
      <c r="T53" s="1">
        <v>44434.698599537034</v>
      </c>
      <c r="U53" t="s">
        <v>75</v>
      </c>
      <c r="V53" t="s">
        <v>76</v>
      </c>
      <c r="W53" t="s">
        <v>77</v>
      </c>
      <c r="X53" t="s">
        <v>96</v>
      </c>
      <c r="Y53" t="s">
        <v>97</v>
      </c>
      <c r="Z53" t="s">
        <v>53</v>
      </c>
      <c r="AA53" t="s">
        <v>54</v>
      </c>
      <c r="AB53" t="s">
        <v>315</v>
      </c>
      <c r="AC53">
        <v>40</v>
      </c>
      <c r="AD53">
        <v>4</v>
      </c>
      <c r="AE53" t="s">
        <v>56</v>
      </c>
      <c r="AF53" t="s">
        <v>57</v>
      </c>
      <c r="AG53" t="s">
        <v>56</v>
      </c>
      <c r="AH53" t="s">
        <v>58</v>
      </c>
      <c r="AI53" t="s">
        <v>106</v>
      </c>
      <c r="AJ53" t="s">
        <v>107</v>
      </c>
      <c r="AK53">
        <v>5731700</v>
      </c>
      <c r="AL53">
        <f t="shared" si="1"/>
        <v>22926800</v>
      </c>
    </row>
    <row r="54" spans="1:38" x14ac:dyDescent="0.25">
      <c r="A54" t="s">
        <v>316</v>
      </c>
      <c r="B54" t="s">
        <v>316</v>
      </c>
      <c r="C54" t="s">
        <v>317</v>
      </c>
      <c r="D54" t="s">
        <v>39</v>
      </c>
      <c r="E54" t="s">
        <v>279</v>
      </c>
      <c r="F54" t="s">
        <v>41</v>
      </c>
      <c r="H54">
        <v>106923</v>
      </c>
      <c r="I54" t="s">
        <v>318</v>
      </c>
      <c r="J54" t="s">
        <v>319</v>
      </c>
      <c r="K54" t="s">
        <v>320</v>
      </c>
      <c r="L54" t="s">
        <v>45</v>
      </c>
      <c r="O54" t="s">
        <v>46</v>
      </c>
      <c r="P54">
        <v>8677</v>
      </c>
      <c r="Q54" s="1">
        <v>43244</v>
      </c>
      <c r="R54" s="1">
        <v>43244</v>
      </c>
      <c r="S54" t="s">
        <v>47</v>
      </c>
      <c r="T54" s="1">
        <v>43259.311284722222</v>
      </c>
      <c r="U54" t="s">
        <v>75</v>
      </c>
      <c r="V54" t="s">
        <v>76</v>
      </c>
      <c r="W54" t="s">
        <v>86</v>
      </c>
      <c r="X54" t="s">
        <v>67</v>
      </c>
      <c r="Y54" t="s">
        <v>68</v>
      </c>
      <c r="Z54" t="s">
        <v>53</v>
      </c>
      <c r="AA54" t="s">
        <v>54</v>
      </c>
      <c r="AB54" t="s">
        <v>147</v>
      </c>
      <c r="AC54">
        <v>60</v>
      </c>
      <c r="AD54">
        <v>4</v>
      </c>
      <c r="AE54" t="s">
        <v>56</v>
      </c>
      <c r="AF54" t="s">
        <v>57</v>
      </c>
      <c r="AG54" t="s">
        <v>56</v>
      </c>
      <c r="AH54" t="s">
        <v>58</v>
      </c>
      <c r="AI54" t="s">
        <v>162</v>
      </c>
      <c r="AJ54" t="s">
        <v>163</v>
      </c>
      <c r="AK54">
        <v>6960000</v>
      </c>
      <c r="AL54">
        <f t="shared" si="1"/>
        <v>27840000</v>
      </c>
    </row>
    <row r="60" spans="1:38" x14ac:dyDescent="0.25">
      <c r="U60">
        <f>V60*100</f>
        <v>100</v>
      </c>
      <c r="V60">
        <v>1</v>
      </c>
      <c r="W60">
        <v>53</v>
      </c>
      <c r="X60">
        <v>100</v>
      </c>
    </row>
    <row r="61" spans="1:38" x14ac:dyDescent="0.25">
      <c r="U61">
        <f>U60/W60</f>
        <v>1.8867924528301887</v>
      </c>
      <c r="W61">
        <v>40</v>
      </c>
    </row>
    <row r="62" spans="1:38" x14ac:dyDescent="0.25">
      <c r="U62">
        <f>U61-100</f>
        <v>-98.113207547169807</v>
      </c>
    </row>
    <row r="66" spans="10:12" x14ac:dyDescent="0.25">
      <c r="J66" s="17"/>
      <c r="K66" s="17"/>
      <c r="L66" s="17"/>
    </row>
    <row r="67" spans="10:12" x14ac:dyDescent="0.25">
      <c r="K67" s="1"/>
    </row>
    <row r="68" spans="10:12" x14ac:dyDescent="0.25">
      <c r="K68" s="1"/>
    </row>
    <row r="69" spans="10:12" x14ac:dyDescent="0.25">
      <c r="K69" s="1"/>
    </row>
    <row r="70" spans="10:12" x14ac:dyDescent="0.25">
      <c r="K70" s="1"/>
    </row>
    <row r="71" spans="10:12" x14ac:dyDescent="0.25">
      <c r="K71" s="1"/>
    </row>
    <row r="72" spans="10:12" x14ac:dyDescent="0.25">
      <c r="K72" s="1"/>
    </row>
    <row r="73" spans="10:12" x14ac:dyDescent="0.25">
      <c r="K73" s="1"/>
    </row>
    <row r="74" spans="10:12" x14ac:dyDescent="0.25">
      <c r="K74" s="1"/>
    </row>
    <row r="75" spans="10:12" x14ac:dyDescent="0.25">
      <c r="K75" s="1"/>
    </row>
    <row r="76" spans="10:12" x14ac:dyDescent="0.25">
      <c r="K76" s="1"/>
    </row>
    <row r="77" spans="10:12" x14ac:dyDescent="0.25">
      <c r="K77" s="1"/>
    </row>
    <row r="78" spans="10:12" x14ac:dyDescent="0.25">
      <c r="K78" s="1"/>
    </row>
    <row r="138" spans="15:15" x14ac:dyDescent="0.25">
      <c r="O138" s="1"/>
    </row>
    <row r="139" spans="15:15" x14ac:dyDescent="0.25">
      <c r="O139" s="1"/>
    </row>
    <row r="140" spans="15:15" x14ac:dyDescent="0.25">
      <c r="O140" s="1"/>
    </row>
    <row r="141" spans="15:15" x14ac:dyDescent="0.25">
      <c r="O141" s="1"/>
    </row>
    <row r="142" spans="15:15" x14ac:dyDescent="0.25">
      <c r="O142" s="1"/>
    </row>
    <row r="143" spans="15:15" x14ac:dyDescent="0.25">
      <c r="O143" s="1"/>
    </row>
    <row r="144" spans="15:15" x14ac:dyDescent="0.25">
      <c r="O144" s="1"/>
    </row>
    <row r="145" spans="15:15" x14ac:dyDescent="0.25">
      <c r="O145" s="1"/>
    </row>
    <row r="146" spans="15:15" x14ac:dyDescent="0.25">
      <c r="O146" s="1"/>
    </row>
    <row r="147" spans="15:15" x14ac:dyDescent="0.25">
      <c r="O147" s="1"/>
    </row>
    <row r="148" spans="15:15" x14ac:dyDescent="0.25">
      <c r="O148" s="1"/>
    </row>
  </sheetData>
  <autoFilter ref="A1:AK54" xr:uid="{00000000-0001-0000-0000-000000000000}"/>
  <sortState ref="J85:L137">
    <sortCondition ref="K85:K137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8132F-F589-4458-BBDA-243AEA8887D7}">
  <dimension ref="C2:O13"/>
  <sheetViews>
    <sheetView workbookViewId="0">
      <selection activeCell="M15" sqref="M15:M18"/>
    </sheetView>
  </sheetViews>
  <sheetFormatPr baseColWidth="10" defaultRowHeight="15" x14ac:dyDescent="0.25"/>
  <cols>
    <col min="5" max="5" width="24.5703125" customWidth="1"/>
    <col min="7" max="7" width="16" customWidth="1"/>
    <col min="10" max="10" width="33" style="33" customWidth="1"/>
    <col min="11" max="11" width="30.28515625" style="33" customWidth="1"/>
    <col min="12" max="12" width="8.42578125" style="33" customWidth="1"/>
    <col min="13" max="13" width="8.85546875" style="33" bestFit="1" customWidth="1"/>
    <col min="14" max="14" width="15.5703125" style="33" customWidth="1"/>
    <col min="15" max="15" width="11.42578125" style="33"/>
  </cols>
  <sheetData>
    <row r="2" spans="3:14" ht="15.75" thickBot="1" x14ac:dyDescent="0.3"/>
    <row r="3" spans="3:14" ht="30.75" customHeight="1" thickBot="1" x14ac:dyDescent="0.3">
      <c r="C3" s="24" t="s">
        <v>430</v>
      </c>
      <c r="D3" s="24" t="s">
        <v>431</v>
      </c>
      <c r="E3" s="25" t="s">
        <v>432</v>
      </c>
      <c r="F3" s="25" t="s">
        <v>433</v>
      </c>
      <c r="G3" s="25" t="s">
        <v>434</v>
      </c>
      <c r="J3" s="31" t="s">
        <v>449</v>
      </c>
      <c r="K3" s="31" t="s">
        <v>450</v>
      </c>
      <c r="L3" s="31" t="s">
        <v>451</v>
      </c>
      <c r="M3" s="31" t="s">
        <v>452</v>
      </c>
      <c r="N3" s="31" t="s">
        <v>453</v>
      </c>
    </row>
    <row r="4" spans="3:14" ht="26.25" thickBot="1" x14ac:dyDescent="0.3">
      <c r="C4" s="27">
        <v>1</v>
      </c>
      <c r="D4" s="28">
        <v>3</v>
      </c>
      <c r="E4" s="28" t="s">
        <v>435</v>
      </c>
      <c r="F4" s="28" t="s">
        <v>436</v>
      </c>
      <c r="G4" s="28" t="s">
        <v>432</v>
      </c>
      <c r="J4" s="34" t="s">
        <v>454</v>
      </c>
      <c r="K4" s="34" t="s">
        <v>455</v>
      </c>
      <c r="L4" s="35">
        <v>12</v>
      </c>
      <c r="M4" s="34" t="s">
        <v>456</v>
      </c>
      <c r="N4" s="34" t="s">
        <v>457</v>
      </c>
    </row>
    <row r="5" spans="3:14" ht="15.75" thickBot="1" x14ac:dyDescent="0.3">
      <c r="C5" s="29">
        <v>2</v>
      </c>
      <c r="D5" s="30">
        <v>4</v>
      </c>
      <c r="E5" s="30" t="s">
        <v>437</v>
      </c>
      <c r="F5" s="30" t="s">
        <v>438</v>
      </c>
      <c r="G5" s="30" t="s">
        <v>432</v>
      </c>
      <c r="J5" s="36" t="s">
        <v>458</v>
      </c>
      <c r="K5" s="36" t="s">
        <v>459</v>
      </c>
      <c r="L5" s="37">
        <v>12</v>
      </c>
      <c r="M5" s="36" t="s">
        <v>55</v>
      </c>
      <c r="N5" s="36" t="s">
        <v>460</v>
      </c>
    </row>
    <row r="6" spans="3:14" ht="26.25" thickBot="1" x14ac:dyDescent="0.3">
      <c r="C6" s="31">
        <v>3</v>
      </c>
      <c r="D6" s="32">
        <v>6</v>
      </c>
      <c r="E6" s="32" t="s">
        <v>439</v>
      </c>
      <c r="F6" s="32" t="s">
        <v>440</v>
      </c>
      <c r="G6" s="32" t="s">
        <v>432</v>
      </c>
      <c r="J6" s="38" t="s">
        <v>461</v>
      </c>
      <c r="K6" s="38" t="s">
        <v>462</v>
      </c>
      <c r="L6" s="39">
        <v>12</v>
      </c>
      <c r="M6" s="38" t="s">
        <v>55</v>
      </c>
      <c r="N6" s="38" t="s">
        <v>457</v>
      </c>
    </row>
    <row r="7" spans="3:14" ht="26.25" thickBot="1" x14ac:dyDescent="0.3">
      <c r="C7" s="29">
        <v>4</v>
      </c>
      <c r="D7" s="30">
        <v>7</v>
      </c>
      <c r="E7" s="30" t="s">
        <v>441</v>
      </c>
      <c r="F7" s="30" t="s">
        <v>440</v>
      </c>
      <c r="G7" s="30" t="s">
        <v>432</v>
      </c>
      <c r="J7" s="40" t="s">
        <v>463</v>
      </c>
      <c r="K7" s="40"/>
      <c r="L7" s="40"/>
      <c r="M7" s="34" t="s">
        <v>55</v>
      </c>
      <c r="N7" s="34" t="s">
        <v>464</v>
      </c>
    </row>
    <row r="8" spans="3:14" ht="57.75" customHeight="1" thickBot="1" x14ac:dyDescent="0.3">
      <c r="C8" s="31">
        <v>5</v>
      </c>
      <c r="D8" s="32">
        <v>8</v>
      </c>
      <c r="E8" s="32" t="s">
        <v>442</v>
      </c>
      <c r="F8" s="32" t="s">
        <v>438</v>
      </c>
      <c r="G8" s="32" t="s">
        <v>432</v>
      </c>
      <c r="J8" s="38" t="s">
        <v>465</v>
      </c>
      <c r="K8" s="38" t="s">
        <v>466</v>
      </c>
      <c r="L8" s="39">
        <v>12</v>
      </c>
      <c r="M8" s="38" t="s">
        <v>456</v>
      </c>
      <c r="N8" s="38" t="s">
        <v>467</v>
      </c>
    </row>
    <row r="9" spans="3:14" ht="49.5" customHeight="1" thickBot="1" x14ac:dyDescent="0.3">
      <c r="C9" s="29">
        <v>6</v>
      </c>
      <c r="D9" s="30">
        <v>9</v>
      </c>
      <c r="E9" s="30" t="s">
        <v>443</v>
      </c>
      <c r="F9" s="30" t="s">
        <v>440</v>
      </c>
      <c r="G9" s="30" t="s">
        <v>432</v>
      </c>
      <c r="J9" s="34" t="s">
        <v>468</v>
      </c>
      <c r="K9" s="34" t="s">
        <v>469</v>
      </c>
      <c r="L9" s="35">
        <v>12</v>
      </c>
      <c r="M9" s="34" t="s">
        <v>55</v>
      </c>
      <c r="N9" s="34" t="s">
        <v>470</v>
      </c>
    </row>
    <row r="10" spans="3:14" ht="26.25" thickBot="1" x14ac:dyDescent="0.3">
      <c r="C10" s="31">
        <v>7</v>
      </c>
      <c r="D10" s="32">
        <v>10</v>
      </c>
      <c r="E10" s="32" t="s">
        <v>444</v>
      </c>
      <c r="F10" s="32" t="s">
        <v>445</v>
      </c>
      <c r="G10" s="32" t="s">
        <v>432</v>
      </c>
      <c r="J10" s="38" t="s">
        <v>471</v>
      </c>
      <c r="K10" s="38" t="s">
        <v>472</v>
      </c>
      <c r="L10" s="39">
        <v>10</v>
      </c>
      <c r="M10" s="38" t="s">
        <v>55</v>
      </c>
      <c r="N10" s="38" t="s">
        <v>460</v>
      </c>
    </row>
    <row r="11" spans="3:14" ht="43.5" customHeight="1" thickBot="1" x14ac:dyDescent="0.3">
      <c r="C11" s="29">
        <v>8</v>
      </c>
      <c r="D11" s="30">
        <v>11</v>
      </c>
      <c r="E11" s="30" t="s">
        <v>446</v>
      </c>
      <c r="F11" s="30" t="s">
        <v>440</v>
      </c>
      <c r="G11" s="30" t="s">
        <v>432</v>
      </c>
      <c r="J11" s="34" t="s">
        <v>473</v>
      </c>
      <c r="K11" s="34" t="s">
        <v>474</v>
      </c>
      <c r="L11" s="35">
        <v>12</v>
      </c>
      <c r="M11" s="34" t="s">
        <v>475</v>
      </c>
      <c r="N11" s="34" t="s">
        <v>460</v>
      </c>
    </row>
    <row r="12" spans="3:14" ht="26.25" thickBot="1" x14ac:dyDescent="0.3">
      <c r="C12" s="31">
        <v>9</v>
      </c>
      <c r="D12" s="32">
        <v>12</v>
      </c>
      <c r="E12" s="32" t="s">
        <v>447</v>
      </c>
      <c r="F12" s="32" t="s">
        <v>440</v>
      </c>
      <c r="G12" s="32" t="s">
        <v>432</v>
      </c>
      <c r="J12" s="38" t="s">
        <v>476</v>
      </c>
      <c r="K12" s="38" t="s">
        <v>477</v>
      </c>
      <c r="L12" s="39">
        <v>30</v>
      </c>
      <c r="M12" s="38" t="s">
        <v>475</v>
      </c>
      <c r="N12" s="38" t="s">
        <v>478</v>
      </c>
    </row>
    <row r="13" spans="3:14" ht="15.75" thickBot="1" x14ac:dyDescent="0.3">
      <c r="C13" s="27">
        <v>10</v>
      </c>
      <c r="D13" s="28">
        <v>13</v>
      </c>
      <c r="E13" s="28" t="s">
        <v>448</v>
      </c>
      <c r="F13" s="28" t="s">
        <v>445</v>
      </c>
      <c r="G13" s="28" t="s">
        <v>432</v>
      </c>
      <c r="J13" s="34" t="s">
        <v>476</v>
      </c>
      <c r="K13" s="34" t="s">
        <v>479</v>
      </c>
      <c r="L13" s="35">
        <v>12</v>
      </c>
      <c r="M13" s="34" t="s">
        <v>55</v>
      </c>
      <c r="N13" s="34" t="s">
        <v>480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59F33-2316-4896-8637-E6397371258E}">
  <dimension ref="A3:K25"/>
  <sheetViews>
    <sheetView topLeftCell="A16" workbookViewId="0">
      <selection activeCell="J20" sqref="J20"/>
    </sheetView>
  </sheetViews>
  <sheetFormatPr baseColWidth="10" defaultRowHeight="15" x14ac:dyDescent="0.25"/>
  <cols>
    <col min="2" max="2" width="34.7109375" customWidth="1"/>
    <col min="3" max="3" width="17.5703125" customWidth="1"/>
    <col min="4" max="5" width="25.5703125" customWidth="1"/>
  </cols>
  <sheetData>
    <row r="3" spans="1:11" x14ac:dyDescent="0.25">
      <c r="A3" t="s">
        <v>487</v>
      </c>
      <c r="B3" t="s">
        <v>482</v>
      </c>
      <c r="C3" t="s">
        <v>483</v>
      </c>
      <c r="D3" t="s">
        <v>484</v>
      </c>
      <c r="E3" t="s">
        <v>502</v>
      </c>
      <c r="F3" t="s">
        <v>485</v>
      </c>
    </row>
    <row r="4" spans="1:11" x14ac:dyDescent="0.25">
      <c r="A4">
        <v>2023</v>
      </c>
      <c r="B4" t="s">
        <v>486</v>
      </c>
      <c r="C4" t="s">
        <v>481</v>
      </c>
      <c r="D4" t="s">
        <v>488</v>
      </c>
      <c r="E4" t="s">
        <v>120</v>
      </c>
      <c r="F4" t="s">
        <v>510</v>
      </c>
      <c r="I4" s="26"/>
    </row>
    <row r="5" spans="1:11" x14ac:dyDescent="0.25">
      <c r="A5">
        <v>2023</v>
      </c>
      <c r="B5" t="s">
        <v>519</v>
      </c>
      <c r="C5" t="s">
        <v>481</v>
      </c>
      <c r="D5" t="s">
        <v>496</v>
      </c>
      <c r="E5" t="s">
        <v>59</v>
      </c>
      <c r="F5" t="s">
        <v>510</v>
      </c>
    </row>
    <row r="6" spans="1:11" x14ac:dyDescent="0.25">
      <c r="A6">
        <v>2023</v>
      </c>
      <c r="B6" t="s">
        <v>500</v>
      </c>
      <c r="C6" t="s">
        <v>495</v>
      </c>
      <c r="D6" t="s">
        <v>501</v>
      </c>
      <c r="E6" t="s">
        <v>162</v>
      </c>
      <c r="F6" t="s">
        <v>493</v>
      </c>
    </row>
    <row r="7" spans="1:11" x14ac:dyDescent="0.25">
      <c r="A7">
        <v>2023</v>
      </c>
      <c r="B7" t="s">
        <v>503</v>
      </c>
      <c r="C7" t="s">
        <v>504</v>
      </c>
      <c r="D7" t="s">
        <v>505</v>
      </c>
      <c r="E7" t="s">
        <v>506</v>
      </c>
      <c r="F7" t="s">
        <v>493</v>
      </c>
    </row>
    <row r="8" spans="1:11" x14ac:dyDescent="0.25">
      <c r="A8">
        <v>2023</v>
      </c>
      <c r="B8" t="s">
        <v>507</v>
      </c>
      <c r="C8" t="s">
        <v>491</v>
      </c>
      <c r="D8" t="s">
        <v>494</v>
      </c>
      <c r="E8" t="s">
        <v>120</v>
      </c>
      <c r="F8" t="s">
        <v>493</v>
      </c>
    </row>
    <row r="9" spans="1:11" x14ac:dyDescent="0.25">
      <c r="A9">
        <v>2023</v>
      </c>
      <c r="B9" t="s">
        <v>497</v>
      </c>
      <c r="C9" t="s">
        <v>490</v>
      </c>
      <c r="D9" t="s">
        <v>508</v>
      </c>
      <c r="E9" t="s">
        <v>509</v>
      </c>
      <c r="F9" t="s">
        <v>510</v>
      </c>
    </row>
    <row r="10" spans="1:11" x14ac:dyDescent="0.25">
      <c r="A10">
        <v>2023</v>
      </c>
      <c r="B10" t="s">
        <v>511</v>
      </c>
      <c r="C10" t="s">
        <v>504</v>
      </c>
      <c r="D10" t="s">
        <v>512</v>
      </c>
      <c r="E10" t="s">
        <v>513</v>
      </c>
      <c r="F10" t="s">
        <v>493</v>
      </c>
    </row>
    <row r="11" spans="1:11" x14ac:dyDescent="0.25">
      <c r="A11">
        <v>2023</v>
      </c>
      <c r="B11" t="s">
        <v>515</v>
      </c>
      <c r="C11" t="s">
        <v>514</v>
      </c>
      <c r="D11" t="s">
        <v>516</v>
      </c>
      <c r="F11" t="s">
        <v>493</v>
      </c>
    </row>
    <row r="12" spans="1:11" x14ac:dyDescent="0.25">
      <c r="A12">
        <v>2023</v>
      </c>
      <c r="B12" t="s">
        <v>517</v>
      </c>
      <c r="C12" t="s">
        <v>504</v>
      </c>
      <c r="D12" t="s">
        <v>518</v>
      </c>
      <c r="E12" t="s">
        <v>509</v>
      </c>
      <c r="F12" t="s">
        <v>510</v>
      </c>
    </row>
    <row r="13" spans="1:11" x14ac:dyDescent="0.25">
      <c r="A13">
        <v>2023</v>
      </c>
      <c r="B13" t="s">
        <v>520</v>
      </c>
      <c r="C13" t="s">
        <v>481</v>
      </c>
      <c r="D13" t="s">
        <v>488</v>
      </c>
      <c r="E13" t="s">
        <v>120</v>
      </c>
      <c r="F13" t="s">
        <v>493</v>
      </c>
    </row>
    <row r="14" spans="1:11" x14ac:dyDescent="0.25">
      <c r="A14">
        <v>2022</v>
      </c>
      <c r="B14" t="s">
        <v>489</v>
      </c>
      <c r="C14" t="s">
        <v>490</v>
      </c>
      <c r="D14" t="s">
        <v>236</v>
      </c>
      <c r="E14" t="s">
        <v>235</v>
      </c>
      <c r="F14" t="s">
        <v>493</v>
      </c>
    </row>
    <row r="15" spans="1:11" x14ac:dyDescent="0.25">
      <c r="A15">
        <v>2022</v>
      </c>
      <c r="B15" t="s">
        <v>497</v>
      </c>
      <c r="C15" t="s">
        <v>495</v>
      </c>
      <c r="D15" t="s">
        <v>498</v>
      </c>
      <c r="E15" t="s">
        <v>174</v>
      </c>
      <c r="F15" t="s">
        <v>493</v>
      </c>
    </row>
    <row r="16" spans="1:11" x14ac:dyDescent="0.25">
      <c r="A16">
        <v>2022</v>
      </c>
      <c r="B16" t="s">
        <v>499</v>
      </c>
      <c r="C16" t="s">
        <v>490</v>
      </c>
      <c r="D16" t="s">
        <v>494</v>
      </c>
      <c r="E16" t="s">
        <v>120</v>
      </c>
      <c r="F16" t="s">
        <v>493</v>
      </c>
      <c r="J16">
        <v>96</v>
      </c>
      <c r="K16">
        <v>100</v>
      </c>
    </row>
    <row r="17" spans="1:11" x14ac:dyDescent="0.25">
      <c r="A17">
        <v>2022</v>
      </c>
      <c r="B17" t="s">
        <v>521</v>
      </c>
      <c r="C17" t="s">
        <v>522</v>
      </c>
      <c r="D17" t="s">
        <v>498</v>
      </c>
      <c r="E17" t="s">
        <v>174</v>
      </c>
      <c r="F17" t="s">
        <v>493</v>
      </c>
      <c r="K17">
        <v>33</v>
      </c>
    </row>
    <row r="18" spans="1:11" x14ac:dyDescent="0.25">
      <c r="A18">
        <v>2022</v>
      </c>
      <c r="B18" t="s">
        <v>523</v>
      </c>
      <c r="C18" t="s">
        <v>532</v>
      </c>
      <c r="E18" t="s">
        <v>120</v>
      </c>
      <c r="F18" t="s">
        <v>510</v>
      </c>
      <c r="J18">
        <f>J16*K17</f>
        <v>3168</v>
      </c>
    </row>
    <row r="19" spans="1:11" x14ac:dyDescent="0.25">
      <c r="A19">
        <v>2022</v>
      </c>
      <c r="B19" t="s">
        <v>524</v>
      </c>
      <c r="D19" t="s">
        <v>526</v>
      </c>
      <c r="E19" t="s">
        <v>525</v>
      </c>
      <c r="F19" t="s">
        <v>510</v>
      </c>
      <c r="J19">
        <f>J18/K16</f>
        <v>31.68</v>
      </c>
    </row>
    <row r="20" spans="1:11" x14ac:dyDescent="0.25">
      <c r="A20">
        <v>2022</v>
      </c>
      <c r="B20" t="s">
        <v>528</v>
      </c>
      <c r="C20" t="s">
        <v>527</v>
      </c>
      <c r="D20" t="s">
        <v>529</v>
      </c>
      <c r="E20" t="s">
        <v>530</v>
      </c>
      <c r="F20" t="s">
        <v>493</v>
      </c>
    </row>
    <row r="21" spans="1:11" x14ac:dyDescent="0.25">
      <c r="A21">
        <v>2021</v>
      </c>
      <c r="B21" t="s">
        <v>492</v>
      </c>
      <c r="C21" t="s">
        <v>491</v>
      </c>
      <c r="D21" t="s">
        <v>494</v>
      </c>
      <c r="E21" t="s">
        <v>120</v>
      </c>
      <c r="F21" t="s">
        <v>493</v>
      </c>
    </row>
    <row r="22" spans="1:11" x14ac:dyDescent="0.25">
      <c r="A22">
        <v>2021</v>
      </c>
      <c r="B22" t="s">
        <v>531</v>
      </c>
      <c r="C22" t="s">
        <v>532</v>
      </c>
      <c r="D22" t="s">
        <v>494</v>
      </c>
      <c r="E22" t="s">
        <v>120</v>
      </c>
      <c r="F22" t="s">
        <v>493</v>
      </c>
    </row>
    <row r="23" spans="1:11" x14ac:dyDescent="0.25">
      <c r="A23">
        <v>2021</v>
      </c>
      <c r="B23" t="s">
        <v>533</v>
      </c>
      <c r="C23" t="s">
        <v>491</v>
      </c>
      <c r="D23" t="s">
        <v>494</v>
      </c>
      <c r="E23" t="s">
        <v>120</v>
      </c>
      <c r="F23" t="s">
        <v>493</v>
      </c>
    </row>
    <row r="24" spans="1:11" x14ac:dyDescent="0.25">
      <c r="A24">
        <v>2021</v>
      </c>
      <c r="B24" t="s">
        <v>535</v>
      </c>
      <c r="C24" t="s">
        <v>490</v>
      </c>
      <c r="E24" t="s">
        <v>534</v>
      </c>
      <c r="F24" t="s">
        <v>510</v>
      </c>
    </row>
    <row r="25" spans="1:11" x14ac:dyDescent="0.25">
      <c r="A25">
        <v>2021</v>
      </c>
      <c r="B25" t="s">
        <v>536</v>
      </c>
      <c r="C25" t="s">
        <v>504</v>
      </c>
      <c r="E25" t="s">
        <v>516</v>
      </c>
      <c r="F25" t="s">
        <v>537</v>
      </c>
    </row>
  </sheetData>
  <sortState ref="A4:F25">
    <sortCondition descending="1" ref="A4:A25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90D23-5642-4555-8260-10529C751F9B}">
  <dimension ref="C1:C81"/>
  <sheetViews>
    <sheetView topLeftCell="A34" workbookViewId="0">
      <selection activeCell="E8" sqref="E8"/>
    </sheetView>
  </sheetViews>
  <sheetFormatPr baseColWidth="10" defaultRowHeight="15" x14ac:dyDescent="0.25"/>
  <cols>
    <col min="3" max="3" width="25.7109375" customWidth="1"/>
    <col min="4" max="4" width="21.28515625" customWidth="1"/>
  </cols>
  <sheetData>
    <row r="1" spans="3:3" x14ac:dyDescent="0.25">
      <c r="C1" t="s">
        <v>733</v>
      </c>
    </row>
    <row r="2" spans="3:3" x14ac:dyDescent="0.25">
      <c r="C2" t="s">
        <v>617</v>
      </c>
    </row>
    <row r="3" spans="3:3" x14ac:dyDescent="0.25">
      <c r="C3" t="s">
        <v>538</v>
      </c>
    </row>
    <row r="4" spans="3:3" x14ac:dyDescent="0.25">
      <c r="C4" t="s">
        <v>539</v>
      </c>
    </row>
    <row r="5" spans="3:3" x14ac:dyDescent="0.25">
      <c r="C5" t="s">
        <v>540</v>
      </c>
    </row>
    <row r="6" spans="3:3" x14ac:dyDescent="0.25">
      <c r="C6" t="s">
        <v>541</v>
      </c>
    </row>
    <row r="7" spans="3:3" x14ac:dyDescent="0.25">
      <c r="C7" t="s">
        <v>542</v>
      </c>
    </row>
    <row r="8" spans="3:3" x14ac:dyDescent="0.25">
      <c r="C8" t="s">
        <v>543</v>
      </c>
    </row>
    <row r="9" spans="3:3" x14ac:dyDescent="0.25">
      <c r="C9" t="s">
        <v>544</v>
      </c>
    </row>
    <row r="10" spans="3:3" x14ac:dyDescent="0.25">
      <c r="C10" t="s">
        <v>545</v>
      </c>
    </row>
    <row r="11" spans="3:3" x14ac:dyDescent="0.25">
      <c r="C11" t="s">
        <v>546</v>
      </c>
    </row>
    <row r="12" spans="3:3" x14ac:dyDescent="0.25">
      <c r="C12" t="s">
        <v>547</v>
      </c>
    </row>
    <row r="13" spans="3:3" x14ac:dyDescent="0.25">
      <c r="C13" t="s">
        <v>548</v>
      </c>
    </row>
    <row r="14" spans="3:3" x14ac:dyDescent="0.25">
      <c r="C14" t="s">
        <v>549</v>
      </c>
    </row>
    <row r="15" spans="3:3" x14ac:dyDescent="0.25">
      <c r="C15" t="s">
        <v>550</v>
      </c>
    </row>
    <row r="16" spans="3:3" x14ac:dyDescent="0.25">
      <c r="C16" t="s">
        <v>551</v>
      </c>
    </row>
    <row r="17" spans="3:3" x14ac:dyDescent="0.25">
      <c r="C17" t="s">
        <v>552</v>
      </c>
    </row>
    <row r="18" spans="3:3" x14ac:dyDescent="0.25">
      <c r="C18" t="s">
        <v>553</v>
      </c>
    </row>
    <row r="19" spans="3:3" x14ac:dyDescent="0.25">
      <c r="C19" t="s">
        <v>554</v>
      </c>
    </row>
    <row r="20" spans="3:3" x14ac:dyDescent="0.25">
      <c r="C20" t="s">
        <v>555</v>
      </c>
    </row>
    <row r="21" spans="3:3" x14ac:dyDescent="0.25">
      <c r="C21" t="s">
        <v>556</v>
      </c>
    </row>
    <row r="22" spans="3:3" x14ac:dyDescent="0.25">
      <c r="C22" t="s">
        <v>557</v>
      </c>
    </row>
    <row r="23" spans="3:3" x14ac:dyDescent="0.25">
      <c r="C23" t="s">
        <v>558</v>
      </c>
    </row>
    <row r="24" spans="3:3" x14ac:dyDescent="0.25">
      <c r="C24" t="s">
        <v>559</v>
      </c>
    </row>
    <row r="25" spans="3:3" x14ac:dyDescent="0.25">
      <c r="C25" t="s">
        <v>560</v>
      </c>
    </row>
    <row r="26" spans="3:3" x14ac:dyDescent="0.25">
      <c r="C26" t="s">
        <v>561</v>
      </c>
    </row>
    <row r="27" spans="3:3" x14ac:dyDescent="0.25">
      <c r="C27" t="s">
        <v>562</v>
      </c>
    </row>
    <row r="28" spans="3:3" x14ac:dyDescent="0.25">
      <c r="C28" t="s">
        <v>563</v>
      </c>
    </row>
    <row r="29" spans="3:3" x14ac:dyDescent="0.25">
      <c r="C29" t="s">
        <v>564</v>
      </c>
    </row>
    <row r="30" spans="3:3" x14ac:dyDescent="0.25">
      <c r="C30" t="s">
        <v>565</v>
      </c>
    </row>
    <row r="31" spans="3:3" x14ac:dyDescent="0.25">
      <c r="C31" t="s">
        <v>566</v>
      </c>
    </row>
    <row r="32" spans="3:3" x14ac:dyDescent="0.25">
      <c r="C32" t="s">
        <v>567</v>
      </c>
    </row>
    <row r="33" spans="3:3" x14ac:dyDescent="0.25">
      <c r="C33" t="s">
        <v>568</v>
      </c>
    </row>
    <row r="34" spans="3:3" x14ac:dyDescent="0.25">
      <c r="C34" t="s">
        <v>569</v>
      </c>
    </row>
    <row r="35" spans="3:3" x14ac:dyDescent="0.25">
      <c r="C35" t="s">
        <v>570</v>
      </c>
    </row>
    <row r="36" spans="3:3" x14ac:dyDescent="0.25">
      <c r="C36" t="s">
        <v>571</v>
      </c>
    </row>
    <row r="37" spans="3:3" x14ac:dyDescent="0.25">
      <c r="C37" t="s">
        <v>572</v>
      </c>
    </row>
    <row r="38" spans="3:3" x14ac:dyDescent="0.25">
      <c r="C38" t="s">
        <v>573</v>
      </c>
    </row>
    <row r="39" spans="3:3" x14ac:dyDescent="0.25">
      <c r="C39" t="s">
        <v>574</v>
      </c>
    </row>
    <row r="40" spans="3:3" x14ac:dyDescent="0.25">
      <c r="C40" t="s">
        <v>575</v>
      </c>
    </row>
    <row r="41" spans="3:3" x14ac:dyDescent="0.25">
      <c r="C41" t="s">
        <v>576</v>
      </c>
    </row>
    <row r="42" spans="3:3" x14ac:dyDescent="0.25">
      <c r="C42" t="s">
        <v>577</v>
      </c>
    </row>
    <row r="43" spans="3:3" x14ac:dyDescent="0.25">
      <c r="C43" t="s">
        <v>578</v>
      </c>
    </row>
    <row r="44" spans="3:3" x14ac:dyDescent="0.25">
      <c r="C44" t="s">
        <v>579</v>
      </c>
    </row>
    <row r="45" spans="3:3" x14ac:dyDescent="0.25">
      <c r="C45" t="s">
        <v>580</v>
      </c>
    </row>
    <row r="46" spans="3:3" x14ac:dyDescent="0.25">
      <c r="C46" t="s">
        <v>581</v>
      </c>
    </row>
    <row r="47" spans="3:3" x14ac:dyDescent="0.25">
      <c r="C47" t="s">
        <v>582</v>
      </c>
    </row>
    <row r="48" spans="3:3" x14ac:dyDescent="0.25">
      <c r="C48" t="s">
        <v>583</v>
      </c>
    </row>
    <row r="49" spans="3:3" x14ac:dyDescent="0.25">
      <c r="C49" t="s">
        <v>584</v>
      </c>
    </row>
    <row r="50" spans="3:3" x14ac:dyDescent="0.25">
      <c r="C50" t="s">
        <v>585</v>
      </c>
    </row>
    <row r="51" spans="3:3" x14ac:dyDescent="0.25">
      <c r="C51" t="s">
        <v>586</v>
      </c>
    </row>
    <row r="52" spans="3:3" x14ac:dyDescent="0.25">
      <c r="C52" t="s">
        <v>587</v>
      </c>
    </row>
    <row r="53" spans="3:3" x14ac:dyDescent="0.25">
      <c r="C53" t="s">
        <v>588</v>
      </c>
    </row>
    <row r="54" spans="3:3" x14ac:dyDescent="0.25">
      <c r="C54" t="s">
        <v>589</v>
      </c>
    </row>
    <row r="55" spans="3:3" x14ac:dyDescent="0.25">
      <c r="C55" t="s">
        <v>590</v>
      </c>
    </row>
    <row r="56" spans="3:3" x14ac:dyDescent="0.25">
      <c r="C56" t="s">
        <v>591</v>
      </c>
    </row>
    <row r="57" spans="3:3" x14ac:dyDescent="0.25">
      <c r="C57" t="s">
        <v>592</v>
      </c>
    </row>
    <row r="58" spans="3:3" x14ac:dyDescent="0.25">
      <c r="C58" t="s">
        <v>593</v>
      </c>
    </row>
    <row r="59" spans="3:3" x14ac:dyDescent="0.25">
      <c r="C59" t="s">
        <v>594</v>
      </c>
    </row>
    <row r="60" spans="3:3" x14ac:dyDescent="0.25">
      <c r="C60" t="s">
        <v>595</v>
      </c>
    </row>
    <row r="61" spans="3:3" x14ac:dyDescent="0.25">
      <c r="C61" t="s">
        <v>596</v>
      </c>
    </row>
    <row r="62" spans="3:3" x14ac:dyDescent="0.25">
      <c r="C62" t="s">
        <v>597</v>
      </c>
    </row>
    <row r="63" spans="3:3" x14ac:dyDescent="0.25">
      <c r="C63" t="s">
        <v>598</v>
      </c>
    </row>
    <row r="64" spans="3:3" x14ac:dyDescent="0.25">
      <c r="C64" t="s">
        <v>599</v>
      </c>
    </row>
    <row r="65" spans="3:3" x14ac:dyDescent="0.25">
      <c r="C65" t="s">
        <v>600</v>
      </c>
    </row>
    <row r="66" spans="3:3" x14ac:dyDescent="0.25">
      <c r="C66" t="s">
        <v>601</v>
      </c>
    </row>
    <row r="67" spans="3:3" x14ac:dyDescent="0.25">
      <c r="C67" t="s">
        <v>602</v>
      </c>
    </row>
    <row r="68" spans="3:3" x14ac:dyDescent="0.25">
      <c r="C68" t="s">
        <v>603</v>
      </c>
    </row>
    <row r="69" spans="3:3" x14ac:dyDescent="0.25">
      <c r="C69" t="s">
        <v>604</v>
      </c>
    </row>
    <row r="70" spans="3:3" x14ac:dyDescent="0.25">
      <c r="C70" t="s">
        <v>605</v>
      </c>
    </row>
    <row r="71" spans="3:3" x14ac:dyDescent="0.25">
      <c r="C71" t="s">
        <v>606</v>
      </c>
    </row>
    <row r="72" spans="3:3" x14ac:dyDescent="0.25">
      <c r="C72" t="s">
        <v>607</v>
      </c>
    </row>
    <row r="73" spans="3:3" x14ac:dyDescent="0.25">
      <c r="C73" t="s">
        <v>608</v>
      </c>
    </row>
    <row r="74" spans="3:3" x14ac:dyDescent="0.25">
      <c r="C74" t="s">
        <v>609</v>
      </c>
    </row>
    <row r="75" spans="3:3" x14ac:dyDescent="0.25">
      <c r="C75" t="s">
        <v>610</v>
      </c>
    </row>
    <row r="76" spans="3:3" x14ac:dyDescent="0.25">
      <c r="C76" t="s">
        <v>611</v>
      </c>
    </row>
    <row r="77" spans="3:3" x14ac:dyDescent="0.25">
      <c r="C77" t="s">
        <v>612</v>
      </c>
    </row>
    <row r="78" spans="3:3" x14ac:dyDescent="0.25">
      <c r="C78" t="s">
        <v>613</v>
      </c>
    </row>
    <row r="79" spans="3:3" x14ac:dyDescent="0.25">
      <c r="C79" t="s">
        <v>614</v>
      </c>
    </row>
    <row r="80" spans="3:3" x14ac:dyDescent="0.25">
      <c r="C80" t="s">
        <v>615</v>
      </c>
    </row>
    <row r="81" spans="3:3" x14ac:dyDescent="0.25">
      <c r="C81" t="s">
        <v>616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76B5C-5328-47A6-A4B0-7BF24620B140}">
  <dimension ref="C1:Q111"/>
  <sheetViews>
    <sheetView tabSelected="1" workbookViewId="0">
      <selection activeCell="P32" sqref="P32"/>
    </sheetView>
  </sheetViews>
  <sheetFormatPr baseColWidth="10" defaultRowHeight="15" x14ac:dyDescent="0.25"/>
  <cols>
    <col min="3" max="3" width="8" customWidth="1"/>
    <col min="4" max="4" width="30.42578125" bestFit="1" customWidth="1"/>
    <col min="5" max="5" width="10.7109375" bestFit="1" customWidth="1"/>
    <col min="6" max="6" width="15" bestFit="1" customWidth="1"/>
    <col min="7" max="7" width="17.5703125" customWidth="1"/>
    <col min="8" max="8" width="11.7109375" bestFit="1" customWidth="1"/>
    <col min="14" max="14" width="16.85546875" customWidth="1"/>
    <col min="16" max="16" width="24.140625" customWidth="1"/>
  </cols>
  <sheetData>
    <row r="1" spans="3:17" ht="15.75" thickBot="1" x14ac:dyDescent="0.3">
      <c r="P1">
        <v>89</v>
      </c>
      <c r="Q1">
        <v>100</v>
      </c>
    </row>
    <row r="2" spans="3:17" ht="15.75" thickBot="1" x14ac:dyDescent="0.3">
      <c r="C2" s="24" t="s">
        <v>618</v>
      </c>
      <c r="D2" s="24" t="s">
        <v>482</v>
      </c>
      <c r="E2" s="24" t="s">
        <v>483</v>
      </c>
      <c r="F2" s="24" t="s">
        <v>619</v>
      </c>
      <c r="G2" s="24" t="s">
        <v>502</v>
      </c>
      <c r="H2" s="24" t="s">
        <v>620</v>
      </c>
      <c r="N2" t="s">
        <v>724</v>
      </c>
      <c r="O2">
        <v>1</v>
      </c>
      <c r="P2" t="s">
        <v>724</v>
      </c>
      <c r="Q2" s="13">
        <f>(O2*$Q$1)/$P$1</f>
        <v>1.1235955056179776</v>
      </c>
    </row>
    <row r="3" spans="3:17" ht="15.75" thickBot="1" x14ac:dyDescent="0.3">
      <c r="C3" s="43">
        <v>2023</v>
      </c>
      <c r="D3" s="44" t="s">
        <v>486</v>
      </c>
      <c r="E3" s="44" t="s">
        <v>481</v>
      </c>
      <c r="F3" s="44" t="s">
        <v>488</v>
      </c>
      <c r="G3" s="44" t="s">
        <v>120</v>
      </c>
      <c r="H3" s="44" t="s">
        <v>510</v>
      </c>
      <c r="J3" s="42" t="s">
        <v>481</v>
      </c>
      <c r="K3">
        <v>11</v>
      </c>
      <c r="N3" t="s">
        <v>715</v>
      </c>
      <c r="O3">
        <v>2</v>
      </c>
      <c r="P3" t="s">
        <v>715</v>
      </c>
      <c r="Q3" s="13">
        <f t="shared" ref="Q3:Q20" si="0">(O3*$Q$1)/$P$1</f>
        <v>2.2471910112359552</v>
      </c>
    </row>
    <row r="4" spans="3:17" ht="15.75" thickBot="1" x14ac:dyDescent="0.3">
      <c r="C4" s="45">
        <v>2023</v>
      </c>
      <c r="D4" s="46" t="s">
        <v>738</v>
      </c>
      <c r="E4" s="46" t="s">
        <v>514</v>
      </c>
      <c r="F4" s="46" t="s">
        <v>739</v>
      </c>
      <c r="G4" s="46" t="s">
        <v>673</v>
      </c>
      <c r="H4" s="46" t="s">
        <v>510</v>
      </c>
      <c r="J4" s="46" t="s">
        <v>495</v>
      </c>
      <c r="K4">
        <v>3</v>
      </c>
      <c r="N4" t="s">
        <v>724</v>
      </c>
      <c r="O4">
        <v>1</v>
      </c>
      <c r="Q4" s="13"/>
    </row>
    <row r="5" spans="3:17" ht="15.75" thickBot="1" x14ac:dyDescent="0.3">
      <c r="C5" s="43">
        <v>2023</v>
      </c>
      <c r="D5" s="44" t="s">
        <v>740</v>
      </c>
      <c r="E5" s="44" t="s">
        <v>504</v>
      </c>
      <c r="F5" s="44" t="s">
        <v>494</v>
      </c>
      <c r="G5" s="44" t="s">
        <v>120</v>
      </c>
      <c r="H5" s="44" t="s">
        <v>510</v>
      </c>
      <c r="J5" s="44" t="s">
        <v>504</v>
      </c>
      <c r="K5">
        <v>22</v>
      </c>
      <c r="N5" t="s">
        <v>716</v>
      </c>
      <c r="O5">
        <v>2</v>
      </c>
      <c r="P5" t="s">
        <v>716</v>
      </c>
      <c r="Q5" s="13">
        <f t="shared" si="0"/>
        <v>2.2471910112359552</v>
      </c>
    </row>
    <row r="6" spans="3:17" ht="15.75" thickBot="1" x14ac:dyDescent="0.3">
      <c r="C6" s="45">
        <v>2023</v>
      </c>
      <c r="D6" s="46" t="s">
        <v>741</v>
      </c>
      <c r="E6" s="46" t="s">
        <v>514</v>
      </c>
      <c r="F6" s="46" t="s">
        <v>498</v>
      </c>
      <c r="G6" s="46" t="s">
        <v>174</v>
      </c>
      <c r="H6" s="46" t="s">
        <v>493</v>
      </c>
      <c r="J6" s="46" t="s">
        <v>491</v>
      </c>
      <c r="K6">
        <v>7</v>
      </c>
      <c r="N6" t="s">
        <v>717</v>
      </c>
      <c r="O6">
        <v>3</v>
      </c>
      <c r="P6" t="s">
        <v>717</v>
      </c>
      <c r="Q6" s="13">
        <f t="shared" si="0"/>
        <v>3.3707865168539324</v>
      </c>
    </row>
    <row r="7" spans="3:17" ht="15.75" thickBot="1" x14ac:dyDescent="0.3">
      <c r="C7" s="45">
        <v>2023</v>
      </c>
      <c r="D7" s="46" t="s">
        <v>742</v>
      </c>
      <c r="E7" s="46" t="s">
        <v>504</v>
      </c>
      <c r="F7" s="46"/>
      <c r="G7" s="46" t="s">
        <v>59</v>
      </c>
      <c r="H7" s="46" t="s">
        <v>510</v>
      </c>
      <c r="J7" s="44" t="s">
        <v>490</v>
      </c>
      <c r="K7">
        <v>23</v>
      </c>
      <c r="N7" t="s">
        <v>718</v>
      </c>
      <c r="O7">
        <v>19</v>
      </c>
      <c r="P7" t="s">
        <v>732</v>
      </c>
      <c r="Q7" s="13">
        <f t="shared" si="0"/>
        <v>21.348314606741575</v>
      </c>
    </row>
    <row r="8" spans="3:17" ht="15.75" thickBot="1" x14ac:dyDescent="0.3">
      <c r="C8" s="45">
        <v>2023</v>
      </c>
      <c r="D8" s="44" t="s">
        <v>743</v>
      </c>
      <c r="E8" s="44" t="s">
        <v>514</v>
      </c>
      <c r="F8" s="44"/>
      <c r="G8" s="44" t="s">
        <v>656</v>
      </c>
      <c r="H8" s="44" t="s">
        <v>493</v>
      </c>
      <c r="J8" s="46" t="s">
        <v>532</v>
      </c>
      <c r="K8">
        <v>12</v>
      </c>
      <c r="N8" t="s">
        <v>719</v>
      </c>
      <c r="O8">
        <v>4</v>
      </c>
      <c r="P8" t="s">
        <v>719</v>
      </c>
      <c r="Q8" s="13">
        <f t="shared" si="0"/>
        <v>4.4943820224719104</v>
      </c>
    </row>
    <row r="9" spans="3:17" ht="15.75" thickBot="1" x14ac:dyDescent="0.3">
      <c r="C9" s="45">
        <v>2023</v>
      </c>
      <c r="D9" s="46" t="s">
        <v>744</v>
      </c>
      <c r="E9" s="46" t="s">
        <v>504</v>
      </c>
      <c r="F9" s="46" t="s">
        <v>498</v>
      </c>
      <c r="G9" s="46" t="s">
        <v>656</v>
      </c>
      <c r="H9" s="46" t="s">
        <v>510</v>
      </c>
      <c r="J9" s="46" t="s">
        <v>514</v>
      </c>
      <c r="K9">
        <v>25</v>
      </c>
      <c r="N9" t="s">
        <v>720</v>
      </c>
      <c r="O9">
        <v>7</v>
      </c>
      <c r="P9" t="s">
        <v>720</v>
      </c>
      <c r="Q9" s="13">
        <f t="shared" si="0"/>
        <v>7.8651685393258424</v>
      </c>
    </row>
    <row r="10" spans="3:17" ht="15.75" thickBot="1" x14ac:dyDescent="0.3">
      <c r="C10" s="45">
        <v>2023</v>
      </c>
      <c r="D10" s="46" t="s">
        <v>746</v>
      </c>
      <c r="E10" s="46" t="s">
        <v>504</v>
      </c>
      <c r="F10" s="46" t="s">
        <v>745</v>
      </c>
      <c r="G10" s="46" t="s">
        <v>120</v>
      </c>
      <c r="H10" s="46" t="s">
        <v>493</v>
      </c>
      <c r="J10" s="44" t="s">
        <v>522</v>
      </c>
      <c r="K10">
        <v>1</v>
      </c>
      <c r="N10" t="s">
        <v>721</v>
      </c>
      <c r="O10">
        <v>4</v>
      </c>
      <c r="P10" t="s">
        <v>721</v>
      </c>
      <c r="Q10" s="13">
        <f t="shared" si="0"/>
        <v>4.4943820224719104</v>
      </c>
    </row>
    <row r="11" spans="3:17" ht="15.75" thickBot="1" x14ac:dyDescent="0.3">
      <c r="C11" s="45">
        <v>2023</v>
      </c>
      <c r="D11" s="44" t="s">
        <v>748</v>
      </c>
      <c r="E11" s="44" t="s">
        <v>747</v>
      </c>
      <c r="F11" s="44" t="s">
        <v>494</v>
      </c>
      <c r="G11" s="46" t="s">
        <v>120</v>
      </c>
      <c r="H11" s="46" t="s">
        <v>510</v>
      </c>
      <c r="J11" s="46" t="s">
        <v>527</v>
      </c>
      <c r="K11">
        <v>1</v>
      </c>
      <c r="N11" t="s">
        <v>722</v>
      </c>
      <c r="O11">
        <v>20</v>
      </c>
      <c r="P11" t="s">
        <v>722</v>
      </c>
      <c r="Q11" s="13">
        <f t="shared" si="0"/>
        <v>22.471910112359552</v>
      </c>
    </row>
    <row r="12" spans="3:17" ht="15.75" thickBot="1" x14ac:dyDescent="0.3">
      <c r="C12" s="45">
        <v>2023</v>
      </c>
      <c r="D12" s="46" t="s">
        <v>749</v>
      </c>
      <c r="E12" s="46" t="s">
        <v>514</v>
      </c>
      <c r="F12" s="46" t="s">
        <v>498</v>
      </c>
      <c r="G12" s="46" t="s">
        <v>174</v>
      </c>
      <c r="H12" s="46" t="s">
        <v>493</v>
      </c>
      <c r="J12" s="46" t="s">
        <v>747</v>
      </c>
      <c r="K12">
        <v>2</v>
      </c>
      <c r="N12" t="s">
        <v>723</v>
      </c>
      <c r="O12">
        <v>2</v>
      </c>
      <c r="P12" t="s">
        <v>723</v>
      </c>
      <c r="Q12" s="13">
        <f t="shared" si="0"/>
        <v>2.2471910112359552</v>
      </c>
    </row>
    <row r="13" spans="3:17" ht="15.75" thickBot="1" x14ac:dyDescent="0.3">
      <c r="C13" s="45">
        <v>2023</v>
      </c>
      <c r="D13" s="46" t="s">
        <v>750</v>
      </c>
      <c r="E13" s="46" t="s">
        <v>747</v>
      </c>
      <c r="F13" s="46"/>
      <c r="G13" s="46" t="s">
        <v>751</v>
      </c>
      <c r="H13" s="46" t="s">
        <v>510</v>
      </c>
      <c r="J13" s="64" t="s">
        <v>759</v>
      </c>
      <c r="K13">
        <v>1</v>
      </c>
      <c r="N13" s="56" t="s">
        <v>725</v>
      </c>
      <c r="O13">
        <v>2</v>
      </c>
      <c r="P13" s="56" t="s">
        <v>725</v>
      </c>
      <c r="Q13" s="13">
        <f t="shared" si="0"/>
        <v>2.2471910112359552</v>
      </c>
    </row>
    <row r="14" spans="3:17" ht="15.75" thickBot="1" x14ac:dyDescent="0.3">
      <c r="C14" s="45">
        <v>2023</v>
      </c>
      <c r="D14" s="46" t="s">
        <v>752</v>
      </c>
      <c r="E14" s="46" t="s">
        <v>481</v>
      </c>
      <c r="F14" s="46" t="s">
        <v>494</v>
      </c>
      <c r="G14" s="46" t="s">
        <v>120</v>
      </c>
      <c r="H14" s="46" t="s">
        <v>510</v>
      </c>
      <c r="N14" s="56" t="s">
        <v>726</v>
      </c>
      <c r="O14">
        <v>12</v>
      </c>
      <c r="P14" s="56" t="s">
        <v>726</v>
      </c>
      <c r="Q14" s="13">
        <f t="shared" si="0"/>
        <v>13.48314606741573</v>
      </c>
    </row>
    <row r="15" spans="3:17" ht="15.75" thickBot="1" x14ac:dyDescent="0.3">
      <c r="C15" s="45">
        <v>2023</v>
      </c>
      <c r="D15" s="44" t="s">
        <v>753</v>
      </c>
      <c r="E15" s="44" t="s">
        <v>514</v>
      </c>
      <c r="F15" s="46" t="s">
        <v>498</v>
      </c>
      <c r="G15" s="46" t="s">
        <v>174</v>
      </c>
      <c r="H15" s="46" t="s">
        <v>493</v>
      </c>
      <c r="N15" s="56" t="s">
        <v>727</v>
      </c>
      <c r="O15">
        <v>1</v>
      </c>
      <c r="P15" s="56" t="s">
        <v>727</v>
      </c>
      <c r="Q15" s="13">
        <f t="shared" si="0"/>
        <v>1.1235955056179776</v>
      </c>
    </row>
    <row r="16" spans="3:17" ht="30.75" thickBot="1" x14ac:dyDescent="0.3">
      <c r="C16" s="43">
        <v>2023</v>
      </c>
      <c r="D16" s="46" t="s">
        <v>754</v>
      </c>
      <c r="E16" s="46" t="s">
        <v>481</v>
      </c>
      <c r="F16" s="46" t="s">
        <v>494</v>
      </c>
      <c r="G16" s="46" t="s">
        <v>120</v>
      </c>
      <c r="H16" s="46" t="s">
        <v>510</v>
      </c>
      <c r="N16" s="63" t="s">
        <v>728</v>
      </c>
      <c r="O16" s="54">
        <v>7</v>
      </c>
      <c r="P16" s="55" t="s">
        <v>728</v>
      </c>
      <c r="Q16" s="13">
        <f t="shared" si="0"/>
        <v>7.8651685393258424</v>
      </c>
    </row>
    <row r="17" spans="3:17" ht="15.75" thickBot="1" x14ac:dyDescent="0.3">
      <c r="C17" s="45">
        <v>2023</v>
      </c>
      <c r="D17" s="46" t="s">
        <v>755</v>
      </c>
      <c r="E17" s="44" t="s">
        <v>514</v>
      </c>
      <c r="F17" s="46" t="s">
        <v>756</v>
      </c>
      <c r="G17" s="46" t="s">
        <v>120</v>
      </c>
      <c r="H17" s="46" t="s">
        <v>493</v>
      </c>
      <c r="N17" s="56" t="s">
        <v>729</v>
      </c>
      <c r="O17">
        <v>7</v>
      </c>
      <c r="P17" s="56" t="s">
        <v>729</v>
      </c>
      <c r="Q17" s="13">
        <f t="shared" si="0"/>
        <v>7.8651685393258424</v>
      </c>
    </row>
    <row r="18" spans="3:17" ht="15.75" thickBot="1" x14ac:dyDescent="0.3">
      <c r="C18" s="43">
        <v>2023</v>
      </c>
      <c r="D18" s="44" t="s">
        <v>621</v>
      </c>
      <c r="E18" s="44" t="s">
        <v>481</v>
      </c>
      <c r="F18" s="44" t="s">
        <v>496</v>
      </c>
      <c r="G18" s="44" t="s">
        <v>59</v>
      </c>
      <c r="H18" s="44" t="s">
        <v>510</v>
      </c>
      <c r="N18" s="56" t="s">
        <v>730</v>
      </c>
      <c r="O18">
        <v>1</v>
      </c>
      <c r="P18" s="56" t="s">
        <v>730</v>
      </c>
      <c r="Q18" s="13">
        <f t="shared" si="0"/>
        <v>1.1235955056179776</v>
      </c>
    </row>
    <row r="19" spans="3:17" ht="30.75" thickBot="1" x14ac:dyDescent="0.3">
      <c r="C19" s="45">
        <v>2023</v>
      </c>
      <c r="D19" s="46" t="s">
        <v>500</v>
      </c>
      <c r="E19" s="46" t="s">
        <v>495</v>
      </c>
      <c r="F19" s="46" t="s">
        <v>501</v>
      </c>
      <c r="G19" s="46" t="s">
        <v>162</v>
      </c>
      <c r="H19" s="46" t="s">
        <v>493</v>
      </c>
      <c r="N19" s="57" t="s">
        <v>499</v>
      </c>
      <c r="O19">
        <v>2</v>
      </c>
      <c r="P19" s="57" t="s">
        <v>499</v>
      </c>
      <c r="Q19" s="13">
        <f t="shared" si="0"/>
        <v>2.2471910112359552</v>
      </c>
    </row>
    <row r="20" spans="3:17" ht="15.75" thickBot="1" x14ac:dyDescent="0.3">
      <c r="C20" s="43">
        <v>2023</v>
      </c>
      <c r="D20" s="44" t="s">
        <v>503</v>
      </c>
      <c r="E20" s="44" t="s">
        <v>504</v>
      </c>
      <c r="F20" s="44" t="s">
        <v>505</v>
      </c>
      <c r="G20" s="44" t="s">
        <v>506</v>
      </c>
      <c r="H20" s="44" t="s">
        <v>493</v>
      </c>
      <c r="N20" s="56" t="s">
        <v>731</v>
      </c>
      <c r="O20">
        <v>5</v>
      </c>
      <c r="P20" s="56" t="s">
        <v>731</v>
      </c>
      <c r="Q20" s="13">
        <f t="shared" si="0"/>
        <v>5.617977528089888</v>
      </c>
    </row>
    <row r="21" spans="3:17" ht="15.75" thickBot="1" x14ac:dyDescent="0.3">
      <c r="C21" s="45">
        <v>2023</v>
      </c>
      <c r="D21" s="46" t="s">
        <v>622</v>
      </c>
      <c r="E21" s="46" t="s">
        <v>491</v>
      </c>
      <c r="F21" s="46" t="s">
        <v>494</v>
      </c>
      <c r="G21" s="46" t="s">
        <v>120</v>
      </c>
      <c r="H21" s="46" t="s">
        <v>493</v>
      </c>
    </row>
    <row r="22" spans="3:17" ht="15.75" thickBot="1" x14ac:dyDescent="0.3">
      <c r="C22" s="43">
        <v>2023</v>
      </c>
      <c r="D22" s="44" t="s">
        <v>497</v>
      </c>
      <c r="E22" s="44" t="s">
        <v>490</v>
      </c>
      <c r="F22" s="44" t="s">
        <v>508</v>
      </c>
      <c r="G22" s="44" t="s">
        <v>509</v>
      </c>
      <c r="H22" s="44" t="s">
        <v>510</v>
      </c>
    </row>
    <row r="23" spans="3:17" ht="15.75" thickBot="1" x14ac:dyDescent="0.3">
      <c r="C23" s="45">
        <v>2023</v>
      </c>
      <c r="D23" s="46" t="s">
        <v>511</v>
      </c>
      <c r="E23" s="46" t="s">
        <v>504</v>
      </c>
      <c r="F23" s="46" t="s">
        <v>623</v>
      </c>
      <c r="G23" s="46" t="s">
        <v>513</v>
      </c>
      <c r="H23" s="46" t="s">
        <v>493</v>
      </c>
    </row>
    <row r="24" spans="3:17" ht="15.75" thickBot="1" x14ac:dyDescent="0.3">
      <c r="C24" s="43">
        <v>2023</v>
      </c>
      <c r="D24" s="44" t="s">
        <v>515</v>
      </c>
      <c r="E24" s="44" t="s">
        <v>514</v>
      </c>
      <c r="F24" s="44" t="s">
        <v>516</v>
      </c>
      <c r="G24" s="47"/>
      <c r="H24" s="44" t="s">
        <v>493</v>
      </c>
    </row>
    <row r="25" spans="3:17" ht="15.75" thickBot="1" x14ac:dyDescent="0.3">
      <c r="C25" s="45">
        <v>2023</v>
      </c>
      <c r="D25" s="46" t="s">
        <v>517</v>
      </c>
      <c r="E25" s="46" t="s">
        <v>504</v>
      </c>
      <c r="F25" s="46" t="s">
        <v>518</v>
      </c>
      <c r="G25" s="46" t="s">
        <v>509</v>
      </c>
      <c r="H25" s="46" t="s">
        <v>510</v>
      </c>
    </row>
    <row r="26" spans="3:17" ht="15.75" thickBot="1" x14ac:dyDescent="0.3">
      <c r="C26" s="45">
        <v>2023</v>
      </c>
      <c r="D26" s="46" t="s">
        <v>624</v>
      </c>
      <c r="E26" s="46" t="s">
        <v>481</v>
      </c>
      <c r="F26" s="46" t="s">
        <v>488</v>
      </c>
      <c r="G26" s="46" t="s">
        <v>120</v>
      </c>
      <c r="H26" s="46" t="s">
        <v>493</v>
      </c>
    </row>
    <row r="27" spans="3:17" ht="15.75" thickBot="1" x14ac:dyDescent="0.3">
      <c r="C27" s="45">
        <v>2023</v>
      </c>
      <c r="D27" s="44" t="s">
        <v>697</v>
      </c>
      <c r="E27" s="44" t="s">
        <v>490</v>
      </c>
      <c r="F27" s="46" t="s">
        <v>494</v>
      </c>
      <c r="G27" s="46" t="s">
        <v>120</v>
      </c>
      <c r="H27" s="46" t="s">
        <v>493</v>
      </c>
    </row>
    <row r="28" spans="3:17" ht="15.75" thickBot="1" x14ac:dyDescent="0.3">
      <c r="C28" s="45">
        <v>2023</v>
      </c>
      <c r="D28" s="46" t="s">
        <v>698</v>
      </c>
      <c r="E28" s="46" t="s">
        <v>491</v>
      </c>
      <c r="F28" s="46" t="s">
        <v>494</v>
      </c>
      <c r="G28" s="46" t="s">
        <v>120</v>
      </c>
      <c r="H28" s="46" t="s">
        <v>493</v>
      </c>
    </row>
    <row r="29" spans="3:17" ht="39" thickBot="1" x14ac:dyDescent="0.3">
      <c r="C29" s="45">
        <v>2023</v>
      </c>
      <c r="D29" s="34" t="s">
        <v>699</v>
      </c>
      <c r="E29" s="46" t="s">
        <v>532</v>
      </c>
      <c r="F29" s="46" t="s">
        <v>494</v>
      </c>
      <c r="G29" s="46" t="s">
        <v>120</v>
      </c>
      <c r="H29" s="46" t="s">
        <v>510</v>
      </c>
    </row>
    <row r="30" spans="3:17" ht="15.75" thickBot="1" x14ac:dyDescent="0.3">
      <c r="C30" s="45">
        <v>2023</v>
      </c>
      <c r="D30" s="46" t="s">
        <v>700</v>
      </c>
      <c r="E30" s="46" t="s">
        <v>514</v>
      </c>
      <c r="F30" s="46" t="s">
        <v>498</v>
      </c>
      <c r="G30" s="46" t="s">
        <v>174</v>
      </c>
      <c r="H30" s="46" t="s">
        <v>493</v>
      </c>
    </row>
    <row r="31" spans="3:17" ht="15.75" thickBot="1" x14ac:dyDescent="0.3">
      <c r="C31" s="45">
        <v>2023</v>
      </c>
      <c r="D31" s="46" t="s">
        <v>694</v>
      </c>
      <c r="E31" s="46" t="s">
        <v>504</v>
      </c>
      <c r="F31" s="46" t="s">
        <v>680</v>
      </c>
      <c r="G31" s="46" t="s">
        <v>162</v>
      </c>
      <c r="H31" s="46" t="s">
        <v>493</v>
      </c>
    </row>
    <row r="32" spans="3:17" ht="39" thickBot="1" x14ac:dyDescent="0.3">
      <c r="C32" s="45">
        <v>2023</v>
      </c>
      <c r="D32" s="34" t="s">
        <v>701</v>
      </c>
      <c r="E32" s="46" t="s">
        <v>514</v>
      </c>
      <c r="F32" s="46" t="s">
        <v>702</v>
      </c>
      <c r="G32" s="46" t="s">
        <v>195</v>
      </c>
      <c r="H32" s="46" t="s">
        <v>493</v>
      </c>
    </row>
    <row r="33" spans="3:13" ht="26.25" thickBot="1" x14ac:dyDescent="0.3">
      <c r="C33" s="45">
        <v>2023</v>
      </c>
      <c r="D33" s="34" t="s">
        <v>703</v>
      </c>
      <c r="E33" s="46" t="s">
        <v>481</v>
      </c>
      <c r="F33" s="46" t="s">
        <v>488</v>
      </c>
      <c r="G33" s="46" t="s">
        <v>120</v>
      </c>
      <c r="H33" s="46" t="s">
        <v>493</v>
      </c>
    </row>
    <row r="34" spans="3:13" ht="26.25" thickBot="1" x14ac:dyDescent="0.3">
      <c r="C34" s="45">
        <v>2023</v>
      </c>
      <c r="D34" s="34" t="s">
        <v>704</v>
      </c>
      <c r="E34" s="46" t="s">
        <v>514</v>
      </c>
      <c r="F34" s="46"/>
      <c r="G34" s="46" t="s">
        <v>656</v>
      </c>
      <c r="H34" s="46" t="s">
        <v>493</v>
      </c>
    </row>
    <row r="35" spans="3:13" ht="39" thickBot="1" x14ac:dyDescent="0.3">
      <c r="C35" s="45">
        <v>2023</v>
      </c>
      <c r="D35" s="34" t="s">
        <v>705</v>
      </c>
      <c r="E35" s="46" t="s">
        <v>504</v>
      </c>
      <c r="F35" s="46" t="s">
        <v>706</v>
      </c>
      <c r="G35" s="46" t="s">
        <v>707</v>
      </c>
      <c r="H35" s="46" t="s">
        <v>493</v>
      </c>
    </row>
    <row r="36" spans="3:13" ht="26.25" thickBot="1" x14ac:dyDescent="0.3">
      <c r="C36" s="45">
        <v>2023</v>
      </c>
      <c r="D36" s="34" t="s">
        <v>708</v>
      </c>
      <c r="E36" s="46" t="s">
        <v>709</v>
      </c>
      <c r="F36" s="46" t="s">
        <v>710</v>
      </c>
      <c r="G36" s="46" t="s">
        <v>513</v>
      </c>
      <c r="H36" s="46" t="s">
        <v>493</v>
      </c>
    </row>
    <row r="37" spans="3:13" ht="39" thickBot="1" x14ac:dyDescent="0.3">
      <c r="C37" s="45">
        <v>2023</v>
      </c>
      <c r="D37" s="34" t="s">
        <v>711</v>
      </c>
      <c r="E37" s="46" t="s">
        <v>504</v>
      </c>
      <c r="F37" s="46" t="s">
        <v>712</v>
      </c>
      <c r="G37" s="46" t="s">
        <v>673</v>
      </c>
      <c r="H37" s="46" t="s">
        <v>493</v>
      </c>
    </row>
    <row r="38" spans="3:13" ht="26.25" thickBot="1" x14ac:dyDescent="0.3">
      <c r="C38" s="45">
        <v>2023</v>
      </c>
      <c r="D38" s="34" t="s">
        <v>713</v>
      </c>
      <c r="E38" s="46" t="s">
        <v>481</v>
      </c>
      <c r="F38" s="46" t="s">
        <v>494</v>
      </c>
      <c r="G38" s="46" t="s">
        <v>120</v>
      </c>
      <c r="H38" s="46" t="s">
        <v>510</v>
      </c>
    </row>
    <row r="39" spans="3:13" ht="26.25" thickBot="1" x14ac:dyDescent="0.3">
      <c r="C39" s="45">
        <v>2022</v>
      </c>
      <c r="D39" s="34" t="s">
        <v>696</v>
      </c>
      <c r="E39" s="46" t="s">
        <v>504</v>
      </c>
      <c r="F39" s="46" t="s">
        <v>183</v>
      </c>
      <c r="G39" s="46" t="s">
        <v>182</v>
      </c>
      <c r="H39" s="46" t="s">
        <v>493</v>
      </c>
    </row>
    <row r="40" spans="3:13" ht="39" thickBot="1" x14ac:dyDescent="0.3">
      <c r="C40" s="45">
        <v>2022</v>
      </c>
      <c r="D40" s="34" t="s">
        <v>695</v>
      </c>
      <c r="E40" s="46" t="s">
        <v>760</v>
      </c>
      <c r="F40" s="46" t="s">
        <v>498</v>
      </c>
      <c r="G40" s="46" t="s">
        <v>174</v>
      </c>
      <c r="H40" s="46" t="s">
        <v>493</v>
      </c>
    </row>
    <row r="41" spans="3:13" ht="15.75" thickBot="1" x14ac:dyDescent="0.3">
      <c r="C41" s="45">
        <v>2022</v>
      </c>
      <c r="D41" s="46" t="s">
        <v>694</v>
      </c>
      <c r="E41" s="46" t="s">
        <v>504</v>
      </c>
      <c r="F41" s="46" t="s">
        <v>494</v>
      </c>
      <c r="G41" s="46" t="s">
        <v>120</v>
      </c>
      <c r="H41" s="46" t="s">
        <v>493</v>
      </c>
    </row>
    <row r="42" spans="3:13" ht="39" thickBot="1" x14ac:dyDescent="0.3">
      <c r="C42" s="43">
        <v>2022</v>
      </c>
      <c r="D42" s="38" t="s">
        <v>692</v>
      </c>
      <c r="E42" s="46" t="s">
        <v>481</v>
      </c>
      <c r="F42" s="44" t="s">
        <v>693</v>
      </c>
      <c r="G42" s="44" t="s">
        <v>530</v>
      </c>
      <c r="H42" s="44" t="s">
        <v>510</v>
      </c>
    </row>
    <row r="43" spans="3:13" ht="26.25" thickBot="1" x14ac:dyDescent="0.3">
      <c r="C43" s="45">
        <v>2022</v>
      </c>
      <c r="D43" s="34" t="s">
        <v>691</v>
      </c>
      <c r="E43" s="46" t="s">
        <v>481</v>
      </c>
      <c r="F43" s="46" t="s">
        <v>494</v>
      </c>
      <c r="G43" s="46" t="s">
        <v>120</v>
      </c>
      <c r="H43" s="46" t="s">
        <v>493</v>
      </c>
    </row>
    <row r="44" spans="3:13" ht="15.75" thickBot="1" x14ac:dyDescent="0.3">
      <c r="C44" s="43">
        <v>2022</v>
      </c>
      <c r="D44" s="44" t="s">
        <v>690</v>
      </c>
      <c r="E44" s="44" t="s">
        <v>490</v>
      </c>
      <c r="F44" s="46" t="s">
        <v>494</v>
      </c>
      <c r="G44" s="46" t="s">
        <v>120</v>
      </c>
      <c r="H44" s="46" t="s">
        <v>493</v>
      </c>
    </row>
    <row r="45" spans="3:13" ht="26.25" thickBot="1" x14ac:dyDescent="0.3">
      <c r="C45" s="43">
        <v>2022</v>
      </c>
      <c r="D45" s="38" t="s">
        <v>689</v>
      </c>
      <c r="E45" s="44" t="s">
        <v>514</v>
      </c>
      <c r="F45" s="46" t="s">
        <v>494</v>
      </c>
      <c r="G45" s="46" t="s">
        <v>120</v>
      </c>
      <c r="H45" s="46" t="s">
        <v>493</v>
      </c>
      <c r="L45" t="s">
        <v>714</v>
      </c>
      <c r="M45">
        <v>2</v>
      </c>
    </row>
    <row r="46" spans="3:13" ht="15.75" thickBot="1" x14ac:dyDescent="0.3">
      <c r="C46" s="45">
        <v>2022</v>
      </c>
      <c r="D46" s="46" t="s">
        <v>489</v>
      </c>
      <c r="E46" s="46" t="s">
        <v>490</v>
      </c>
      <c r="F46" s="46" t="s">
        <v>236</v>
      </c>
      <c r="G46" s="46" t="s">
        <v>235</v>
      </c>
      <c r="H46" s="46" t="s">
        <v>493</v>
      </c>
    </row>
    <row r="47" spans="3:13" ht="15.75" thickBot="1" x14ac:dyDescent="0.3">
      <c r="C47" s="43">
        <v>2022</v>
      </c>
      <c r="D47" s="44" t="s">
        <v>497</v>
      </c>
      <c r="E47" s="44" t="s">
        <v>495</v>
      </c>
      <c r="F47" s="44" t="s">
        <v>498</v>
      </c>
      <c r="G47" s="44" t="s">
        <v>174</v>
      </c>
      <c r="H47" s="44" t="s">
        <v>493</v>
      </c>
    </row>
    <row r="48" spans="3:13" ht="15.75" thickBot="1" x14ac:dyDescent="0.3">
      <c r="C48" s="45">
        <v>2022</v>
      </c>
      <c r="D48" s="46" t="s">
        <v>499</v>
      </c>
      <c r="E48" s="46" t="s">
        <v>490</v>
      </c>
      <c r="F48" s="46" t="s">
        <v>494</v>
      </c>
      <c r="G48" s="46" t="s">
        <v>120</v>
      </c>
      <c r="H48" s="46" t="s">
        <v>493</v>
      </c>
    </row>
    <row r="49" spans="3:8" ht="15.75" thickBot="1" x14ac:dyDescent="0.3">
      <c r="C49" s="43">
        <v>2022</v>
      </c>
      <c r="D49" s="44" t="s">
        <v>521</v>
      </c>
      <c r="E49" s="44" t="s">
        <v>522</v>
      </c>
      <c r="F49" s="44" t="s">
        <v>498</v>
      </c>
      <c r="G49" s="44" t="s">
        <v>174</v>
      </c>
      <c r="H49" s="44" t="s">
        <v>493</v>
      </c>
    </row>
    <row r="50" spans="3:8" ht="15.75" thickBot="1" x14ac:dyDescent="0.3">
      <c r="C50" s="45">
        <v>2022</v>
      </c>
      <c r="D50" s="46" t="s">
        <v>523</v>
      </c>
      <c r="E50" s="46" t="s">
        <v>532</v>
      </c>
      <c r="F50" s="46"/>
      <c r="G50" s="46" t="s">
        <v>120</v>
      </c>
      <c r="H50" s="46" t="s">
        <v>510</v>
      </c>
    </row>
    <row r="51" spans="3:8" ht="15.75" thickBot="1" x14ac:dyDescent="0.3">
      <c r="C51" s="43">
        <v>2022</v>
      </c>
      <c r="D51" s="44" t="s">
        <v>524</v>
      </c>
      <c r="E51" s="44" t="s">
        <v>490</v>
      </c>
      <c r="F51" s="44" t="s">
        <v>526</v>
      </c>
      <c r="G51" s="44" t="s">
        <v>525</v>
      </c>
      <c r="H51" s="44" t="s">
        <v>510</v>
      </c>
    </row>
    <row r="52" spans="3:8" ht="15.75" thickBot="1" x14ac:dyDescent="0.3">
      <c r="C52" s="45">
        <v>2022</v>
      </c>
      <c r="D52" s="46" t="s">
        <v>528</v>
      </c>
      <c r="E52" s="46" t="s">
        <v>527</v>
      </c>
      <c r="F52" s="46" t="s">
        <v>529</v>
      </c>
      <c r="G52" s="46" t="s">
        <v>530</v>
      </c>
      <c r="H52" s="46" t="s">
        <v>493</v>
      </c>
    </row>
    <row r="53" spans="3:8" ht="15.75" thickBot="1" x14ac:dyDescent="0.3">
      <c r="C53" s="43">
        <v>2022</v>
      </c>
      <c r="D53" s="44" t="s">
        <v>640</v>
      </c>
      <c r="E53" s="44" t="s">
        <v>514</v>
      </c>
      <c r="F53" s="46" t="s">
        <v>494</v>
      </c>
      <c r="G53" s="44" t="s">
        <v>120</v>
      </c>
      <c r="H53" s="44" t="s">
        <v>493</v>
      </c>
    </row>
    <row r="54" spans="3:8" ht="15.75" thickBot="1" x14ac:dyDescent="0.3">
      <c r="C54" s="45">
        <v>2022</v>
      </c>
      <c r="D54" s="46" t="s">
        <v>641</v>
      </c>
      <c r="E54" s="46" t="s">
        <v>532</v>
      </c>
      <c r="F54" s="46" t="s">
        <v>494</v>
      </c>
      <c r="G54" s="46" t="s">
        <v>120</v>
      </c>
      <c r="H54" s="46" t="s">
        <v>493</v>
      </c>
    </row>
    <row r="55" spans="3:8" ht="15.75" thickBot="1" x14ac:dyDescent="0.3">
      <c r="C55" s="45">
        <v>2022</v>
      </c>
      <c r="D55" s="46" t="s">
        <v>642</v>
      </c>
      <c r="E55" s="46" t="s">
        <v>490</v>
      </c>
      <c r="F55" s="46" t="s">
        <v>494</v>
      </c>
      <c r="G55" s="46" t="s">
        <v>120</v>
      </c>
      <c r="H55" s="46" t="s">
        <v>493</v>
      </c>
    </row>
    <row r="56" spans="3:8" ht="15.75" thickBot="1" x14ac:dyDescent="0.3">
      <c r="C56" s="45">
        <v>2022</v>
      </c>
      <c r="D56" s="34" t="s">
        <v>643</v>
      </c>
      <c r="E56" s="46" t="s">
        <v>514</v>
      </c>
      <c r="F56" s="46" t="s">
        <v>494</v>
      </c>
      <c r="G56" s="46" t="s">
        <v>120</v>
      </c>
      <c r="H56" s="46" t="s">
        <v>493</v>
      </c>
    </row>
    <row r="57" spans="3:8" ht="15.75" thickBot="1" x14ac:dyDescent="0.3">
      <c r="C57" s="45">
        <v>2022</v>
      </c>
      <c r="D57" s="44" t="s">
        <v>644</v>
      </c>
      <c r="E57" s="44" t="s">
        <v>490</v>
      </c>
      <c r="F57" s="46" t="s">
        <v>494</v>
      </c>
      <c r="G57" s="46" t="s">
        <v>120</v>
      </c>
      <c r="H57" s="46" t="s">
        <v>493</v>
      </c>
    </row>
    <row r="58" spans="3:8" ht="15.75" thickBot="1" x14ac:dyDescent="0.3">
      <c r="C58" s="51">
        <v>2022</v>
      </c>
      <c r="D58" s="52" t="s">
        <v>645</v>
      </c>
      <c r="E58" s="52" t="s">
        <v>490</v>
      </c>
      <c r="F58" s="52" t="s">
        <v>646</v>
      </c>
      <c r="G58" s="52" t="s">
        <v>235</v>
      </c>
      <c r="H58" s="52" t="s">
        <v>493</v>
      </c>
    </row>
    <row r="59" spans="3:8" ht="15.75" thickBot="1" x14ac:dyDescent="0.3">
      <c r="C59" s="45">
        <v>2022</v>
      </c>
      <c r="D59" s="46" t="s">
        <v>647</v>
      </c>
      <c r="E59" s="46" t="s">
        <v>490</v>
      </c>
      <c r="F59" s="46" t="s">
        <v>236</v>
      </c>
      <c r="G59" s="46" t="s">
        <v>235</v>
      </c>
      <c r="H59" s="52" t="s">
        <v>493</v>
      </c>
    </row>
    <row r="60" spans="3:8" ht="15.75" thickBot="1" x14ac:dyDescent="0.3">
      <c r="C60" s="45">
        <v>2022</v>
      </c>
      <c r="D60" s="34" t="s">
        <v>648</v>
      </c>
      <c r="E60" s="46" t="s">
        <v>649</v>
      </c>
      <c r="F60" s="46" t="s">
        <v>494</v>
      </c>
      <c r="G60" s="46" t="s">
        <v>120</v>
      </c>
      <c r="H60" s="46" t="s">
        <v>493</v>
      </c>
    </row>
    <row r="61" spans="3:8" ht="15.75" thickBot="1" x14ac:dyDescent="0.3">
      <c r="C61" s="45">
        <v>2022</v>
      </c>
      <c r="D61" s="44" t="s">
        <v>650</v>
      </c>
      <c r="E61" s="44" t="s">
        <v>490</v>
      </c>
      <c r="F61" s="46" t="s">
        <v>494</v>
      </c>
      <c r="G61" s="46" t="s">
        <v>120</v>
      </c>
      <c r="H61" s="46" t="s">
        <v>493</v>
      </c>
    </row>
    <row r="62" spans="3:8" ht="51.75" thickBot="1" x14ac:dyDescent="0.3">
      <c r="C62" s="45">
        <v>2022</v>
      </c>
      <c r="D62" s="53" t="s">
        <v>651</v>
      </c>
      <c r="E62" s="52" t="s">
        <v>490</v>
      </c>
      <c r="F62" s="52" t="s">
        <v>60</v>
      </c>
      <c r="G62" s="52" t="s">
        <v>59</v>
      </c>
      <c r="H62" s="52" t="s">
        <v>493</v>
      </c>
    </row>
    <row r="63" spans="3:8" ht="15.75" thickBot="1" x14ac:dyDescent="0.3">
      <c r="C63" s="45">
        <v>2022</v>
      </c>
      <c r="D63" s="46" t="s">
        <v>652</v>
      </c>
      <c r="E63" s="46" t="s">
        <v>490</v>
      </c>
      <c r="F63" s="46" t="s">
        <v>494</v>
      </c>
      <c r="G63" s="46" t="s">
        <v>120</v>
      </c>
      <c r="H63" s="46" t="s">
        <v>493</v>
      </c>
    </row>
    <row r="64" spans="3:8" ht="15.75" thickBot="1" x14ac:dyDescent="0.3">
      <c r="C64" s="45">
        <v>2022</v>
      </c>
      <c r="D64" s="46" t="s">
        <v>654</v>
      </c>
      <c r="E64" s="46" t="s">
        <v>532</v>
      </c>
      <c r="F64" s="46" t="s">
        <v>236</v>
      </c>
      <c r="G64" s="46" t="s">
        <v>235</v>
      </c>
      <c r="H64" s="46" t="s">
        <v>493</v>
      </c>
    </row>
    <row r="65" spans="3:8" ht="15.75" thickBot="1" x14ac:dyDescent="0.3">
      <c r="C65" s="45">
        <v>2022</v>
      </c>
      <c r="D65" s="46" t="s">
        <v>655</v>
      </c>
      <c r="E65" s="46" t="s">
        <v>514</v>
      </c>
      <c r="F65" s="46"/>
      <c r="G65" s="46" t="s">
        <v>656</v>
      </c>
      <c r="H65" s="46" t="s">
        <v>510</v>
      </c>
    </row>
    <row r="66" spans="3:8" ht="26.25" thickBot="1" x14ac:dyDescent="0.3">
      <c r="C66" s="45">
        <v>2022</v>
      </c>
      <c r="D66" s="34" t="s">
        <v>657</v>
      </c>
      <c r="E66" s="46" t="s">
        <v>491</v>
      </c>
      <c r="F66" s="46" t="s">
        <v>494</v>
      </c>
      <c r="G66" s="46" t="s">
        <v>120</v>
      </c>
      <c r="H66" s="46" t="s">
        <v>493</v>
      </c>
    </row>
    <row r="67" spans="3:8" ht="15.75" thickBot="1" x14ac:dyDescent="0.3">
      <c r="C67" s="45">
        <v>2022</v>
      </c>
      <c r="D67" s="46" t="s">
        <v>658</v>
      </c>
      <c r="E67" s="46" t="s">
        <v>504</v>
      </c>
      <c r="F67" s="46" t="s">
        <v>494</v>
      </c>
      <c r="G67" s="46" t="s">
        <v>120</v>
      </c>
      <c r="H67" s="46" t="s">
        <v>493</v>
      </c>
    </row>
    <row r="68" spans="3:8" ht="15.75" thickBot="1" x14ac:dyDescent="0.3">
      <c r="C68" s="45">
        <v>2022</v>
      </c>
      <c r="D68" s="46" t="s">
        <v>659</v>
      </c>
      <c r="E68" s="46" t="s">
        <v>504</v>
      </c>
      <c r="F68" s="46"/>
      <c r="G68" s="46"/>
      <c r="H68" s="46"/>
    </row>
    <row r="69" spans="3:8" ht="15.75" thickBot="1" x14ac:dyDescent="0.3">
      <c r="C69" s="45">
        <v>2022</v>
      </c>
      <c r="D69" s="46" t="s">
        <v>660</v>
      </c>
      <c r="E69" s="46" t="s">
        <v>514</v>
      </c>
      <c r="F69" s="46"/>
      <c r="G69" s="46" t="s">
        <v>633</v>
      </c>
      <c r="H69" s="46" t="s">
        <v>493</v>
      </c>
    </row>
    <row r="70" spans="3:8" ht="37.5" customHeight="1" thickBot="1" x14ac:dyDescent="0.3">
      <c r="C70" s="45">
        <v>2022</v>
      </c>
      <c r="D70" s="34" t="s">
        <v>662</v>
      </c>
      <c r="E70" s="46" t="s">
        <v>514</v>
      </c>
      <c r="F70" s="46" t="s">
        <v>661</v>
      </c>
      <c r="G70" s="46" t="s">
        <v>235</v>
      </c>
      <c r="H70" s="46" t="s">
        <v>493</v>
      </c>
    </row>
    <row r="71" spans="3:8" ht="26.25" thickBot="1" x14ac:dyDescent="0.3">
      <c r="C71" s="45">
        <v>2022</v>
      </c>
      <c r="D71" s="34" t="s">
        <v>663</v>
      </c>
      <c r="E71" s="46" t="s">
        <v>490</v>
      </c>
      <c r="F71" s="46"/>
      <c r="G71" s="46" t="s">
        <v>633</v>
      </c>
      <c r="H71" s="46" t="s">
        <v>510</v>
      </c>
    </row>
    <row r="72" spans="3:8" ht="39" thickBot="1" x14ac:dyDescent="0.3">
      <c r="C72" s="45">
        <v>2022</v>
      </c>
      <c r="D72" s="34" t="s">
        <v>664</v>
      </c>
      <c r="E72" s="46" t="s">
        <v>514</v>
      </c>
      <c r="F72" s="46"/>
      <c r="G72" s="46" t="s">
        <v>633</v>
      </c>
      <c r="H72" s="46" t="s">
        <v>493</v>
      </c>
    </row>
    <row r="73" spans="3:8" ht="15.75" thickBot="1" x14ac:dyDescent="0.3">
      <c r="C73" s="45">
        <v>2022</v>
      </c>
      <c r="D73" s="34" t="s">
        <v>665</v>
      </c>
      <c r="E73" s="46" t="s">
        <v>514</v>
      </c>
      <c r="F73" s="46" t="s">
        <v>666</v>
      </c>
      <c r="G73" s="46" t="s">
        <v>244</v>
      </c>
      <c r="H73" s="46" t="s">
        <v>493</v>
      </c>
    </row>
    <row r="74" spans="3:8" ht="26.25" thickBot="1" x14ac:dyDescent="0.3">
      <c r="C74" s="45">
        <v>2022</v>
      </c>
      <c r="D74" s="34" t="s">
        <v>667</v>
      </c>
      <c r="E74" s="46" t="s">
        <v>532</v>
      </c>
      <c r="F74" s="46" t="s">
        <v>668</v>
      </c>
      <c r="G74" s="46" t="s">
        <v>120</v>
      </c>
      <c r="H74" s="46" t="s">
        <v>510</v>
      </c>
    </row>
    <row r="75" spans="3:8" ht="39" thickBot="1" x14ac:dyDescent="0.3">
      <c r="C75" s="45">
        <v>2022</v>
      </c>
      <c r="D75" s="34" t="s">
        <v>669</v>
      </c>
      <c r="E75" s="46" t="s">
        <v>514</v>
      </c>
      <c r="F75" s="46" t="s">
        <v>166</v>
      </c>
      <c r="G75" s="46" t="s">
        <v>670</v>
      </c>
      <c r="H75" s="46" t="s">
        <v>493</v>
      </c>
    </row>
    <row r="76" spans="3:8" ht="15.75" thickBot="1" x14ac:dyDescent="0.3">
      <c r="C76" s="45">
        <v>2022</v>
      </c>
      <c r="D76" s="34" t="s">
        <v>671</v>
      </c>
      <c r="E76" s="46" t="s">
        <v>504</v>
      </c>
      <c r="F76" s="46" t="s">
        <v>672</v>
      </c>
      <c r="G76" s="46" t="s">
        <v>673</v>
      </c>
      <c r="H76" s="46" t="s">
        <v>493</v>
      </c>
    </row>
    <row r="77" spans="3:8" ht="26.25" thickBot="1" x14ac:dyDescent="0.3">
      <c r="C77" s="45">
        <v>2022</v>
      </c>
      <c r="D77" s="34" t="s">
        <v>674</v>
      </c>
      <c r="E77" s="46" t="s">
        <v>490</v>
      </c>
      <c r="F77" s="46" t="s">
        <v>494</v>
      </c>
      <c r="G77" s="46" t="s">
        <v>120</v>
      </c>
      <c r="H77" s="46" t="s">
        <v>493</v>
      </c>
    </row>
    <row r="78" spans="3:8" ht="15.75" thickBot="1" x14ac:dyDescent="0.3">
      <c r="C78" s="45">
        <v>2022</v>
      </c>
      <c r="D78" s="34" t="s">
        <v>675</v>
      </c>
      <c r="E78" s="46" t="s">
        <v>481</v>
      </c>
      <c r="F78" s="46" t="s">
        <v>676</v>
      </c>
      <c r="G78" s="46" t="s">
        <v>266</v>
      </c>
      <c r="H78" s="46" t="s">
        <v>493</v>
      </c>
    </row>
    <row r="79" spans="3:8" ht="15.75" thickBot="1" x14ac:dyDescent="0.3">
      <c r="C79" s="45">
        <v>2022</v>
      </c>
      <c r="D79" s="46" t="s">
        <v>640</v>
      </c>
      <c r="E79" s="46" t="s">
        <v>490</v>
      </c>
      <c r="F79" s="46" t="s">
        <v>494</v>
      </c>
      <c r="G79" s="46" t="s">
        <v>120</v>
      </c>
      <c r="H79" s="46" t="s">
        <v>493</v>
      </c>
    </row>
    <row r="80" spans="3:8" ht="15.75" thickBot="1" x14ac:dyDescent="0.3">
      <c r="C80" s="45">
        <v>2022</v>
      </c>
      <c r="D80" s="34" t="s">
        <v>653</v>
      </c>
      <c r="E80" s="46" t="s">
        <v>514</v>
      </c>
      <c r="F80" s="46" t="s">
        <v>494</v>
      </c>
      <c r="G80" s="46" t="s">
        <v>120</v>
      </c>
      <c r="H80" s="46" t="s">
        <v>493</v>
      </c>
    </row>
    <row r="81" spans="3:8" ht="15.75" thickBot="1" x14ac:dyDescent="0.3">
      <c r="C81" s="45">
        <v>2022</v>
      </c>
      <c r="D81" s="34" t="s">
        <v>678</v>
      </c>
      <c r="E81" s="46" t="s">
        <v>532</v>
      </c>
      <c r="F81" s="46" t="s">
        <v>494</v>
      </c>
      <c r="G81" s="46" t="s">
        <v>120</v>
      </c>
      <c r="H81" s="46" t="s">
        <v>493</v>
      </c>
    </row>
    <row r="82" spans="3:8" ht="15.75" thickBot="1" x14ac:dyDescent="0.3">
      <c r="C82" s="45">
        <v>2022</v>
      </c>
      <c r="D82" s="34" t="s">
        <v>679</v>
      </c>
      <c r="E82" s="46" t="s">
        <v>504</v>
      </c>
      <c r="F82" s="46" t="s">
        <v>680</v>
      </c>
      <c r="G82" s="46" t="s">
        <v>162</v>
      </c>
      <c r="H82" s="46" t="s">
        <v>510</v>
      </c>
    </row>
    <row r="83" spans="3:8" ht="26.25" thickBot="1" x14ac:dyDescent="0.3">
      <c r="C83" s="45">
        <v>2022</v>
      </c>
      <c r="D83" s="34" t="s">
        <v>681</v>
      </c>
      <c r="E83" s="46" t="s">
        <v>490</v>
      </c>
      <c r="F83" s="46" t="s">
        <v>494</v>
      </c>
      <c r="G83" s="46" t="s">
        <v>120</v>
      </c>
      <c r="H83" s="46" t="s">
        <v>493</v>
      </c>
    </row>
    <row r="84" spans="3:8" ht="15.75" thickBot="1" x14ac:dyDescent="0.3">
      <c r="C84" s="45">
        <v>2022</v>
      </c>
      <c r="D84" s="34" t="s">
        <v>638</v>
      </c>
      <c r="E84" s="46" t="s">
        <v>504</v>
      </c>
      <c r="F84" s="46"/>
      <c r="G84" s="46" t="s">
        <v>656</v>
      </c>
      <c r="H84" s="46" t="s">
        <v>493</v>
      </c>
    </row>
    <row r="85" spans="3:8" ht="15.75" thickBot="1" x14ac:dyDescent="0.3">
      <c r="C85" s="45">
        <v>2022</v>
      </c>
      <c r="D85" s="34" t="s">
        <v>682</v>
      </c>
      <c r="E85" s="46" t="s">
        <v>532</v>
      </c>
      <c r="F85" s="46" t="s">
        <v>498</v>
      </c>
      <c r="G85" s="46" t="s">
        <v>174</v>
      </c>
      <c r="H85" s="46" t="s">
        <v>493</v>
      </c>
    </row>
    <row r="86" spans="3:8" ht="26.25" thickBot="1" x14ac:dyDescent="0.3">
      <c r="C86" s="45">
        <v>2022</v>
      </c>
      <c r="D86" s="34" t="s">
        <v>683</v>
      </c>
      <c r="E86" s="46" t="s">
        <v>684</v>
      </c>
      <c r="F86" s="46" t="s">
        <v>685</v>
      </c>
      <c r="G86" s="46" t="s">
        <v>235</v>
      </c>
      <c r="H86" s="46" t="s">
        <v>510</v>
      </c>
    </row>
    <row r="87" spans="3:8" ht="15.75" thickBot="1" x14ac:dyDescent="0.3">
      <c r="C87" s="45">
        <v>2022</v>
      </c>
      <c r="D87" s="46" t="s">
        <v>677</v>
      </c>
      <c r="E87" s="46" t="s">
        <v>532</v>
      </c>
      <c r="F87" s="46" t="s">
        <v>686</v>
      </c>
      <c r="G87" s="46" t="s">
        <v>174</v>
      </c>
      <c r="H87" s="46" t="s">
        <v>493</v>
      </c>
    </row>
    <row r="88" spans="3:8" ht="15.75" thickBot="1" x14ac:dyDescent="0.3">
      <c r="C88" s="45">
        <v>2022</v>
      </c>
      <c r="D88" s="46" t="s">
        <v>687</v>
      </c>
      <c r="E88" s="46" t="s">
        <v>481</v>
      </c>
      <c r="F88" s="46"/>
      <c r="G88" s="46" t="s">
        <v>656</v>
      </c>
      <c r="H88" s="46" t="s">
        <v>510</v>
      </c>
    </row>
    <row r="89" spans="3:8" ht="26.25" thickBot="1" x14ac:dyDescent="0.3">
      <c r="C89" s="45">
        <v>2022</v>
      </c>
      <c r="D89" s="34" t="s">
        <v>687</v>
      </c>
      <c r="E89" s="46" t="s">
        <v>532</v>
      </c>
      <c r="F89" s="46" t="s">
        <v>494</v>
      </c>
      <c r="G89" s="46" t="s">
        <v>120</v>
      </c>
      <c r="H89" s="46" t="s">
        <v>493</v>
      </c>
    </row>
    <row r="90" spans="3:8" ht="15.75" thickBot="1" x14ac:dyDescent="0.3">
      <c r="C90" s="45">
        <v>2022</v>
      </c>
      <c r="D90" s="46" t="s">
        <v>688</v>
      </c>
      <c r="E90" s="46" t="s">
        <v>532</v>
      </c>
      <c r="F90" s="46" t="s">
        <v>494</v>
      </c>
      <c r="G90" s="46" t="s">
        <v>120</v>
      </c>
      <c r="H90" s="46" t="s">
        <v>510</v>
      </c>
    </row>
    <row r="91" spans="3:8" ht="15.75" thickBot="1" x14ac:dyDescent="0.3">
      <c r="C91" s="45">
        <v>2022</v>
      </c>
      <c r="D91" s="46" t="s">
        <v>734</v>
      </c>
      <c r="E91" s="46" t="s">
        <v>490</v>
      </c>
      <c r="F91" s="46" t="s">
        <v>494</v>
      </c>
      <c r="G91" s="46" t="s">
        <v>120</v>
      </c>
      <c r="H91" s="46" t="s">
        <v>493</v>
      </c>
    </row>
    <row r="92" spans="3:8" ht="15.75" thickBot="1" x14ac:dyDescent="0.3">
      <c r="C92" s="45">
        <v>2022</v>
      </c>
      <c r="D92" s="46" t="s">
        <v>735</v>
      </c>
      <c r="E92" s="46" t="s">
        <v>495</v>
      </c>
      <c r="F92" s="46" t="s">
        <v>736</v>
      </c>
      <c r="G92" s="46" t="s">
        <v>737</v>
      </c>
      <c r="H92" s="46" t="s">
        <v>493</v>
      </c>
    </row>
    <row r="93" spans="3:8" ht="15.75" thickBot="1" x14ac:dyDescent="0.3">
      <c r="C93" s="45">
        <v>2021</v>
      </c>
      <c r="D93" s="34" t="s">
        <v>492</v>
      </c>
      <c r="E93" s="46" t="s">
        <v>491</v>
      </c>
      <c r="F93" s="46" t="s">
        <v>494</v>
      </c>
      <c r="G93" s="46" t="s">
        <v>120</v>
      </c>
      <c r="H93" s="46" t="s">
        <v>493</v>
      </c>
    </row>
    <row r="94" spans="3:8" ht="15.75" thickBot="1" x14ac:dyDescent="0.3">
      <c r="C94" s="45">
        <v>2021</v>
      </c>
      <c r="D94" s="46" t="s">
        <v>531</v>
      </c>
      <c r="E94" s="46" t="s">
        <v>532</v>
      </c>
      <c r="F94" s="46" t="s">
        <v>494</v>
      </c>
      <c r="G94" s="46" t="s">
        <v>120</v>
      </c>
      <c r="H94" s="46" t="s">
        <v>493</v>
      </c>
    </row>
    <row r="95" spans="3:8" ht="15.75" thickBot="1" x14ac:dyDescent="0.3">
      <c r="C95" s="43">
        <v>2021</v>
      </c>
      <c r="D95" s="44" t="s">
        <v>533</v>
      </c>
      <c r="E95" s="44" t="s">
        <v>491</v>
      </c>
      <c r="F95" s="44" t="s">
        <v>494</v>
      </c>
      <c r="G95" s="44" t="s">
        <v>120</v>
      </c>
      <c r="H95" s="44" t="s">
        <v>493</v>
      </c>
    </row>
    <row r="96" spans="3:8" ht="15.75" thickBot="1" x14ac:dyDescent="0.3">
      <c r="C96" s="45">
        <v>2021</v>
      </c>
      <c r="D96" s="46" t="s">
        <v>625</v>
      </c>
      <c r="E96" s="46" t="s">
        <v>490</v>
      </c>
      <c r="F96" s="48"/>
      <c r="G96" s="46" t="s">
        <v>534</v>
      </c>
      <c r="H96" s="46" t="s">
        <v>510</v>
      </c>
    </row>
    <row r="97" spans="3:8" ht="15.75" thickBot="1" x14ac:dyDescent="0.3">
      <c r="C97" s="41">
        <v>2021</v>
      </c>
      <c r="D97" s="42" t="s">
        <v>536</v>
      </c>
      <c r="E97" s="42" t="s">
        <v>504</v>
      </c>
      <c r="F97" s="49"/>
      <c r="G97" s="42" t="s">
        <v>516</v>
      </c>
      <c r="H97" s="42" t="s">
        <v>537</v>
      </c>
    </row>
    <row r="98" spans="3:8" ht="28.5" customHeight="1" thickBot="1" x14ac:dyDescent="0.3">
      <c r="C98" s="45">
        <v>2021</v>
      </c>
      <c r="D98" s="34" t="s">
        <v>626</v>
      </c>
      <c r="E98" s="46" t="s">
        <v>514</v>
      </c>
      <c r="F98" s="46" t="s">
        <v>60</v>
      </c>
      <c r="G98" s="46" t="s">
        <v>59</v>
      </c>
      <c r="H98" s="46" t="s">
        <v>493</v>
      </c>
    </row>
    <row r="99" spans="3:8" ht="15.75" thickBot="1" x14ac:dyDescent="0.3">
      <c r="C99" s="41">
        <v>2021</v>
      </c>
      <c r="D99" s="42" t="s">
        <v>632</v>
      </c>
      <c r="E99" s="42" t="s">
        <v>491</v>
      </c>
      <c r="F99" s="42" t="s">
        <v>494</v>
      </c>
      <c r="G99" s="42" t="s">
        <v>120</v>
      </c>
      <c r="H99" s="42" t="s">
        <v>493</v>
      </c>
    </row>
    <row r="100" spans="3:8" ht="15.75" thickBot="1" x14ac:dyDescent="0.3">
      <c r="C100" s="50">
        <v>2021</v>
      </c>
      <c r="D100" s="46" t="s">
        <v>631</v>
      </c>
      <c r="E100" s="42" t="s">
        <v>514</v>
      </c>
      <c r="F100" s="46" t="s">
        <v>627</v>
      </c>
      <c r="G100" s="46" t="s">
        <v>235</v>
      </c>
      <c r="H100" s="34" t="s">
        <v>493</v>
      </c>
    </row>
    <row r="101" spans="3:8" ht="15.75" thickBot="1" x14ac:dyDescent="0.3">
      <c r="C101" s="41">
        <v>2021</v>
      </c>
      <c r="D101" s="42" t="s">
        <v>630</v>
      </c>
      <c r="E101" s="42" t="s">
        <v>490</v>
      </c>
      <c r="F101" s="42" t="s">
        <v>494</v>
      </c>
      <c r="G101" s="42" t="s">
        <v>120</v>
      </c>
      <c r="H101" s="34" t="s">
        <v>493</v>
      </c>
    </row>
    <row r="102" spans="3:8" ht="26.25" thickBot="1" x14ac:dyDescent="0.3">
      <c r="C102" s="50">
        <v>2021</v>
      </c>
      <c r="D102" s="34" t="s">
        <v>629</v>
      </c>
      <c r="E102" s="42" t="s">
        <v>490</v>
      </c>
      <c r="F102" s="46"/>
      <c r="G102" s="46" t="s">
        <v>633</v>
      </c>
      <c r="H102" s="34" t="s">
        <v>510</v>
      </c>
    </row>
    <row r="103" spans="3:8" ht="15.75" thickBot="1" x14ac:dyDescent="0.3">
      <c r="C103" s="41">
        <v>2021</v>
      </c>
      <c r="D103" s="42" t="s">
        <v>628</v>
      </c>
      <c r="E103" s="42" t="s">
        <v>504</v>
      </c>
      <c r="F103" s="42" t="s">
        <v>494</v>
      </c>
      <c r="G103" s="42" t="s">
        <v>120</v>
      </c>
      <c r="H103" s="42" t="s">
        <v>493</v>
      </c>
    </row>
    <row r="104" spans="3:8" ht="15.75" thickBot="1" x14ac:dyDescent="0.3">
      <c r="C104" s="45">
        <v>2021</v>
      </c>
      <c r="D104" s="42" t="s">
        <v>634</v>
      </c>
      <c r="E104" s="46" t="s">
        <v>514</v>
      </c>
      <c r="F104" s="46" t="s">
        <v>494</v>
      </c>
      <c r="G104" s="34" t="s">
        <v>120</v>
      </c>
      <c r="H104" s="46" t="s">
        <v>493</v>
      </c>
    </row>
    <row r="105" spans="3:8" ht="15.75" thickBot="1" x14ac:dyDescent="0.3">
      <c r="C105" s="41">
        <v>2021</v>
      </c>
      <c r="D105" s="42" t="s">
        <v>635</v>
      </c>
      <c r="E105" s="46" t="s">
        <v>514</v>
      </c>
      <c r="F105" s="46" t="s">
        <v>494</v>
      </c>
      <c r="G105" s="34" t="s">
        <v>120</v>
      </c>
      <c r="H105" s="46" t="s">
        <v>493</v>
      </c>
    </row>
    <row r="106" spans="3:8" ht="26.25" thickBot="1" x14ac:dyDescent="0.3">
      <c r="C106" s="45">
        <v>2021</v>
      </c>
      <c r="D106" s="36" t="s">
        <v>636</v>
      </c>
      <c r="E106" s="46" t="s">
        <v>491</v>
      </c>
      <c r="F106" s="46" t="s">
        <v>494</v>
      </c>
      <c r="G106" s="34" t="s">
        <v>120</v>
      </c>
      <c r="H106" s="46" t="s">
        <v>493</v>
      </c>
    </row>
    <row r="107" spans="3:8" ht="30.75" customHeight="1" thickBot="1" x14ac:dyDescent="0.3">
      <c r="C107" s="41">
        <v>2021</v>
      </c>
      <c r="D107" s="36" t="s">
        <v>637</v>
      </c>
      <c r="E107" s="42" t="s">
        <v>532</v>
      </c>
      <c r="F107" s="46" t="s">
        <v>494</v>
      </c>
      <c r="G107" s="34" t="s">
        <v>120</v>
      </c>
      <c r="H107" s="46" t="s">
        <v>510</v>
      </c>
    </row>
    <row r="108" spans="3:8" ht="15.75" thickBot="1" x14ac:dyDescent="0.3">
      <c r="C108" s="41">
        <v>2021</v>
      </c>
      <c r="D108" s="42" t="s">
        <v>638</v>
      </c>
      <c r="E108" s="46" t="s">
        <v>504</v>
      </c>
      <c r="F108" s="46" t="s">
        <v>494</v>
      </c>
      <c r="G108" s="34" t="s">
        <v>120</v>
      </c>
      <c r="H108" s="46" t="s">
        <v>493</v>
      </c>
    </row>
    <row r="109" spans="3:8" ht="15.75" thickBot="1" x14ac:dyDescent="0.3">
      <c r="C109" s="45">
        <v>2021</v>
      </c>
      <c r="D109" s="36" t="s">
        <v>634</v>
      </c>
      <c r="E109" s="46" t="s">
        <v>514</v>
      </c>
      <c r="F109" s="46" t="s">
        <v>494</v>
      </c>
      <c r="G109" s="34" t="s">
        <v>120</v>
      </c>
      <c r="H109" s="46" t="s">
        <v>493</v>
      </c>
    </row>
    <row r="110" spans="3:8" ht="26.25" thickBot="1" x14ac:dyDescent="0.3">
      <c r="C110" s="41">
        <v>2021</v>
      </c>
      <c r="D110" s="36" t="s">
        <v>639</v>
      </c>
      <c r="E110" s="42" t="s">
        <v>490</v>
      </c>
      <c r="F110" s="46" t="s">
        <v>494</v>
      </c>
      <c r="G110" s="34" t="s">
        <v>120</v>
      </c>
      <c r="H110" s="46" t="s">
        <v>510</v>
      </c>
    </row>
    <row r="111" spans="3:8" ht="15.75" thickBot="1" x14ac:dyDescent="0.3">
      <c r="C111" s="41">
        <v>2021</v>
      </c>
      <c r="D111" s="36" t="s">
        <v>758</v>
      </c>
      <c r="E111" s="42" t="s">
        <v>490</v>
      </c>
      <c r="F111" s="46"/>
      <c r="G111" s="34" t="s">
        <v>757</v>
      </c>
      <c r="H111" s="46" t="s">
        <v>510</v>
      </c>
    </row>
  </sheetData>
  <autoFilter ref="C2:H111" xr:uid="{DC676B5C-5328-47A6-A4B0-7BF24620B140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workbookViewId="0"/>
  </sheetViews>
  <sheetFormatPr baseColWidth="10" defaultColWidth="11.42578125" defaultRowHeight="15" x14ac:dyDescent="0.25"/>
  <cols>
    <col min="2" max="2" width="45.5703125" customWidth="1"/>
  </cols>
  <sheetData>
    <row r="1" spans="1:7" x14ac:dyDescent="0.25">
      <c r="A1" s="2" t="s">
        <v>7</v>
      </c>
      <c r="B1" s="2" t="s">
        <v>9</v>
      </c>
      <c r="C1" s="2" t="s">
        <v>321</v>
      </c>
      <c r="D1" s="2" t="s">
        <v>322</v>
      </c>
      <c r="E1" s="2" t="s">
        <v>323</v>
      </c>
      <c r="F1" s="2" t="s">
        <v>324</v>
      </c>
      <c r="G1" s="2" t="s">
        <v>325</v>
      </c>
    </row>
    <row r="2" spans="1:7" x14ac:dyDescent="0.25">
      <c r="A2">
        <v>51875</v>
      </c>
      <c r="B2" t="s">
        <v>131</v>
      </c>
      <c r="C2" t="s">
        <v>326</v>
      </c>
      <c r="D2" t="s">
        <v>106</v>
      </c>
      <c r="E2" t="s">
        <v>107</v>
      </c>
      <c r="F2" t="s">
        <v>129</v>
      </c>
      <c r="G2" t="s">
        <v>128</v>
      </c>
    </row>
    <row r="3" spans="1:7" x14ac:dyDescent="0.25">
      <c r="A3">
        <v>51875</v>
      </c>
      <c r="B3" t="s">
        <v>131</v>
      </c>
      <c r="C3" t="s">
        <v>326</v>
      </c>
      <c r="D3" t="s">
        <v>106</v>
      </c>
      <c r="E3" t="s">
        <v>107</v>
      </c>
      <c r="F3" t="s">
        <v>288</v>
      </c>
      <c r="G3" t="s">
        <v>287</v>
      </c>
    </row>
    <row r="4" spans="1:7" x14ac:dyDescent="0.25">
      <c r="A4">
        <v>51875</v>
      </c>
      <c r="B4" t="s">
        <v>131</v>
      </c>
      <c r="C4" t="s">
        <v>327</v>
      </c>
      <c r="D4" t="s">
        <v>126</v>
      </c>
      <c r="E4" t="s">
        <v>134</v>
      </c>
      <c r="F4" t="s">
        <v>129</v>
      </c>
      <c r="G4" t="s">
        <v>128</v>
      </c>
    </row>
    <row r="5" spans="1:7" x14ac:dyDescent="0.25">
      <c r="A5">
        <v>102868</v>
      </c>
      <c r="B5" t="s">
        <v>301</v>
      </c>
      <c r="C5" t="s">
        <v>326</v>
      </c>
      <c r="D5" t="s">
        <v>266</v>
      </c>
      <c r="E5" t="s">
        <v>267</v>
      </c>
      <c r="F5" t="s">
        <v>293</v>
      </c>
      <c r="G5" t="s">
        <v>292</v>
      </c>
    </row>
    <row r="6" spans="1:7" x14ac:dyDescent="0.25">
      <c r="A6">
        <v>102868</v>
      </c>
      <c r="B6" t="s">
        <v>301</v>
      </c>
      <c r="C6" t="s">
        <v>326</v>
      </c>
      <c r="D6" t="s">
        <v>266</v>
      </c>
      <c r="E6" t="s">
        <v>267</v>
      </c>
      <c r="F6" t="s">
        <v>328</v>
      </c>
      <c r="G6" t="s">
        <v>329</v>
      </c>
    </row>
    <row r="7" spans="1:7" x14ac:dyDescent="0.25">
      <c r="A7">
        <v>102868</v>
      </c>
      <c r="B7" t="s">
        <v>301</v>
      </c>
      <c r="C7" t="s">
        <v>327</v>
      </c>
      <c r="D7" t="s">
        <v>266</v>
      </c>
      <c r="E7" t="s">
        <v>267</v>
      </c>
      <c r="F7" t="s">
        <v>293</v>
      </c>
      <c r="G7" t="s">
        <v>292</v>
      </c>
    </row>
    <row r="8" spans="1:7" x14ac:dyDescent="0.25">
      <c r="A8">
        <v>102963</v>
      </c>
      <c r="B8" t="s">
        <v>301</v>
      </c>
      <c r="C8" t="s">
        <v>326</v>
      </c>
      <c r="D8" t="s">
        <v>88</v>
      </c>
      <c r="E8" t="s">
        <v>89</v>
      </c>
      <c r="F8" t="s">
        <v>82</v>
      </c>
      <c r="G8" t="s">
        <v>81</v>
      </c>
    </row>
    <row r="9" spans="1:7" x14ac:dyDescent="0.25">
      <c r="A9">
        <v>102963</v>
      </c>
      <c r="B9" t="s">
        <v>301</v>
      </c>
      <c r="C9" t="s">
        <v>326</v>
      </c>
      <c r="D9" t="s">
        <v>88</v>
      </c>
      <c r="E9" t="s">
        <v>89</v>
      </c>
      <c r="F9" t="s">
        <v>293</v>
      </c>
      <c r="G9" t="s">
        <v>292</v>
      </c>
    </row>
    <row r="10" spans="1:7" x14ac:dyDescent="0.25">
      <c r="A10">
        <v>102963</v>
      </c>
      <c r="B10" t="s">
        <v>301</v>
      </c>
      <c r="C10" t="s">
        <v>327</v>
      </c>
      <c r="D10" t="s">
        <v>88</v>
      </c>
      <c r="E10" t="s">
        <v>89</v>
      </c>
      <c r="F10" t="s">
        <v>293</v>
      </c>
      <c r="G10" t="s">
        <v>292</v>
      </c>
    </row>
    <row r="11" spans="1:7" x14ac:dyDescent="0.25">
      <c r="A11">
        <v>103601</v>
      </c>
      <c r="B11" t="s">
        <v>301</v>
      </c>
      <c r="C11" t="s">
        <v>326</v>
      </c>
      <c r="D11" t="s">
        <v>120</v>
      </c>
      <c r="E11" t="s">
        <v>121</v>
      </c>
      <c r="F11" t="s">
        <v>293</v>
      </c>
      <c r="G11" t="s">
        <v>292</v>
      </c>
    </row>
    <row r="12" spans="1:7" x14ac:dyDescent="0.25">
      <c r="A12">
        <v>103601</v>
      </c>
      <c r="B12" t="s">
        <v>301</v>
      </c>
      <c r="C12" t="s">
        <v>326</v>
      </c>
      <c r="D12" t="s">
        <v>120</v>
      </c>
      <c r="E12" t="s">
        <v>121</v>
      </c>
      <c r="F12" t="s">
        <v>330</v>
      </c>
      <c r="G12" t="s">
        <v>331</v>
      </c>
    </row>
    <row r="13" spans="1:7" x14ac:dyDescent="0.25">
      <c r="A13">
        <v>103601</v>
      </c>
      <c r="B13" t="s">
        <v>301</v>
      </c>
      <c r="C13" t="s">
        <v>327</v>
      </c>
      <c r="D13" t="s">
        <v>120</v>
      </c>
      <c r="E13" t="s">
        <v>121</v>
      </c>
      <c r="F13" t="s">
        <v>293</v>
      </c>
      <c r="G13" t="s">
        <v>292</v>
      </c>
    </row>
    <row r="14" spans="1:7" x14ac:dyDescent="0.25">
      <c r="A14">
        <v>107970</v>
      </c>
      <c r="B14" t="s">
        <v>179</v>
      </c>
      <c r="C14" t="s">
        <v>326</v>
      </c>
      <c r="D14" t="s">
        <v>266</v>
      </c>
      <c r="E14" t="s">
        <v>267</v>
      </c>
      <c r="F14" t="s">
        <v>328</v>
      </c>
      <c r="G14" t="s">
        <v>329</v>
      </c>
    </row>
    <row r="15" spans="1:7" x14ac:dyDescent="0.25">
      <c r="A15">
        <v>107970</v>
      </c>
      <c r="B15" t="s">
        <v>179</v>
      </c>
      <c r="C15" t="s">
        <v>326</v>
      </c>
      <c r="D15" t="s">
        <v>266</v>
      </c>
      <c r="E15" t="s">
        <v>267</v>
      </c>
      <c r="F15" t="s">
        <v>293</v>
      </c>
      <c r="G15" t="s">
        <v>292</v>
      </c>
    </row>
    <row r="16" spans="1:7" x14ac:dyDescent="0.25">
      <c r="A16">
        <v>107970</v>
      </c>
      <c r="B16" t="s">
        <v>179</v>
      </c>
      <c r="C16" t="s">
        <v>327</v>
      </c>
      <c r="D16" t="s">
        <v>266</v>
      </c>
      <c r="E16" t="s">
        <v>267</v>
      </c>
      <c r="F16" t="s">
        <v>293</v>
      </c>
      <c r="G16" t="s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6"/>
  <sheetViews>
    <sheetView topLeftCell="A13" workbookViewId="0">
      <selection activeCell="M17" sqref="M17"/>
    </sheetView>
  </sheetViews>
  <sheetFormatPr baseColWidth="10" defaultColWidth="11.42578125" defaultRowHeight="15" x14ac:dyDescent="0.25"/>
  <sheetData>
    <row r="1" spans="1:8" x14ac:dyDescent="0.25">
      <c r="A1" s="2" t="s">
        <v>7</v>
      </c>
      <c r="B1" s="2" t="s">
        <v>9</v>
      </c>
      <c r="C1" s="2" t="s">
        <v>321</v>
      </c>
      <c r="D1" s="2" t="s">
        <v>322</v>
      </c>
      <c r="E1" s="2" t="s">
        <v>323</v>
      </c>
      <c r="F1" s="2" t="s">
        <v>324</v>
      </c>
      <c r="G1" s="2" t="s">
        <v>325</v>
      </c>
      <c r="H1" s="2" t="s">
        <v>332</v>
      </c>
    </row>
    <row r="2" spans="1:8" x14ac:dyDescent="0.25">
      <c r="A2">
        <v>51875</v>
      </c>
      <c r="B2" t="s">
        <v>131</v>
      </c>
      <c r="C2" t="s">
        <v>326</v>
      </c>
      <c r="D2" t="s">
        <v>106</v>
      </c>
      <c r="E2" t="s">
        <v>107</v>
      </c>
      <c r="F2" t="s">
        <v>288</v>
      </c>
      <c r="G2" t="s">
        <v>287</v>
      </c>
      <c r="H2">
        <v>6480000</v>
      </c>
    </row>
    <row r="3" spans="1:8" x14ac:dyDescent="0.25">
      <c r="A3">
        <v>51875</v>
      </c>
      <c r="B3" t="s">
        <v>131</v>
      </c>
      <c r="C3" t="s">
        <v>326</v>
      </c>
      <c r="D3" t="s">
        <v>106</v>
      </c>
      <c r="E3" t="s">
        <v>107</v>
      </c>
      <c r="F3" t="s">
        <v>129</v>
      </c>
      <c r="G3" t="s">
        <v>128</v>
      </c>
      <c r="H3">
        <v>6480000</v>
      </c>
    </row>
    <row r="4" spans="1:8" x14ac:dyDescent="0.25">
      <c r="A4">
        <v>51875</v>
      </c>
      <c r="B4" t="s">
        <v>131</v>
      </c>
      <c r="C4" t="s">
        <v>327</v>
      </c>
      <c r="D4" t="s">
        <v>126</v>
      </c>
      <c r="E4" t="s">
        <v>134</v>
      </c>
      <c r="F4" t="s">
        <v>129</v>
      </c>
      <c r="G4" t="s">
        <v>128</v>
      </c>
      <c r="H4">
        <v>6480000</v>
      </c>
    </row>
    <row r="5" spans="1:8" x14ac:dyDescent="0.25">
      <c r="A5">
        <v>53756</v>
      </c>
      <c r="B5" t="s">
        <v>252</v>
      </c>
      <c r="C5" t="s">
        <v>327</v>
      </c>
      <c r="D5" t="s">
        <v>257</v>
      </c>
      <c r="E5" t="s">
        <v>258</v>
      </c>
      <c r="F5" t="s">
        <v>250</v>
      </c>
      <c r="G5" t="s">
        <v>249</v>
      </c>
      <c r="H5">
        <v>9133817</v>
      </c>
    </row>
    <row r="6" spans="1:8" x14ac:dyDescent="0.25">
      <c r="A6">
        <v>54451</v>
      </c>
      <c r="B6" t="s">
        <v>301</v>
      </c>
      <c r="C6" t="s">
        <v>327</v>
      </c>
      <c r="D6" t="s">
        <v>106</v>
      </c>
      <c r="E6" t="s">
        <v>107</v>
      </c>
      <c r="F6" t="s">
        <v>293</v>
      </c>
      <c r="G6" t="s">
        <v>292</v>
      </c>
      <c r="H6">
        <v>8940000</v>
      </c>
    </row>
    <row r="7" spans="1:8" x14ac:dyDescent="0.25">
      <c r="A7">
        <v>90574</v>
      </c>
      <c r="B7" t="s">
        <v>155</v>
      </c>
      <c r="C7" t="s">
        <v>327</v>
      </c>
      <c r="D7" t="s">
        <v>106</v>
      </c>
      <c r="E7" t="s">
        <v>107</v>
      </c>
      <c r="F7" t="s">
        <v>150</v>
      </c>
      <c r="G7" t="s">
        <v>149</v>
      </c>
      <c r="H7">
        <v>13980286</v>
      </c>
    </row>
    <row r="8" spans="1:8" x14ac:dyDescent="0.25">
      <c r="A8">
        <v>101339</v>
      </c>
      <c r="B8" t="s">
        <v>290</v>
      </c>
      <c r="C8" t="s">
        <v>327</v>
      </c>
      <c r="D8" t="s">
        <v>106</v>
      </c>
      <c r="E8" t="s">
        <v>107</v>
      </c>
      <c r="F8" t="s">
        <v>288</v>
      </c>
      <c r="G8" t="s">
        <v>287</v>
      </c>
      <c r="H8">
        <v>20000000</v>
      </c>
    </row>
    <row r="9" spans="1:8" x14ac:dyDescent="0.25">
      <c r="A9">
        <v>101674</v>
      </c>
      <c r="B9" t="s">
        <v>188</v>
      </c>
      <c r="C9" t="s">
        <v>327</v>
      </c>
      <c r="D9" t="s">
        <v>195</v>
      </c>
      <c r="E9" t="s">
        <v>196</v>
      </c>
      <c r="F9" t="s">
        <v>186</v>
      </c>
      <c r="G9" t="s">
        <v>185</v>
      </c>
      <c r="H9">
        <v>11846790</v>
      </c>
    </row>
    <row r="10" spans="1:8" x14ac:dyDescent="0.25">
      <c r="A10">
        <v>102161</v>
      </c>
      <c r="B10" t="s">
        <v>179</v>
      </c>
      <c r="C10" t="s">
        <v>327</v>
      </c>
      <c r="D10" t="s">
        <v>162</v>
      </c>
      <c r="E10" t="s">
        <v>163</v>
      </c>
      <c r="F10" t="s">
        <v>177</v>
      </c>
      <c r="G10" t="s">
        <v>176</v>
      </c>
      <c r="H10">
        <v>10053992</v>
      </c>
    </row>
    <row r="11" spans="1:8" x14ac:dyDescent="0.25">
      <c r="A11">
        <v>102490</v>
      </c>
      <c r="B11" t="s">
        <v>170</v>
      </c>
      <c r="C11" t="s">
        <v>327</v>
      </c>
      <c r="D11" t="s">
        <v>174</v>
      </c>
      <c r="E11" t="s">
        <v>175</v>
      </c>
      <c r="F11" t="s">
        <v>168</v>
      </c>
      <c r="G11" t="s">
        <v>167</v>
      </c>
      <c r="H11">
        <v>7574850</v>
      </c>
    </row>
    <row r="12" spans="1:8" x14ac:dyDescent="0.25">
      <c r="A12">
        <v>102639</v>
      </c>
      <c r="B12" t="s">
        <v>239</v>
      </c>
      <c r="C12" t="s">
        <v>327</v>
      </c>
      <c r="D12" t="s">
        <v>244</v>
      </c>
      <c r="E12" t="s">
        <v>245</v>
      </c>
      <c r="F12" t="s">
        <v>230</v>
      </c>
      <c r="G12" t="s">
        <v>237</v>
      </c>
      <c r="H12">
        <v>5010984</v>
      </c>
    </row>
    <row r="13" spans="1:8" x14ac:dyDescent="0.25">
      <c r="A13">
        <v>102868</v>
      </c>
      <c r="B13" t="s">
        <v>301</v>
      </c>
      <c r="C13" t="s">
        <v>326</v>
      </c>
      <c r="D13" t="s">
        <v>266</v>
      </c>
      <c r="E13" t="s">
        <v>267</v>
      </c>
      <c r="F13" t="s">
        <v>293</v>
      </c>
      <c r="G13" t="s">
        <v>292</v>
      </c>
    </row>
    <row r="14" spans="1:8" x14ac:dyDescent="0.25">
      <c r="A14">
        <v>102868</v>
      </c>
      <c r="B14" t="s">
        <v>301</v>
      </c>
      <c r="C14" t="s">
        <v>326</v>
      </c>
      <c r="D14" t="s">
        <v>266</v>
      </c>
      <c r="E14" t="s">
        <v>267</v>
      </c>
      <c r="F14" t="s">
        <v>328</v>
      </c>
      <c r="G14" t="s">
        <v>329</v>
      </c>
    </row>
    <row r="15" spans="1:8" x14ac:dyDescent="0.25">
      <c r="A15">
        <v>102868</v>
      </c>
      <c r="B15" t="s">
        <v>301</v>
      </c>
      <c r="C15" t="s">
        <v>327</v>
      </c>
      <c r="D15" t="s">
        <v>266</v>
      </c>
      <c r="E15" t="s">
        <v>267</v>
      </c>
      <c r="F15" t="s">
        <v>293</v>
      </c>
      <c r="G15" t="s">
        <v>292</v>
      </c>
    </row>
    <row r="16" spans="1:8" x14ac:dyDescent="0.25">
      <c r="A16">
        <v>102963</v>
      </c>
      <c r="B16" t="s">
        <v>301</v>
      </c>
      <c r="C16" t="s">
        <v>326</v>
      </c>
      <c r="D16" t="s">
        <v>88</v>
      </c>
      <c r="E16" t="s">
        <v>89</v>
      </c>
      <c r="F16" t="s">
        <v>293</v>
      </c>
      <c r="G16" t="s">
        <v>292</v>
      </c>
    </row>
    <row r="17" spans="1:8" x14ac:dyDescent="0.25">
      <c r="A17">
        <v>102963</v>
      </c>
      <c r="B17" t="s">
        <v>301</v>
      </c>
      <c r="C17" t="s">
        <v>326</v>
      </c>
      <c r="D17" t="s">
        <v>88</v>
      </c>
      <c r="E17" t="s">
        <v>89</v>
      </c>
      <c r="F17" t="s">
        <v>82</v>
      </c>
      <c r="G17" t="s">
        <v>81</v>
      </c>
    </row>
    <row r="18" spans="1:8" x14ac:dyDescent="0.25">
      <c r="A18">
        <v>102963</v>
      </c>
      <c r="B18" t="s">
        <v>301</v>
      </c>
      <c r="C18" t="s">
        <v>327</v>
      </c>
      <c r="D18" t="s">
        <v>88</v>
      </c>
      <c r="E18" t="s">
        <v>89</v>
      </c>
      <c r="F18" t="s">
        <v>293</v>
      </c>
      <c r="G18" t="s">
        <v>292</v>
      </c>
    </row>
    <row r="19" spans="1:8" x14ac:dyDescent="0.25">
      <c r="A19">
        <v>103259</v>
      </c>
      <c r="B19" t="s">
        <v>179</v>
      </c>
      <c r="C19" t="s">
        <v>327</v>
      </c>
      <c r="D19" t="s">
        <v>266</v>
      </c>
      <c r="E19" t="s">
        <v>267</v>
      </c>
      <c r="F19" t="s">
        <v>264</v>
      </c>
      <c r="G19" t="s">
        <v>263</v>
      </c>
      <c r="H19">
        <v>10402000</v>
      </c>
    </row>
    <row r="20" spans="1:8" x14ac:dyDescent="0.25">
      <c r="A20">
        <v>103477</v>
      </c>
      <c r="B20" t="s">
        <v>73</v>
      </c>
      <c r="C20" t="s">
        <v>327</v>
      </c>
      <c r="D20" t="s">
        <v>79</v>
      </c>
      <c r="E20" t="s">
        <v>80</v>
      </c>
      <c r="F20" t="s">
        <v>71</v>
      </c>
      <c r="G20" t="s">
        <v>70</v>
      </c>
    </row>
    <row r="21" spans="1:8" x14ac:dyDescent="0.25">
      <c r="A21">
        <v>103601</v>
      </c>
      <c r="B21" t="s">
        <v>301</v>
      </c>
      <c r="C21" t="s">
        <v>326</v>
      </c>
      <c r="D21" t="s">
        <v>120</v>
      </c>
      <c r="E21" t="s">
        <v>121</v>
      </c>
      <c r="F21" t="s">
        <v>330</v>
      </c>
      <c r="G21" t="s">
        <v>331</v>
      </c>
    </row>
    <row r="22" spans="1:8" x14ac:dyDescent="0.25">
      <c r="A22">
        <v>103601</v>
      </c>
      <c r="B22" t="s">
        <v>301</v>
      </c>
      <c r="C22" t="s">
        <v>326</v>
      </c>
      <c r="D22" t="s">
        <v>120</v>
      </c>
      <c r="E22" t="s">
        <v>121</v>
      </c>
      <c r="F22" t="s">
        <v>293</v>
      </c>
      <c r="G22" t="s">
        <v>292</v>
      </c>
    </row>
    <row r="23" spans="1:8" x14ac:dyDescent="0.25">
      <c r="A23">
        <v>103601</v>
      </c>
      <c r="B23" t="s">
        <v>301</v>
      </c>
      <c r="C23" t="s">
        <v>327</v>
      </c>
      <c r="D23" t="s">
        <v>120</v>
      </c>
      <c r="E23" t="s">
        <v>121</v>
      </c>
      <c r="F23" t="s">
        <v>293</v>
      </c>
      <c r="G23" t="s">
        <v>292</v>
      </c>
    </row>
    <row r="24" spans="1:8" x14ac:dyDescent="0.25">
      <c r="A24">
        <v>104320</v>
      </c>
      <c r="B24" t="s">
        <v>298</v>
      </c>
      <c r="C24" t="s">
        <v>327</v>
      </c>
      <c r="D24" t="s">
        <v>106</v>
      </c>
      <c r="E24" t="s">
        <v>107</v>
      </c>
      <c r="F24" t="s">
        <v>293</v>
      </c>
      <c r="G24" t="s">
        <v>292</v>
      </c>
      <c r="H24">
        <v>8976000</v>
      </c>
    </row>
    <row r="25" spans="1:8" x14ac:dyDescent="0.25">
      <c r="A25">
        <v>104349</v>
      </c>
      <c r="B25" t="s">
        <v>308</v>
      </c>
      <c r="C25" t="s">
        <v>327</v>
      </c>
      <c r="D25" t="s">
        <v>106</v>
      </c>
      <c r="E25" t="s">
        <v>107</v>
      </c>
      <c r="F25" t="s">
        <v>293</v>
      </c>
      <c r="G25" t="s">
        <v>292</v>
      </c>
      <c r="H25">
        <v>8976000</v>
      </c>
    </row>
    <row r="26" spans="1:8" x14ac:dyDescent="0.25">
      <c r="A26">
        <v>105760</v>
      </c>
      <c r="B26" t="s">
        <v>179</v>
      </c>
      <c r="C26" t="s">
        <v>327</v>
      </c>
      <c r="D26" t="s">
        <v>113</v>
      </c>
      <c r="E26" t="s">
        <v>114</v>
      </c>
      <c r="F26" t="s">
        <v>204</v>
      </c>
      <c r="G26" t="s">
        <v>203</v>
      </c>
      <c r="H26">
        <v>11750460</v>
      </c>
    </row>
    <row r="27" spans="1:8" x14ac:dyDescent="0.25">
      <c r="A27">
        <v>105844</v>
      </c>
      <c r="B27" t="s">
        <v>84</v>
      </c>
      <c r="C27" t="s">
        <v>327</v>
      </c>
      <c r="D27" t="s">
        <v>88</v>
      </c>
      <c r="E27" t="s">
        <v>89</v>
      </c>
      <c r="F27" t="s">
        <v>82</v>
      </c>
      <c r="G27" t="s">
        <v>81</v>
      </c>
      <c r="H27">
        <v>9900000</v>
      </c>
    </row>
    <row r="28" spans="1:8" x14ac:dyDescent="0.25">
      <c r="A28">
        <v>105931</v>
      </c>
      <c r="B28" t="s">
        <v>118</v>
      </c>
      <c r="C28" t="s">
        <v>327</v>
      </c>
      <c r="D28" t="s">
        <v>106</v>
      </c>
      <c r="E28" t="s">
        <v>107</v>
      </c>
      <c r="F28" t="s">
        <v>116</v>
      </c>
      <c r="G28" t="s">
        <v>115</v>
      </c>
      <c r="H28">
        <v>12302400</v>
      </c>
    </row>
    <row r="29" spans="1:8" x14ac:dyDescent="0.25">
      <c r="A29">
        <v>105932</v>
      </c>
      <c r="B29" t="s">
        <v>118</v>
      </c>
      <c r="C29" t="s">
        <v>327</v>
      </c>
      <c r="D29" t="s">
        <v>126</v>
      </c>
      <c r="E29" t="s">
        <v>127</v>
      </c>
      <c r="F29" t="s">
        <v>116</v>
      </c>
      <c r="G29" t="s">
        <v>115</v>
      </c>
      <c r="H29">
        <v>12302400</v>
      </c>
    </row>
    <row r="30" spans="1:8" x14ac:dyDescent="0.25">
      <c r="A30">
        <v>105934</v>
      </c>
      <c r="B30" t="s">
        <v>118</v>
      </c>
      <c r="C30" t="s">
        <v>327</v>
      </c>
      <c r="D30" t="s">
        <v>120</v>
      </c>
      <c r="E30" t="s">
        <v>123</v>
      </c>
      <c r="F30" t="s">
        <v>116</v>
      </c>
      <c r="G30" t="s">
        <v>115</v>
      </c>
      <c r="H30">
        <v>12302400</v>
      </c>
    </row>
    <row r="31" spans="1:8" x14ac:dyDescent="0.25">
      <c r="A31">
        <v>105935</v>
      </c>
      <c r="B31" t="s">
        <v>118</v>
      </c>
      <c r="C31" t="s">
        <v>327</v>
      </c>
      <c r="D31" t="s">
        <v>120</v>
      </c>
      <c r="E31" t="s">
        <v>121</v>
      </c>
      <c r="F31" t="s">
        <v>116</v>
      </c>
      <c r="G31" t="s">
        <v>115</v>
      </c>
      <c r="H31">
        <v>12302400</v>
      </c>
    </row>
    <row r="32" spans="1:8" x14ac:dyDescent="0.25">
      <c r="A32">
        <v>105984</v>
      </c>
      <c r="B32" t="s">
        <v>179</v>
      </c>
      <c r="C32" t="s">
        <v>327</v>
      </c>
      <c r="D32" t="s">
        <v>113</v>
      </c>
      <c r="E32" t="s">
        <v>114</v>
      </c>
      <c r="F32" t="s">
        <v>260</v>
      </c>
      <c r="G32" t="s">
        <v>259</v>
      </c>
      <c r="H32">
        <v>15149700</v>
      </c>
    </row>
    <row r="33" spans="1:8" x14ac:dyDescent="0.25">
      <c r="A33">
        <v>106455</v>
      </c>
      <c r="B33" t="s">
        <v>222</v>
      </c>
      <c r="C33" t="s">
        <v>327</v>
      </c>
      <c r="D33" t="s">
        <v>106</v>
      </c>
      <c r="E33" t="s">
        <v>107</v>
      </c>
      <c r="F33" t="s">
        <v>220</v>
      </c>
      <c r="G33" t="s">
        <v>219</v>
      </c>
      <c r="H33">
        <v>22211165</v>
      </c>
    </row>
    <row r="34" spans="1:8" x14ac:dyDescent="0.25">
      <c r="A34">
        <v>106639</v>
      </c>
      <c r="B34" t="s">
        <v>111</v>
      </c>
      <c r="C34" t="s">
        <v>327</v>
      </c>
      <c r="D34" t="s">
        <v>162</v>
      </c>
      <c r="E34" t="s">
        <v>163</v>
      </c>
      <c r="F34" t="s">
        <v>159</v>
      </c>
      <c r="G34" t="s">
        <v>158</v>
      </c>
      <c r="H34">
        <v>11055575</v>
      </c>
    </row>
    <row r="35" spans="1:8" x14ac:dyDescent="0.25">
      <c r="A35">
        <v>106704</v>
      </c>
      <c r="B35" t="s">
        <v>179</v>
      </c>
      <c r="C35" t="s">
        <v>327</v>
      </c>
      <c r="D35" t="s">
        <v>182</v>
      </c>
      <c r="E35" t="s">
        <v>183</v>
      </c>
      <c r="F35" t="s">
        <v>177</v>
      </c>
      <c r="G35" t="s">
        <v>176</v>
      </c>
      <c r="H35">
        <v>7827160</v>
      </c>
    </row>
    <row r="36" spans="1:8" x14ac:dyDescent="0.25">
      <c r="A36">
        <v>106735</v>
      </c>
      <c r="B36" t="s">
        <v>179</v>
      </c>
      <c r="C36" t="s">
        <v>327</v>
      </c>
      <c r="D36" t="s">
        <v>106</v>
      </c>
      <c r="E36" t="s">
        <v>107</v>
      </c>
      <c r="F36" t="s">
        <v>293</v>
      </c>
      <c r="G36" t="s">
        <v>292</v>
      </c>
      <c r="H36">
        <v>10620000</v>
      </c>
    </row>
    <row r="37" spans="1:8" x14ac:dyDescent="0.25">
      <c r="A37">
        <v>106914</v>
      </c>
      <c r="B37" t="s">
        <v>208</v>
      </c>
      <c r="C37" t="s">
        <v>327</v>
      </c>
      <c r="D37" t="s">
        <v>162</v>
      </c>
      <c r="E37" t="s">
        <v>163</v>
      </c>
      <c r="F37" t="s">
        <v>204</v>
      </c>
      <c r="G37" t="s">
        <v>206</v>
      </c>
      <c r="H37">
        <v>9026000</v>
      </c>
    </row>
    <row r="38" spans="1:8" x14ac:dyDescent="0.25">
      <c r="A38">
        <v>106923</v>
      </c>
      <c r="B38" t="s">
        <v>319</v>
      </c>
      <c r="C38" t="s">
        <v>327</v>
      </c>
      <c r="D38" t="s">
        <v>162</v>
      </c>
      <c r="E38" t="s">
        <v>163</v>
      </c>
      <c r="F38" t="s">
        <v>317</v>
      </c>
      <c r="G38" t="s">
        <v>316</v>
      </c>
      <c r="H38">
        <v>6960000</v>
      </c>
    </row>
    <row r="39" spans="1:8" x14ac:dyDescent="0.25">
      <c r="A39">
        <v>106925</v>
      </c>
      <c r="B39" t="s">
        <v>111</v>
      </c>
      <c r="C39" t="s">
        <v>333</v>
      </c>
      <c r="D39" t="s">
        <v>113</v>
      </c>
      <c r="E39" t="s">
        <v>166</v>
      </c>
      <c r="F39" t="s">
        <v>109</v>
      </c>
      <c r="G39" t="s">
        <v>108</v>
      </c>
      <c r="H39">
        <v>7221685</v>
      </c>
    </row>
    <row r="40" spans="1:8" x14ac:dyDescent="0.25">
      <c r="A40">
        <v>106925</v>
      </c>
      <c r="B40" t="s">
        <v>111</v>
      </c>
      <c r="C40" t="s">
        <v>333</v>
      </c>
      <c r="D40" t="s">
        <v>113</v>
      </c>
      <c r="E40" t="s">
        <v>334</v>
      </c>
      <c r="F40" t="s">
        <v>109</v>
      </c>
      <c r="G40" t="s">
        <v>108</v>
      </c>
      <c r="H40">
        <v>7221685</v>
      </c>
    </row>
    <row r="41" spans="1:8" x14ac:dyDescent="0.25">
      <c r="A41">
        <v>106925</v>
      </c>
      <c r="B41" t="s">
        <v>111</v>
      </c>
      <c r="C41" t="s">
        <v>327</v>
      </c>
      <c r="D41" t="s">
        <v>113</v>
      </c>
      <c r="E41" t="s">
        <v>114</v>
      </c>
      <c r="F41" t="s">
        <v>109</v>
      </c>
      <c r="G41" t="s">
        <v>108</v>
      </c>
      <c r="H41">
        <v>7221685</v>
      </c>
    </row>
    <row r="42" spans="1:8" x14ac:dyDescent="0.25">
      <c r="A42">
        <v>106938</v>
      </c>
      <c r="B42" t="s">
        <v>179</v>
      </c>
      <c r="C42" t="s">
        <v>327</v>
      </c>
      <c r="D42" t="s">
        <v>59</v>
      </c>
      <c r="E42" t="s">
        <v>60</v>
      </c>
      <c r="F42" t="s">
        <v>217</v>
      </c>
      <c r="G42" t="s">
        <v>216</v>
      </c>
      <c r="H42">
        <v>8420000</v>
      </c>
    </row>
    <row r="43" spans="1:8" x14ac:dyDescent="0.25">
      <c r="A43">
        <v>107056</v>
      </c>
      <c r="B43" t="s">
        <v>111</v>
      </c>
      <c r="C43" t="s">
        <v>327</v>
      </c>
      <c r="D43" t="s">
        <v>113</v>
      </c>
      <c r="E43" t="s">
        <v>166</v>
      </c>
      <c r="F43" t="s">
        <v>159</v>
      </c>
      <c r="G43" t="s">
        <v>158</v>
      </c>
      <c r="H43">
        <v>7711483</v>
      </c>
    </row>
    <row r="44" spans="1:8" x14ac:dyDescent="0.25">
      <c r="A44">
        <v>107172</v>
      </c>
      <c r="B44" t="s">
        <v>145</v>
      </c>
      <c r="C44" t="s">
        <v>327</v>
      </c>
      <c r="D44" t="s">
        <v>120</v>
      </c>
      <c r="E44" t="s">
        <v>121</v>
      </c>
      <c r="F44" t="s">
        <v>142</v>
      </c>
      <c r="G44" t="s">
        <v>141</v>
      </c>
      <c r="H44">
        <v>4990000</v>
      </c>
    </row>
    <row r="45" spans="1:8" x14ac:dyDescent="0.25">
      <c r="A45">
        <v>107970</v>
      </c>
      <c r="B45" t="s">
        <v>179</v>
      </c>
      <c r="C45" t="s">
        <v>326</v>
      </c>
      <c r="D45" t="s">
        <v>266</v>
      </c>
      <c r="E45" t="s">
        <v>267</v>
      </c>
      <c r="F45" t="s">
        <v>328</v>
      </c>
      <c r="G45" t="s">
        <v>329</v>
      </c>
      <c r="H45">
        <v>8124000</v>
      </c>
    </row>
    <row r="46" spans="1:8" x14ac:dyDescent="0.25">
      <c r="A46">
        <v>107970</v>
      </c>
      <c r="B46" t="s">
        <v>179</v>
      </c>
      <c r="C46" t="s">
        <v>326</v>
      </c>
      <c r="D46" t="s">
        <v>266</v>
      </c>
      <c r="E46" t="s">
        <v>267</v>
      </c>
      <c r="F46" t="s">
        <v>293</v>
      </c>
      <c r="G46" t="s">
        <v>292</v>
      </c>
      <c r="H46">
        <v>8124000</v>
      </c>
    </row>
    <row r="47" spans="1:8" x14ac:dyDescent="0.25">
      <c r="A47">
        <v>107970</v>
      </c>
      <c r="B47" t="s">
        <v>179</v>
      </c>
      <c r="C47" t="s">
        <v>327</v>
      </c>
      <c r="D47" t="s">
        <v>266</v>
      </c>
      <c r="E47" t="s">
        <v>267</v>
      </c>
      <c r="F47" t="s">
        <v>293</v>
      </c>
      <c r="G47" t="s">
        <v>292</v>
      </c>
      <c r="H47">
        <v>8124000</v>
      </c>
    </row>
    <row r="48" spans="1:8" x14ac:dyDescent="0.25">
      <c r="A48">
        <v>108000</v>
      </c>
      <c r="B48" t="s">
        <v>179</v>
      </c>
      <c r="C48" t="s">
        <v>327</v>
      </c>
      <c r="D48" t="s">
        <v>106</v>
      </c>
      <c r="E48" t="s">
        <v>107</v>
      </c>
      <c r="F48" t="s">
        <v>269</v>
      </c>
      <c r="G48" t="s">
        <v>268</v>
      </c>
    </row>
    <row r="49" spans="1:8" x14ac:dyDescent="0.25">
      <c r="A49">
        <v>108307</v>
      </c>
      <c r="B49" t="s">
        <v>63</v>
      </c>
      <c r="C49" t="s">
        <v>327</v>
      </c>
      <c r="D49" t="s">
        <v>59</v>
      </c>
      <c r="E49" t="s">
        <v>69</v>
      </c>
      <c r="F49" t="s">
        <v>38</v>
      </c>
      <c r="G49" t="s">
        <v>61</v>
      </c>
      <c r="H49">
        <v>6733200</v>
      </c>
    </row>
    <row r="50" spans="1:8" x14ac:dyDescent="0.25">
      <c r="A50">
        <v>108318</v>
      </c>
      <c r="B50" t="s">
        <v>111</v>
      </c>
      <c r="C50" t="s">
        <v>327</v>
      </c>
      <c r="D50" t="s">
        <v>106</v>
      </c>
      <c r="E50" t="s">
        <v>107</v>
      </c>
      <c r="F50" t="s">
        <v>226</v>
      </c>
      <c r="G50" t="s">
        <v>225</v>
      </c>
      <c r="H50">
        <v>11457600</v>
      </c>
    </row>
    <row r="51" spans="1:8" x14ac:dyDescent="0.25">
      <c r="A51">
        <v>108471</v>
      </c>
      <c r="B51" t="s">
        <v>43</v>
      </c>
      <c r="C51" t="s">
        <v>327</v>
      </c>
      <c r="D51" t="s">
        <v>59</v>
      </c>
      <c r="E51" t="s">
        <v>60</v>
      </c>
      <c r="F51" t="s">
        <v>38</v>
      </c>
      <c r="G51" t="s">
        <v>37</v>
      </c>
      <c r="H51">
        <v>6733200</v>
      </c>
    </row>
    <row r="52" spans="1:8" x14ac:dyDescent="0.25">
      <c r="A52">
        <v>108849</v>
      </c>
      <c r="B52" t="s">
        <v>152</v>
      </c>
      <c r="C52" t="s">
        <v>327</v>
      </c>
      <c r="D52" t="s">
        <v>106</v>
      </c>
      <c r="E52" t="s">
        <v>107</v>
      </c>
      <c r="F52" t="s">
        <v>150</v>
      </c>
      <c r="G52" t="s">
        <v>149</v>
      </c>
      <c r="H52">
        <v>21433857</v>
      </c>
    </row>
    <row r="53" spans="1:8" x14ac:dyDescent="0.25">
      <c r="A53">
        <v>108923</v>
      </c>
      <c r="B53" t="s">
        <v>179</v>
      </c>
      <c r="C53" t="s">
        <v>327</v>
      </c>
      <c r="D53" t="s">
        <v>106</v>
      </c>
      <c r="E53" t="s">
        <v>107</v>
      </c>
      <c r="F53" t="s">
        <v>293</v>
      </c>
      <c r="G53" t="s">
        <v>292</v>
      </c>
      <c r="H53">
        <v>9252000</v>
      </c>
    </row>
    <row r="54" spans="1:8" x14ac:dyDescent="0.25">
      <c r="A54">
        <v>109152</v>
      </c>
      <c r="B54" t="s">
        <v>247</v>
      </c>
      <c r="C54" t="s">
        <v>327</v>
      </c>
      <c r="D54" t="s">
        <v>244</v>
      </c>
      <c r="E54" t="s">
        <v>245</v>
      </c>
      <c r="F54" t="s">
        <v>230</v>
      </c>
      <c r="G54" t="s">
        <v>237</v>
      </c>
    </row>
    <row r="55" spans="1:8" x14ac:dyDescent="0.25">
      <c r="A55">
        <v>109396</v>
      </c>
      <c r="B55" t="s">
        <v>275</v>
      </c>
      <c r="C55" t="s">
        <v>327</v>
      </c>
      <c r="D55" t="s">
        <v>182</v>
      </c>
      <c r="E55" t="s">
        <v>183</v>
      </c>
      <c r="F55" t="s">
        <v>273</v>
      </c>
      <c r="G55" t="s">
        <v>272</v>
      </c>
      <c r="H55">
        <v>8700000</v>
      </c>
    </row>
    <row r="56" spans="1:8" x14ac:dyDescent="0.25">
      <c r="A56">
        <v>109399</v>
      </c>
      <c r="B56" t="s">
        <v>284</v>
      </c>
      <c r="C56" t="s">
        <v>327</v>
      </c>
      <c r="D56" t="s">
        <v>195</v>
      </c>
      <c r="E56" t="s">
        <v>196</v>
      </c>
      <c r="F56" t="s">
        <v>282</v>
      </c>
      <c r="G56" t="s">
        <v>281</v>
      </c>
      <c r="H56">
        <v>722000</v>
      </c>
    </row>
    <row r="57" spans="1:8" x14ac:dyDescent="0.25">
      <c r="A57">
        <v>109479</v>
      </c>
      <c r="B57" t="s">
        <v>179</v>
      </c>
      <c r="C57" t="s">
        <v>327</v>
      </c>
      <c r="D57" t="s">
        <v>106</v>
      </c>
      <c r="E57" t="s">
        <v>107</v>
      </c>
      <c r="F57" t="s">
        <v>177</v>
      </c>
      <c r="G57" t="s">
        <v>176</v>
      </c>
      <c r="H57">
        <v>9489800</v>
      </c>
    </row>
    <row r="58" spans="1:8" x14ac:dyDescent="0.25">
      <c r="A58">
        <v>109976</v>
      </c>
      <c r="B58" t="s">
        <v>213</v>
      </c>
      <c r="C58" t="s">
        <v>327</v>
      </c>
      <c r="D58" t="s">
        <v>106</v>
      </c>
      <c r="E58" t="s">
        <v>107</v>
      </c>
      <c r="F58" t="s">
        <v>211</v>
      </c>
      <c r="G58" t="s">
        <v>210</v>
      </c>
      <c r="H58">
        <v>10545000</v>
      </c>
    </row>
    <row r="59" spans="1:8" x14ac:dyDescent="0.25">
      <c r="A59">
        <v>110013</v>
      </c>
      <c r="B59" t="s">
        <v>104</v>
      </c>
      <c r="C59" t="s">
        <v>327</v>
      </c>
      <c r="D59" t="s">
        <v>106</v>
      </c>
      <c r="E59" t="s">
        <v>107</v>
      </c>
      <c r="F59" t="s">
        <v>102</v>
      </c>
      <c r="G59" t="s">
        <v>101</v>
      </c>
      <c r="H59">
        <v>8995000</v>
      </c>
    </row>
    <row r="60" spans="1:8" x14ac:dyDescent="0.25">
      <c r="A60">
        <v>110465</v>
      </c>
      <c r="B60" t="s">
        <v>313</v>
      </c>
      <c r="C60" t="s">
        <v>327</v>
      </c>
      <c r="D60" t="s">
        <v>106</v>
      </c>
      <c r="E60" t="s">
        <v>107</v>
      </c>
      <c r="F60" t="s">
        <v>311</v>
      </c>
      <c r="G60" t="s">
        <v>310</v>
      </c>
      <c r="H60">
        <v>5731700</v>
      </c>
    </row>
    <row r="61" spans="1:8" x14ac:dyDescent="0.25">
      <c r="A61">
        <v>110553</v>
      </c>
      <c r="B61" t="s">
        <v>232</v>
      </c>
      <c r="C61" t="s">
        <v>327</v>
      </c>
      <c r="D61" t="s">
        <v>235</v>
      </c>
      <c r="E61" t="s">
        <v>236</v>
      </c>
      <c r="F61" t="s">
        <v>230</v>
      </c>
      <c r="G61" t="s">
        <v>229</v>
      </c>
      <c r="H61">
        <v>7364760</v>
      </c>
    </row>
    <row r="62" spans="1:8" x14ac:dyDescent="0.25">
      <c r="A62">
        <v>110598</v>
      </c>
      <c r="B62" t="s">
        <v>93</v>
      </c>
      <c r="C62" t="s">
        <v>327</v>
      </c>
      <c r="D62" t="s">
        <v>99</v>
      </c>
      <c r="E62" t="s">
        <v>100</v>
      </c>
      <c r="F62" t="s">
        <v>91</v>
      </c>
      <c r="G62" t="s">
        <v>90</v>
      </c>
    </row>
    <row r="63" spans="1:8" x14ac:dyDescent="0.25">
      <c r="A63">
        <v>110626</v>
      </c>
      <c r="B63" t="s">
        <v>104</v>
      </c>
      <c r="C63" t="s">
        <v>327</v>
      </c>
      <c r="D63" t="s">
        <v>106</v>
      </c>
      <c r="E63" t="s">
        <v>107</v>
      </c>
      <c r="F63" t="s">
        <v>136</v>
      </c>
      <c r="G63" t="s">
        <v>135</v>
      </c>
    </row>
    <row r="64" spans="1:8" x14ac:dyDescent="0.25">
      <c r="A64">
        <v>111085</v>
      </c>
      <c r="B64" t="s">
        <v>200</v>
      </c>
      <c r="C64" t="s">
        <v>327</v>
      </c>
      <c r="D64" t="s">
        <v>106</v>
      </c>
      <c r="E64" t="s">
        <v>107</v>
      </c>
      <c r="F64" t="s">
        <v>198</v>
      </c>
      <c r="G64" t="s">
        <v>197</v>
      </c>
      <c r="H64">
        <v>19120044</v>
      </c>
    </row>
    <row r="65" spans="1:8" x14ac:dyDescent="0.25">
      <c r="A65">
        <v>111227</v>
      </c>
      <c r="B65" t="s">
        <v>111</v>
      </c>
      <c r="C65" t="s">
        <v>327</v>
      </c>
      <c r="D65" t="s">
        <v>162</v>
      </c>
      <c r="E65" t="s">
        <v>163</v>
      </c>
      <c r="F65" t="s">
        <v>159</v>
      </c>
      <c r="G65" t="s">
        <v>158</v>
      </c>
    </row>
    <row r="66" spans="1:8" x14ac:dyDescent="0.25">
      <c r="A66">
        <v>111342</v>
      </c>
      <c r="B66" t="s">
        <v>179</v>
      </c>
      <c r="C66" t="s">
        <v>327</v>
      </c>
      <c r="D66" t="s">
        <v>106</v>
      </c>
      <c r="E66" t="s">
        <v>107</v>
      </c>
      <c r="F66" t="s">
        <v>278</v>
      </c>
      <c r="G66" t="s">
        <v>277</v>
      </c>
      <c r="H66">
        <v>6300000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600CB-ABDA-413B-82BA-625BECBE5A98}">
  <dimension ref="A2:I55"/>
  <sheetViews>
    <sheetView topLeftCell="A16" workbookViewId="0">
      <selection activeCell="C35" sqref="C35"/>
    </sheetView>
  </sheetViews>
  <sheetFormatPr baseColWidth="10" defaultRowHeight="15" x14ac:dyDescent="0.25"/>
  <cols>
    <col min="1" max="1" width="11.42578125" style="21"/>
    <col min="2" max="2" width="65.140625" style="21" customWidth="1"/>
    <col min="3" max="3" width="22.7109375" style="21" customWidth="1"/>
    <col min="4" max="4" width="19.5703125" style="21" customWidth="1"/>
    <col min="5" max="9" width="11.42578125" style="21"/>
  </cols>
  <sheetData>
    <row r="2" spans="2:4" x14ac:dyDescent="0.25">
      <c r="B2" s="22" t="s">
        <v>9</v>
      </c>
      <c r="C2" s="22" t="s">
        <v>19</v>
      </c>
      <c r="D2" s="22" t="s">
        <v>16</v>
      </c>
    </row>
    <row r="3" spans="2:4" x14ac:dyDescent="0.25">
      <c r="B3" s="21" t="s">
        <v>131</v>
      </c>
      <c r="C3" s="23">
        <v>38742</v>
      </c>
      <c r="D3" s="23">
        <v>43704</v>
      </c>
    </row>
    <row r="4" spans="2:4" x14ac:dyDescent="0.25">
      <c r="B4" s="21" t="s">
        <v>252</v>
      </c>
      <c r="C4" s="23">
        <v>39626</v>
      </c>
      <c r="D4" s="23">
        <v>44540</v>
      </c>
    </row>
    <row r="5" spans="2:4" x14ac:dyDescent="0.25">
      <c r="B5" s="21" t="s">
        <v>301</v>
      </c>
      <c r="C5" s="23">
        <v>39871</v>
      </c>
      <c r="D5" s="23">
        <v>42198</v>
      </c>
    </row>
    <row r="6" spans="2:4" x14ac:dyDescent="0.25">
      <c r="B6" s="21" t="s">
        <v>155</v>
      </c>
      <c r="C6" s="23">
        <v>40361</v>
      </c>
      <c r="D6" s="23">
        <v>42986</v>
      </c>
    </row>
    <row r="7" spans="2:4" x14ac:dyDescent="0.25">
      <c r="B7" s="21" t="s">
        <v>290</v>
      </c>
      <c r="C7" s="23">
        <v>40877.715567129628</v>
      </c>
      <c r="D7" s="23">
        <v>43153</v>
      </c>
    </row>
    <row r="8" spans="2:4" x14ac:dyDescent="0.25">
      <c r="B8" s="21" t="s">
        <v>188</v>
      </c>
      <c r="C8" s="23">
        <v>41043.470763888887</v>
      </c>
      <c r="D8" s="23">
        <v>43530</v>
      </c>
    </row>
    <row r="9" spans="2:4" x14ac:dyDescent="0.25">
      <c r="B9" s="21" t="s">
        <v>179</v>
      </c>
      <c r="C9" s="23">
        <v>41283.406226851854</v>
      </c>
      <c r="D9" s="23">
        <v>43817</v>
      </c>
    </row>
    <row r="10" spans="2:4" x14ac:dyDescent="0.25">
      <c r="B10" s="21" t="s">
        <v>170</v>
      </c>
      <c r="C10" s="23">
        <v>41404.632893518516</v>
      </c>
      <c r="D10" s="23">
        <v>43817</v>
      </c>
    </row>
    <row r="11" spans="2:4" x14ac:dyDescent="0.25">
      <c r="B11" s="21" t="s">
        <v>239</v>
      </c>
      <c r="C11" s="23">
        <v>41473.368460648147</v>
      </c>
      <c r="D11" s="23">
        <v>41463</v>
      </c>
    </row>
    <row r="12" spans="2:4" x14ac:dyDescent="0.25">
      <c r="B12" s="21" t="s">
        <v>301</v>
      </c>
      <c r="C12" s="23">
        <v>41599.618900462963</v>
      </c>
      <c r="D12" s="23">
        <v>41593</v>
      </c>
    </row>
    <row r="13" spans="2:4" x14ac:dyDescent="0.25">
      <c r="B13" s="21" t="s">
        <v>301</v>
      </c>
      <c r="C13" s="23">
        <v>41628.752175925925</v>
      </c>
      <c r="D13" s="23">
        <v>41614</v>
      </c>
    </row>
    <row r="14" spans="2:4" x14ac:dyDescent="0.25">
      <c r="B14" s="21" t="s">
        <v>179</v>
      </c>
      <c r="C14" s="23">
        <v>41774.670497685183</v>
      </c>
      <c r="D14" s="23">
        <v>44482</v>
      </c>
    </row>
    <row r="15" spans="2:4" x14ac:dyDescent="0.25">
      <c r="B15" s="21" t="s">
        <v>73</v>
      </c>
      <c r="C15" s="23">
        <v>41842.343275462961</v>
      </c>
      <c r="D15" s="23">
        <v>44246</v>
      </c>
    </row>
    <row r="16" spans="2:4" x14ac:dyDescent="0.25">
      <c r="B16" s="21" t="s">
        <v>301</v>
      </c>
      <c r="C16" s="23">
        <v>41869.426064814812</v>
      </c>
      <c r="D16" s="23">
        <v>41864</v>
      </c>
    </row>
    <row r="17" spans="2:4" x14ac:dyDescent="0.25">
      <c r="B17" s="21" t="s">
        <v>298</v>
      </c>
      <c r="C17" s="23">
        <v>42105.313206018516</v>
      </c>
      <c r="D17" s="23">
        <v>44410</v>
      </c>
    </row>
    <row r="18" spans="2:4" x14ac:dyDescent="0.25">
      <c r="B18" s="21" t="s">
        <v>308</v>
      </c>
      <c r="C18" s="23">
        <v>42105.944918981484</v>
      </c>
      <c r="D18" s="23">
        <v>42102</v>
      </c>
    </row>
    <row r="19" spans="2:4" x14ac:dyDescent="0.25">
      <c r="B19" s="21" t="s">
        <v>179</v>
      </c>
      <c r="C19" s="23">
        <v>42588.305497685185</v>
      </c>
      <c r="D19" s="23">
        <v>42585</v>
      </c>
    </row>
    <row r="20" spans="2:4" x14ac:dyDescent="0.25">
      <c r="B20" s="21" t="s">
        <v>84</v>
      </c>
      <c r="C20" s="23">
        <v>42638.841643518521</v>
      </c>
      <c r="D20" s="23">
        <v>42635</v>
      </c>
    </row>
    <row r="21" spans="2:4" x14ac:dyDescent="0.25">
      <c r="B21" s="21" t="s">
        <v>118</v>
      </c>
      <c r="C21" s="23">
        <v>42670.835497685184</v>
      </c>
      <c r="D21" s="23">
        <v>42661</v>
      </c>
    </row>
    <row r="22" spans="2:4" x14ac:dyDescent="0.25">
      <c r="B22" s="21" t="s">
        <v>118</v>
      </c>
      <c r="C22" s="23">
        <v>42670.838310185187</v>
      </c>
      <c r="D22" s="23">
        <v>42661</v>
      </c>
    </row>
    <row r="23" spans="2:4" x14ac:dyDescent="0.25">
      <c r="B23" s="21" t="s">
        <v>118</v>
      </c>
      <c r="C23" s="23">
        <v>42670.842766203707</v>
      </c>
      <c r="D23" s="23">
        <v>42661</v>
      </c>
    </row>
    <row r="24" spans="2:4" x14ac:dyDescent="0.25">
      <c r="B24" s="21" t="s">
        <v>118</v>
      </c>
      <c r="C24" s="23">
        <v>42670.845578703702</v>
      </c>
      <c r="D24" s="23">
        <v>42661</v>
      </c>
    </row>
    <row r="25" spans="2:4" x14ac:dyDescent="0.25">
      <c r="B25" s="21" t="s">
        <v>179</v>
      </c>
      <c r="C25" s="23">
        <v>42679.88003472222</v>
      </c>
      <c r="D25" s="23">
        <v>42669</v>
      </c>
    </row>
    <row r="26" spans="2:4" x14ac:dyDescent="0.25">
      <c r="B26" s="21" t="s">
        <v>222</v>
      </c>
      <c r="C26" s="23">
        <v>43003.317986111113</v>
      </c>
      <c r="D26" s="23">
        <v>42999</v>
      </c>
    </row>
    <row r="27" spans="2:4" x14ac:dyDescent="0.25">
      <c r="B27" s="21" t="s">
        <v>111</v>
      </c>
      <c r="C27" s="23">
        <v>43112.866550925923</v>
      </c>
      <c r="D27" s="23">
        <v>43098</v>
      </c>
    </row>
    <row r="28" spans="2:4" x14ac:dyDescent="0.25">
      <c r="B28" s="21" t="s">
        <v>179</v>
      </c>
      <c r="C28" s="23">
        <v>43164.880532407406</v>
      </c>
      <c r="D28" s="23">
        <v>43144</v>
      </c>
    </row>
    <row r="29" spans="2:4" x14ac:dyDescent="0.25">
      <c r="B29" s="21" t="s">
        <v>179</v>
      </c>
      <c r="C29" s="23">
        <v>43172.56077546296</v>
      </c>
      <c r="D29" s="23">
        <v>43157</v>
      </c>
    </row>
    <row r="30" spans="2:4" x14ac:dyDescent="0.25">
      <c r="B30" s="21" t="s">
        <v>208</v>
      </c>
      <c r="C30" s="23">
        <v>43254.721747685187</v>
      </c>
      <c r="D30" s="23">
        <v>43214</v>
      </c>
    </row>
    <row r="31" spans="2:4" x14ac:dyDescent="0.25">
      <c r="B31" s="21" t="s">
        <v>319</v>
      </c>
      <c r="C31" s="23">
        <v>43259.311284722222</v>
      </c>
      <c r="D31" s="23">
        <v>43244</v>
      </c>
    </row>
    <row r="32" spans="2:4" x14ac:dyDescent="0.25">
      <c r="B32" s="21" t="s">
        <v>111</v>
      </c>
      <c r="C32" s="23">
        <v>43262.729212962964</v>
      </c>
      <c r="D32" s="23">
        <v>43486</v>
      </c>
    </row>
    <row r="33" spans="2:4" x14ac:dyDescent="0.25">
      <c r="B33" s="21" t="s">
        <v>179</v>
      </c>
      <c r="C33" s="23">
        <v>43265.847395833334</v>
      </c>
      <c r="D33" s="23">
        <v>43244</v>
      </c>
    </row>
    <row r="34" spans="2:4" x14ac:dyDescent="0.25">
      <c r="B34" s="21" t="s">
        <v>111</v>
      </c>
      <c r="C34" s="23">
        <v>43284.349317129629</v>
      </c>
      <c r="D34" s="23">
        <v>43244</v>
      </c>
    </row>
    <row r="35" spans="2:4" x14ac:dyDescent="0.25">
      <c r="B35" s="21" t="s">
        <v>145</v>
      </c>
      <c r="C35" s="23">
        <v>43296.505196759259</v>
      </c>
      <c r="D35" s="23">
        <v>43269</v>
      </c>
    </row>
    <row r="36" spans="2:4" x14ac:dyDescent="0.25">
      <c r="B36" s="21" t="s">
        <v>179</v>
      </c>
      <c r="C36" s="23">
        <v>43599.558935185189</v>
      </c>
      <c r="D36" s="23">
        <v>43486</v>
      </c>
    </row>
    <row r="37" spans="2:4" x14ac:dyDescent="0.25">
      <c r="B37" s="21" t="s">
        <v>179</v>
      </c>
      <c r="C37" s="23">
        <v>43612.599120370367</v>
      </c>
      <c r="D37" s="23">
        <v>43567</v>
      </c>
    </row>
    <row r="38" spans="2:4" x14ac:dyDescent="0.25">
      <c r="B38" s="21" t="s">
        <v>63</v>
      </c>
      <c r="C38" s="23">
        <v>43725.470092592594</v>
      </c>
      <c r="D38" s="23">
        <v>43704</v>
      </c>
    </row>
    <row r="39" spans="2:4" x14ac:dyDescent="0.25">
      <c r="B39" s="21" t="s">
        <v>111</v>
      </c>
      <c r="C39" s="23">
        <v>43726.5934837963</v>
      </c>
      <c r="D39" s="23">
        <v>43717</v>
      </c>
    </row>
    <row r="40" spans="2:4" x14ac:dyDescent="0.25">
      <c r="B40" s="21" t="s">
        <v>43</v>
      </c>
      <c r="C40" s="23">
        <v>43803.475671296299</v>
      </c>
      <c r="D40" s="23">
        <v>43783</v>
      </c>
    </row>
    <row r="41" spans="2:4" x14ac:dyDescent="0.25">
      <c r="B41" s="21" t="s">
        <v>152</v>
      </c>
      <c r="C41" s="23">
        <v>43850.462557870371</v>
      </c>
      <c r="D41" s="23">
        <v>43817</v>
      </c>
    </row>
    <row r="42" spans="2:4" x14ac:dyDescent="0.25">
      <c r="B42" s="21" t="s">
        <v>179</v>
      </c>
      <c r="C42" s="23">
        <v>43851.482141203705</v>
      </c>
      <c r="D42" s="23">
        <v>43817</v>
      </c>
    </row>
    <row r="43" spans="2:4" x14ac:dyDescent="0.25">
      <c r="B43" s="21" t="s">
        <v>247</v>
      </c>
      <c r="C43" s="23">
        <v>43861.615740740737</v>
      </c>
      <c r="D43" s="23">
        <v>43817</v>
      </c>
    </row>
    <row r="44" spans="2:4" x14ac:dyDescent="0.25">
      <c r="B44" s="21" t="s">
        <v>275</v>
      </c>
      <c r="C44" s="23">
        <v>44057.766539351855</v>
      </c>
      <c r="D44" s="23">
        <v>43971</v>
      </c>
    </row>
    <row r="45" spans="2:4" x14ac:dyDescent="0.25">
      <c r="B45" s="21" t="s">
        <v>284</v>
      </c>
      <c r="C45" s="23">
        <v>44057.788287037038</v>
      </c>
      <c r="D45" s="23">
        <v>43980</v>
      </c>
    </row>
    <row r="46" spans="2:4" x14ac:dyDescent="0.25">
      <c r="B46" s="21" t="s">
        <v>179</v>
      </c>
      <c r="C46" s="23">
        <v>44106.653993055559</v>
      </c>
      <c r="D46" s="23">
        <v>44014</v>
      </c>
    </row>
    <row r="47" spans="2:4" x14ac:dyDescent="0.25">
      <c r="B47" s="21" t="s">
        <v>213</v>
      </c>
      <c r="C47" s="23">
        <v>44309.713692129626</v>
      </c>
      <c r="D47" s="23">
        <v>44285</v>
      </c>
    </row>
    <row r="48" spans="2:4" x14ac:dyDescent="0.25">
      <c r="B48" s="21" t="s">
        <v>104</v>
      </c>
      <c r="C48" s="23">
        <v>44320.739432870374</v>
      </c>
      <c r="D48" s="23">
        <v>44257</v>
      </c>
    </row>
    <row r="49" spans="2:4" x14ac:dyDescent="0.25">
      <c r="B49" s="21" t="s">
        <v>313</v>
      </c>
      <c r="C49" s="23">
        <v>44434.698599537034</v>
      </c>
      <c r="D49" s="23">
        <v>44414</v>
      </c>
    </row>
    <row r="50" spans="2:4" x14ac:dyDescent="0.25">
      <c r="B50" s="21" t="s">
        <v>232</v>
      </c>
      <c r="C50" s="23">
        <v>44447.634930555556</v>
      </c>
      <c r="D50" s="23">
        <v>44414</v>
      </c>
    </row>
    <row r="51" spans="2:4" x14ac:dyDescent="0.25">
      <c r="B51" s="21" t="s">
        <v>93</v>
      </c>
      <c r="C51" s="23">
        <v>44462.70957175926</v>
      </c>
      <c r="D51" s="23">
        <v>44377</v>
      </c>
    </row>
    <row r="52" spans="2:4" x14ac:dyDescent="0.25">
      <c r="B52" s="21" t="s">
        <v>104</v>
      </c>
      <c r="C52" s="23">
        <v>44469.944641203707</v>
      </c>
      <c r="D52" s="23">
        <v>44410</v>
      </c>
    </row>
    <row r="53" spans="2:4" x14ac:dyDescent="0.25">
      <c r="B53" s="21" t="s">
        <v>200</v>
      </c>
      <c r="C53" s="23">
        <v>44692.806666666664</v>
      </c>
      <c r="D53" s="23">
        <v>44658</v>
      </c>
    </row>
    <row r="54" spans="2:4" x14ac:dyDescent="0.25">
      <c r="B54" s="21" t="s">
        <v>111</v>
      </c>
      <c r="C54" s="23">
        <v>44740.706909722219</v>
      </c>
      <c r="D54" s="23">
        <v>43098</v>
      </c>
    </row>
    <row r="55" spans="2:4" x14ac:dyDescent="0.25">
      <c r="B55" s="21" t="s">
        <v>179</v>
      </c>
      <c r="C55" s="23">
        <v>44844.478564814817</v>
      </c>
      <c r="D55" s="23">
        <v>44771</v>
      </c>
    </row>
  </sheetData>
  <autoFilter ref="B2:D55" xr:uid="{F85600CB-ABDA-413B-82BA-625BECBE5A98}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6A33F-8A7C-4344-A270-FE4E9943D306}">
  <dimension ref="B3:D8"/>
  <sheetViews>
    <sheetView topLeftCell="A5" workbookViewId="0">
      <selection activeCell="C4" sqref="C4:C6"/>
    </sheetView>
  </sheetViews>
  <sheetFormatPr baseColWidth="10" defaultRowHeight="15" x14ac:dyDescent="0.25"/>
  <cols>
    <col min="2" max="2" width="28.28515625" customWidth="1"/>
    <col min="3" max="3" width="48.42578125" customWidth="1"/>
  </cols>
  <sheetData>
    <row r="3" spans="2:4" x14ac:dyDescent="0.25">
      <c r="B3" s="6" t="s">
        <v>335</v>
      </c>
      <c r="C3" s="6" t="s">
        <v>336</v>
      </c>
      <c r="D3" s="6" t="s">
        <v>337</v>
      </c>
    </row>
    <row r="4" spans="2:4" ht="15.75" customHeight="1" x14ac:dyDescent="0.25">
      <c r="B4" s="67" t="s">
        <v>338</v>
      </c>
      <c r="C4" s="65" t="s">
        <v>342</v>
      </c>
      <c r="D4" s="67">
        <v>294</v>
      </c>
    </row>
    <row r="5" spans="2:4" ht="45" customHeight="1" x14ac:dyDescent="0.25">
      <c r="B5" s="68"/>
      <c r="C5" s="66"/>
      <c r="D5" s="68"/>
    </row>
    <row r="6" spans="2:4" ht="24" customHeight="1" x14ac:dyDescent="0.25">
      <c r="B6" s="68"/>
      <c r="C6" s="66"/>
      <c r="D6" s="68"/>
    </row>
    <row r="7" spans="2:4" ht="144.75" customHeight="1" x14ac:dyDescent="0.25">
      <c r="B7" s="69"/>
      <c r="C7" s="7" t="s">
        <v>341</v>
      </c>
      <c r="D7" s="4">
        <v>2.9950000000000001</v>
      </c>
    </row>
    <row r="8" spans="2:4" ht="135.75" customHeight="1" x14ac:dyDescent="0.25">
      <c r="B8" s="3" t="s">
        <v>340</v>
      </c>
      <c r="C8" s="4" t="s">
        <v>339</v>
      </c>
      <c r="D8" s="5">
        <v>1.171</v>
      </c>
    </row>
  </sheetData>
  <mergeCells count="3">
    <mergeCell ref="C4:C6"/>
    <mergeCell ref="D4:D6"/>
    <mergeCell ref="B4:B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9A0BA-2AD9-442E-8188-D6F887571E67}">
  <dimension ref="B3:L123"/>
  <sheetViews>
    <sheetView zoomScale="59" zoomScaleNormal="59" workbookViewId="0">
      <selection activeCell="C22" sqref="C22"/>
    </sheetView>
  </sheetViews>
  <sheetFormatPr baseColWidth="10" defaultRowHeight="15" x14ac:dyDescent="0.25"/>
  <cols>
    <col min="2" max="2" width="59.7109375" customWidth="1"/>
    <col min="3" max="3" width="129.7109375" customWidth="1"/>
    <col min="4" max="4" width="19.7109375" customWidth="1"/>
    <col min="10" max="10" width="30.5703125" customWidth="1"/>
    <col min="11" max="11" width="15.5703125" style="11" bestFit="1" customWidth="1"/>
    <col min="12" max="12" width="18" customWidth="1"/>
  </cols>
  <sheetData>
    <row r="3" spans="2:12" x14ac:dyDescent="0.25">
      <c r="B3" s="2" t="s">
        <v>2</v>
      </c>
      <c r="C3" s="2" t="s">
        <v>9</v>
      </c>
      <c r="D3" s="2" t="s">
        <v>20</v>
      </c>
      <c r="E3" s="2" t="s">
        <v>23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34</v>
      </c>
      <c r="K3" s="10" t="s">
        <v>36</v>
      </c>
    </row>
    <row r="4" spans="2:12" x14ac:dyDescent="0.25">
      <c r="B4" t="s">
        <v>159</v>
      </c>
      <c r="C4" t="s">
        <v>111</v>
      </c>
      <c r="D4" t="s">
        <v>75</v>
      </c>
      <c r="E4" t="s">
        <v>96</v>
      </c>
      <c r="F4" t="s">
        <v>420</v>
      </c>
      <c r="G4">
        <v>47</v>
      </c>
      <c r="H4">
        <v>4</v>
      </c>
      <c r="I4" t="s">
        <v>56</v>
      </c>
      <c r="J4" t="s">
        <v>162</v>
      </c>
      <c r="L4" s="12">
        <f>K4*H4</f>
        <v>0</v>
      </c>
    </row>
    <row r="5" spans="2:12" x14ac:dyDescent="0.25">
      <c r="B5" t="s">
        <v>159</v>
      </c>
      <c r="C5" t="s">
        <v>111</v>
      </c>
      <c r="D5" t="s">
        <v>75</v>
      </c>
      <c r="E5" t="s">
        <v>67</v>
      </c>
      <c r="F5" t="s">
        <v>55</v>
      </c>
      <c r="G5">
        <v>47</v>
      </c>
      <c r="H5">
        <v>4</v>
      </c>
      <c r="I5" t="s">
        <v>56</v>
      </c>
      <c r="J5" t="s">
        <v>162</v>
      </c>
      <c r="K5" s="11">
        <v>11055575</v>
      </c>
      <c r="L5" s="12">
        <f t="shared" ref="L5:L6" si="0">K5*H5</f>
        <v>44222300</v>
      </c>
    </row>
    <row r="6" spans="2:12" x14ac:dyDescent="0.25">
      <c r="B6" t="s">
        <v>177</v>
      </c>
      <c r="C6" t="s">
        <v>179</v>
      </c>
      <c r="D6" t="s">
        <v>75</v>
      </c>
      <c r="E6" t="s">
        <v>67</v>
      </c>
      <c r="F6" t="s">
        <v>55</v>
      </c>
      <c r="G6">
        <v>43</v>
      </c>
      <c r="H6">
        <v>4</v>
      </c>
      <c r="I6" t="s">
        <v>56</v>
      </c>
      <c r="J6" t="s">
        <v>162</v>
      </c>
      <c r="K6" s="11">
        <v>10053992</v>
      </c>
      <c r="L6" s="12">
        <f t="shared" si="0"/>
        <v>40215968</v>
      </c>
    </row>
    <row r="7" spans="2:12" x14ac:dyDescent="0.25">
      <c r="B7" t="s">
        <v>204</v>
      </c>
      <c r="C7" t="s">
        <v>208</v>
      </c>
      <c r="D7" t="s">
        <v>48</v>
      </c>
      <c r="E7" t="s">
        <v>51</v>
      </c>
      <c r="F7" t="s">
        <v>55</v>
      </c>
      <c r="G7">
        <v>48</v>
      </c>
      <c r="H7">
        <v>4</v>
      </c>
      <c r="I7" t="s">
        <v>56</v>
      </c>
      <c r="J7" t="s">
        <v>162</v>
      </c>
      <c r="K7" s="11">
        <v>9026000</v>
      </c>
      <c r="L7" s="12">
        <f>K7*H7</f>
        <v>36104000</v>
      </c>
    </row>
    <row r="8" spans="2:12" x14ac:dyDescent="0.25">
      <c r="B8" t="s">
        <v>317</v>
      </c>
      <c r="C8" t="s">
        <v>319</v>
      </c>
      <c r="D8" t="s">
        <v>75</v>
      </c>
      <c r="E8" t="s">
        <v>67</v>
      </c>
      <c r="F8" t="s">
        <v>147</v>
      </c>
      <c r="G8">
        <v>60</v>
      </c>
      <c r="H8">
        <v>4</v>
      </c>
      <c r="I8" t="s">
        <v>56</v>
      </c>
      <c r="J8" t="s">
        <v>162</v>
      </c>
      <c r="K8" s="11">
        <v>6960000</v>
      </c>
      <c r="L8" s="12">
        <f t="shared" ref="L8:L10" si="1">K8*H8</f>
        <v>27840000</v>
      </c>
    </row>
    <row r="9" spans="2:12" x14ac:dyDescent="0.25">
      <c r="B9" t="s">
        <v>186</v>
      </c>
      <c r="C9" t="s">
        <v>188</v>
      </c>
      <c r="D9" t="s">
        <v>190</v>
      </c>
      <c r="E9" t="s">
        <v>193</v>
      </c>
      <c r="F9" t="s">
        <v>55</v>
      </c>
      <c r="G9">
        <v>45</v>
      </c>
      <c r="H9">
        <v>3</v>
      </c>
      <c r="I9" t="s">
        <v>56</v>
      </c>
      <c r="J9" t="s">
        <v>195</v>
      </c>
      <c r="K9" s="11">
        <v>11846790</v>
      </c>
      <c r="L9" s="12">
        <f t="shared" si="1"/>
        <v>35540370</v>
      </c>
    </row>
    <row r="10" spans="2:12" x14ac:dyDescent="0.25">
      <c r="B10" t="s">
        <v>282</v>
      </c>
      <c r="C10" t="s">
        <v>284</v>
      </c>
      <c r="D10" t="s">
        <v>48</v>
      </c>
      <c r="E10" t="s">
        <v>96</v>
      </c>
      <c r="F10" t="s">
        <v>55</v>
      </c>
      <c r="G10">
        <v>39</v>
      </c>
      <c r="H10">
        <v>4</v>
      </c>
      <c r="I10" t="s">
        <v>56</v>
      </c>
      <c r="J10" t="s">
        <v>195</v>
      </c>
      <c r="K10" s="11">
        <v>722000</v>
      </c>
      <c r="L10" s="12">
        <f t="shared" si="1"/>
        <v>2888000</v>
      </c>
    </row>
    <row r="11" spans="2:12" x14ac:dyDescent="0.25">
      <c r="B11" t="s">
        <v>102</v>
      </c>
      <c r="C11" t="s">
        <v>104</v>
      </c>
      <c r="D11" t="s">
        <v>75</v>
      </c>
      <c r="E11" t="s">
        <v>96</v>
      </c>
      <c r="F11" t="s">
        <v>55</v>
      </c>
      <c r="G11">
        <v>48</v>
      </c>
      <c r="H11">
        <v>4</v>
      </c>
      <c r="I11" t="s">
        <v>56</v>
      </c>
      <c r="J11" t="s">
        <v>106</v>
      </c>
      <c r="K11" s="11">
        <v>8995000</v>
      </c>
      <c r="L11" s="12">
        <f t="shared" ref="L11:L13" si="2">K11*H11</f>
        <v>35980000</v>
      </c>
    </row>
    <row r="12" spans="2:12" x14ac:dyDescent="0.25">
      <c r="B12" t="s">
        <v>116</v>
      </c>
      <c r="C12" t="s">
        <v>118</v>
      </c>
      <c r="D12" t="s">
        <v>75</v>
      </c>
      <c r="E12" t="s">
        <v>67</v>
      </c>
      <c r="F12" t="s">
        <v>55</v>
      </c>
      <c r="G12">
        <v>50</v>
      </c>
      <c r="H12">
        <v>4</v>
      </c>
      <c r="I12" t="s">
        <v>56</v>
      </c>
      <c r="J12" t="s">
        <v>106</v>
      </c>
      <c r="K12" s="11">
        <v>12302400</v>
      </c>
      <c r="L12" s="12">
        <f t="shared" si="2"/>
        <v>49209600</v>
      </c>
    </row>
    <row r="13" spans="2:12" x14ac:dyDescent="0.25">
      <c r="B13" t="s">
        <v>136</v>
      </c>
      <c r="C13" t="s">
        <v>104</v>
      </c>
      <c r="D13" t="s">
        <v>48</v>
      </c>
      <c r="E13" t="s">
        <v>96</v>
      </c>
      <c r="F13" t="s">
        <v>55</v>
      </c>
      <c r="G13">
        <v>48</v>
      </c>
      <c r="H13">
        <v>4</v>
      </c>
      <c r="I13" t="s">
        <v>56</v>
      </c>
      <c r="J13" t="s">
        <v>106</v>
      </c>
      <c r="L13" s="12">
        <f t="shared" si="2"/>
        <v>0</v>
      </c>
    </row>
    <row r="14" spans="2:12" x14ac:dyDescent="0.25">
      <c r="B14" t="s">
        <v>150</v>
      </c>
      <c r="C14" t="s">
        <v>152</v>
      </c>
      <c r="D14" t="s">
        <v>75</v>
      </c>
      <c r="E14" t="s">
        <v>67</v>
      </c>
      <c r="F14" t="s">
        <v>55</v>
      </c>
      <c r="G14">
        <v>49</v>
      </c>
      <c r="H14">
        <v>2</v>
      </c>
      <c r="I14" t="s">
        <v>78</v>
      </c>
      <c r="J14" t="s">
        <v>106</v>
      </c>
      <c r="K14" s="11">
        <v>21433857</v>
      </c>
      <c r="L14" s="12">
        <f>K14*H14</f>
        <v>42867714</v>
      </c>
    </row>
    <row r="15" spans="2:12" x14ac:dyDescent="0.25">
      <c r="B15" t="s">
        <v>150</v>
      </c>
      <c r="C15" t="s">
        <v>155</v>
      </c>
      <c r="D15" t="s">
        <v>75</v>
      </c>
      <c r="E15" t="s">
        <v>67</v>
      </c>
      <c r="F15" t="s">
        <v>55</v>
      </c>
      <c r="G15">
        <v>60</v>
      </c>
      <c r="H15">
        <v>4</v>
      </c>
      <c r="I15" t="s">
        <v>56</v>
      </c>
      <c r="J15" t="s">
        <v>106</v>
      </c>
      <c r="K15" s="11">
        <v>13980286</v>
      </c>
      <c r="L15" s="12">
        <f>K15*H15</f>
        <v>55921144</v>
      </c>
    </row>
    <row r="16" spans="2:12" x14ac:dyDescent="0.25">
      <c r="B16" t="s">
        <v>177</v>
      </c>
      <c r="C16" t="s">
        <v>179</v>
      </c>
      <c r="D16" t="s">
        <v>75</v>
      </c>
      <c r="E16" t="s">
        <v>96</v>
      </c>
      <c r="F16" t="s">
        <v>55</v>
      </c>
      <c r="G16">
        <v>43</v>
      </c>
      <c r="H16">
        <v>4</v>
      </c>
      <c r="I16" t="s">
        <v>56</v>
      </c>
      <c r="J16" t="s">
        <v>106</v>
      </c>
      <c r="K16" s="11">
        <v>9489800</v>
      </c>
      <c r="L16" s="12">
        <f>K16*H16</f>
        <v>37959200</v>
      </c>
    </row>
    <row r="17" spans="2:12" x14ac:dyDescent="0.25">
      <c r="B17" t="s">
        <v>198</v>
      </c>
      <c r="C17" t="s">
        <v>200</v>
      </c>
      <c r="D17" t="s">
        <v>75</v>
      </c>
      <c r="E17" t="s">
        <v>96</v>
      </c>
      <c r="F17" t="s">
        <v>55</v>
      </c>
      <c r="G17">
        <v>40</v>
      </c>
      <c r="H17">
        <v>3</v>
      </c>
      <c r="I17" t="s">
        <v>56</v>
      </c>
      <c r="J17" t="s">
        <v>106</v>
      </c>
      <c r="K17" s="11">
        <v>19120044</v>
      </c>
      <c r="L17" s="12">
        <f>K17*H17</f>
        <v>57360132</v>
      </c>
    </row>
    <row r="18" spans="2:12" x14ac:dyDescent="0.25">
      <c r="B18" t="s">
        <v>211</v>
      </c>
      <c r="C18" t="s">
        <v>213</v>
      </c>
      <c r="D18" t="s">
        <v>75</v>
      </c>
      <c r="E18" t="s">
        <v>96</v>
      </c>
      <c r="F18" t="s">
        <v>215</v>
      </c>
      <c r="G18">
        <v>48</v>
      </c>
      <c r="H18">
        <v>4</v>
      </c>
      <c r="I18" t="s">
        <v>56</v>
      </c>
      <c r="J18" t="s">
        <v>106</v>
      </c>
      <c r="K18" s="11">
        <v>10545000</v>
      </c>
      <c r="L18" s="12">
        <f>K18*H18</f>
        <v>42180000</v>
      </c>
    </row>
    <row r="19" spans="2:12" x14ac:dyDescent="0.25">
      <c r="B19" t="s">
        <v>220</v>
      </c>
      <c r="C19" t="s">
        <v>222</v>
      </c>
      <c r="D19" t="s">
        <v>48</v>
      </c>
      <c r="E19" t="s">
        <v>51</v>
      </c>
      <c r="F19" t="s">
        <v>55</v>
      </c>
      <c r="G19">
        <v>38</v>
      </c>
      <c r="H19">
        <v>2</v>
      </c>
      <c r="I19" t="s">
        <v>78</v>
      </c>
      <c r="J19" t="s">
        <v>106</v>
      </c>
      <c r="K19" s="11">
        <v>22211165</v>
      </c>
    </row>
    <row r="20" spans="2:12" x14ac:dyDescent="0.25">
      <c r="B20" t="s">
        <v>226</v>
      </c>
      <c r="C20" t="s">
        <v>111</v>
      </c>
      <c r="D20" t="s">
        <v>75</v>
      </c>
      <c r="E20" t="s">
        <v>67</v>
      </c>
      <c r="F20" t="s">
        <v>55</v>
      </c>
      <c r="G20">
        <v>46</v>
      </c>
      <c r="H20">
        <v>4</v>
      </c>
      <c r="I20" t="s">
        <v>228</v>
      </c>
      <c r="J20" t="s">
        <v>106</v>
      </c>
      <c r="K20" s="11">
        <v>11457600</v>
      </c>
      <c r="L20" s="12">
        <f t="shared" ref="L20:L26" si="3">K20*H20</f>
        <v>45830400</v>
      </c>
    </row>
    <row r="21" spans="2:12" x14ac:dyDescent="0.25">
      <c r="B21" t="s">
        <v>269</v>
      </c>
      <c r="C21" t="s">
        <v>179</v>
      </c>
      <c r="D21" t="s">
        <v>75</v>
      </c>
      <c r="E21" t="s">
        <v>51</v>
      </c>
      <c r="F21" t="s">
        <v>147</v>
      </c>
      <c r="G21">
        <v>48</v>
      </c>
      <c r="H21">
        <v>2</v>
      </c>
      <c r="I21" t="s">
        <v>78</v>
      </c>
      <c r="J21" t="s">
        <v>106</v>
      </c>
      <c r="L21" s="12">
        <f t="shared" si="3"/>
        <v>0</v>
      </c>
    </row>
    <row r="22" spans="2:12" x14ac:dyDescent="0.25">
      <c r="B22" t="s">
        <v>278</v>
      </c>
      <c r="C22" t="s">
        <v>179</v>
      </c>
      <c r="D22" t="s">
        <v>48</v>
      </c>
      <c r="E22" t="s">
        <v>96</v>
      </c>
      <c r="F22" t="s">
        <v>147</v>
      </c>
      <c r="G22">
        <v>43</v>
      </c>
      <c r="H22">
        <v>3</v>
      </c>
      <c r="I22" t="s">
        <v>56</v>
      </c>
      <c r="J22" t="s">
        <v>106</v>
      </c>
      <c r="K22" s="11">
        <v>6300000</v>
      </c>
      <c r="L22" s="12">
        <f t="shared" si="3"/>
        <v>18900000</v>
      </c>
    </row>
    <row r="23" spans="2:12" x14ac:dyDescent="0.25">
      <c r="B23" t="s">
        <v>288</v>
      </c>
      <c r="C23" t="s">
        <v>290</v>
      </c>
      <c r="D23" t="s">
        <v>48</v>
      </c>
      <c r="E23" t="s">
        <v>51</v>
      </c>
      <c r="F23" t="s">
        <v>55</v>
      </c>
      <c r="G23">
        <v>40</v>
      </c>
      <c r="H23">
        <v>2</v>
      </c>
      <c r="I23" t="s">
        <v>78</v>
      </c>
      <c r="J23" t="s">
        <v>106</v>
      </c>
      <c r="K23" s="11">
        <v>20000000</v>
      </c>
      <c r="L23" s="12">
        <f t="shared" si="3"/>
        <v>40000000</v>
      </c>
    </row>
    <row r="24" spans="2:12" x14ac:dyDescent="0.25">
      <c r="B24" t="s">
        <v>293</v>
      </c>
      <c r="C24" t="s">
        <v>179</v>
      </c>
      <c r="D24" t="s">
        <v>48</v>
      </c>
      <c r="E24" t="s">
        <v>51</v>
      </c>
      <c r="F24" t="s">
        <v>147</v>
      </c>
      <c r="G24">
        <v>48</v>
      </c>
      <c r="H24">
        <v>4</v>
      </c>
      <c r="I24" t="s">
        <v>56</v>
      </c>
      <c r="J24" t="s">
        <v>106</v>
      </c>
      <c r="K24" s="11">
        <v>9252000</v>
      </c>
      <c r="L24" s="12">
        <f t="shared" si="3"/>
        <v>37008000</v>
      </c>
    </row>
    <row r="25" spans="2:12" x14ac:dyDescent="0.25">
      <c r="B25" t="s">
        <v>293</v>
      </c>
      <c r="C25" t="s">
        <v>179</v>
      </c>
      <c r="D25" t="s">
        <v>75</v>
      </c>
      <c r="E25" t="s">
        <v>51</v>
      </c>
      <c r="F25" t="s">
        <v>55</v>
      </c>
      <c r="G25">
        <v>52</v>
      </c>
      <c r="H25">
        <v>2</v>
      </c>
      <c r="I25" t="s">
        <v>78</v>
      </c>
      <c r="J25" t="s">
        <v>106</v>
      </c>
      <c r="K25" s="11">
        <v>10620000</v>
      </c>
      <c r="L25" s="12">
        <f t="shared" si="3"/>
        <v>21240000</v>
      </c>
    </row>
    <row r="26" spans="2:12" x14ac:dyDescent="0.25">
      <c r="B26" t="s">
        <v>293</v>
      </c>
      <c r="C26" t="s">
        <v>298</v>
      </c>
      <c r="D26" t="s">
        <v>75</v>
      </c>
      <c r="E26" t="s">
        <v>67</v>
      </c>
      <c r="F26" t="s">
        <v>147</v>
      </c>
      <c r="G26">
        <v>52</v>
      </c>
      <c r="H26">
        <v>4</v>
      </c>
      <c r="I26" t="s">
        <v>56</v>
      </c>
      <c r="J26" t="s">
        <v>106</v>
      </c>
      <c r="K26" s="11">
        <v>8976000</v>
      </c>
      <c r="L26" s="12">
        <f t="shared" si="3"/>
        <v>35904000</v>
      </c>
    </row>
    <row r="27" spans="2:12" x14ac:dyDescent="0.25">
      <c r="B27" t="s">
        <v>293</v>
      </c>
      <c r="C27" t="s">
        <v>301</v>
      </c>
      <c r="D27" t="s">
        <v>75</v>
      </c>
      <c r="E27" t="s">
        <v>67</v>
      </c>
      <c r="F27" t="s">
        <v>55</v>
      </c>
      <c r="G27">
        <v>51</v>
      </c>
      <c r="H27">
        <v>4</v>
      </c>
      <c r="I27" t="s">
        <v>56</v>
      </c>
      <c r="J27" t="s">
        <v>106</v>
      </c>
      <c r="K27" s="11">
        <v>8940000</v>
      </c>
      <c r="L27" s="12">
        <f>K27*H27</f>
        <v>35760000</v>
      </c>
    </row>
    <row r="28" spans="2:12" x14ac:dyDescent="0.25">
      <c r="B28" t="s">
        <v>293</v>
      </c>
      <c r="C28" t="s">
        <v>308</v>
      </c>
      <c r="D28" t="s">
        <v>75</v>
      </c>
      <c r="E28" t="s">
        <v>67</v>
      </c>
      <c r="F28" t="s">
        <v>147</v>
      </c>
      <c r="G28">
        <v>52</v>
      </c>
      <c r="H28">
        <v>4</v>
      </c>
      <c r="I28" t="s">
        <v>56</v>
      </c>
      <c r="J28" t="s">
        <v>106</v>
      </c>
      <c r="K28" s="11">
        <v>8976000</v>
      </c>
      <c r="L28" s="12">
        <f>K28*H28</f>
        <v>35904000</v>
      </c>
    </row>
    <row r="29" spans="2:12" x14ac:dyDescent="0.25">
      <c r="B29" t="s">
        <v>311</v>
      </c>
      <c r="C29" t="s">
        <v>313</v>
      </c>
      <c r="D29" t="s">
        <v>75</v>
      </c>
      <c r="E29" t="s">
        <v>96</v>
      </c>
      <c r="F29" t="s">
        <v>315</v>
      </c>
      <c r="G29">
        <v>40</v>
      </c>
      <c r="H29">
        <v>4</v>
      </c>
      <c r="I29" t="s">
        <v>56</v>
      </c>
      <c r="J29" t="s">
        <v>106</v>
      </c>
      <c r="K29" s="11">
        <v>5731700</v>
      </c>
      <c r="L29" s="12">
        <f t="shared" ref="L29:L31" si="4">K29*H29</f>
        <v>22926800</v>
      </c>
    </row>
    <row r="30" spans="2:12" x14ac:dyDescent="0.25">
      <c r="B30" t="s">
        <v>264</v>
      </c>
      <c r="C30" t="s">
        <v>179</v>
      </c>
      <c r="D30" t="s">
        <v>75</v>
      </c>
      <c r="E30" t="s">
        <v>67</v>
      </c>
      <c r="F30" t="s">
        <v>55</v>
      </c>
      <c r="G30">
        <v>50</v>
      </c>
      <c r="H30">
        <v>2</v>
      </c>
      <c r="I30" t="s">
        <v>78</v>
      </c>
      <c r="J30" t="s">
        <v>266</v>
      </c>
      <c r="K30" s="11">
        <v>10402000</v>
      </c>
      <c r="L30" s="12">
        <f t="shared" si="4"/>
        <v>20804000</v>
      </c>
    </row>
    <row r="31" spans="2:12" x14ac:dyDescent="0.25">
      <c r="B31" t="s">
        <v>293</v>
      </c>
      <c r="C31" t="s">
        <v>179</v>
      </c>
      <c r="D31" t="s">
        <v>75</v>
      </c>
      <c r="E31" t="s">
        <v>51</v>
      </c>
      <c r="F31" t="s">
        <v>55</v>
      </c>
      <c r="G31">
        <v>52</v>
      </c>
      <c r="H31">
        <v>2</v>
      </c>
      <c r="I31" t="s">
        <v>78</v>
      </c>
      <c r="J31" t="s">
        <v>266</v>
      </c>
      <c r="K31" s="11">
        <v>8124000</v>
      </c>
      <c r="L31" s="12">
        <f t="shared" si="4"/>
        <v>16248000</v>
      </c>
    </row>
    <row r="32" spans="2:12" x14ac:dyDescent="0.25">
      <c r="B32" t="s">
        <v>293</v>
      </c>
      <c r="C32" t="s">
        <v>301</v>
      </c>
      <c r="D32" t="s">
        <v>75</v>
      </c>
      <c r="E32" t="s">
        <v>67</v>
      </c>
      <c r="F32" t="s">
        <v>55</v>
      </c>
      <c r="G32">
        <v>51</v>
      </c>
      <c r="H32">
        <v>4</v>
      </c>
      <c r="I32" t="s">
        <v>56</v>
      </c>
      <c r="J32" t="s">
        <v>266</v>
      </c>
      <c r="L32" s="12">
        <f>K32*H32</f>
        <v>0</v>
      </c>
    </row>
    <row r="33" spans="2:12" x14ac:dyDescent="0.25">
      <c r="B33" t="s">
        <v>38</v>
      </c>
      <c r="C33" t="s">
        <v>43</v>
      </c>
      <c r="D33" t="s">
        <v>48</v>
      </c>
      <c r="E33" t="s">
        <v>51</v>
      </c>
      <c r="F33" t="s">
        <v>55</v>
      </c>
      <c r="G33">
        <v>48</v>
      </c>
      <c r="H33">
        <v>4</v>
      </c>
      <c r="I33" t="s">
        <v>56</v>
      </c>
      <c r="J33" t="s">
        <v>59</v>
      </c>
      <c r="K33" s="11">
        <v>6733200</v>
      </c>
      <c r="L33" s="12">
        <f>K33*H33</f>
        <v>26932800</v>
      </c>
    </row>
    <row r="34" spans="2:12" x14ac:dyDescent="0.25">
      <c r="B34" t="s">
        <v>38</v>
      </c>
      <c r="C34" t="s">
        <v>63</v>
      </c>
      <c r="D34" t="s">
        <v>48</v>
      </c>
      <c r="E34" t="s">
        <v>67</v>
      </c>
      <c r="F34" t="s">
        <v>55</v>
      </c>
      <c r="G34">
        <v>52</v>
      </c>
      <c r="H34">
        <v>4</v>
      </c>
      <c r="I34" t="s">
        <v>56</v>
      </c>
      <c r="J34" t="s">
        <v>59</v>
      </c>
      <c r="K34" s="11">
        <v>6733200</v>
      </c>
      <c r="L34" s="12">
        <f>K34*H34</f>
        <v>26932800</v>
      </c>
    </row>
    <row r="35" spans="2:12" x14ac:dyDescent="0.25">
      <c r="B35" t="s">
        <v>217</v>
      </c>
      <c r="C35" t="s">
        <v>179</v>
      </c>
      <c r="D35" t="s">
        <v>75</v>
      </c>
      <c r="E35" t="s">
        <v>67</v>
      </c>
      <c r="F35" t="s">
        <v>55</v>
      </c>
      <c r="G35">
        <v>60</v>
      </c>
      <c r="H35">
        <v>4</v>
      </c>
      <c r="I35" t="s">
        <v>56</v>
      </c>
      <c r="J35" t="s">
        <v>59</v>
      </c>
      <c r="K35" s="11">
        <v>8420000</v>
      </c>
      <c r="L35" s="12">
        <f>K35*H35</f>
        <v>33680000</v>
      </c>
    </row>
    <row r="36" spans="2:12" x14ac:dyDescent="0.25">
      <c r="B36" t="s">
        <v>250</v>
      </c>
      <c r="C36" t="s">
        <v>252</v>
      </c>
      <c r="D36" t="s">
        <v>254</v>
      </c>
      <c r="E36" t="s">
        <v>51</v>
      </c>
      <c r="F36" t="s">
        <v>55</v>
      </c>
      <c r="G36">
        <v>48</v>
      </c>
      <c r="H36">
        <v>2</v>
      </c>
      <c r="I36" t="s">
        <v>78</v>
      </c>
      <c r="J36" t="s">
        <v>257</v>
      </c>
      <c r="K36" s="11">
        <v>9133817</v>
      </c>
      <c r="L36" s="12">
        <f t="shared" ref="L36:L38" si="5">K36*H36</f>
        <v>18267634</v>
      </c>
    </row>
    <row r="37" spans="2:12" x14ac:dyDescent="0.25">
      <c r="B37" t="s">
        <v>91</v>
      </c>
      <c r="C37" t="s">
        <v>93</v>
      </c>
      <c r="D37" t="s">
        <v>75</v>
      </c>
      <c r="E37" t="s">
        <v>96</v>
      </c>
      <c r="F37" t="s">
        <v>55</v>
      </c>
      <c r="G37">
        <v>55</v>
      </c>
      <c r="H37">
        <v>4</v>
      </c>
      <c r="I37" t="s">
        <v>56</v>
      </c>
      <c r="J37" t="s">
        <v>99</v>
      </c>
      <c r="L37" s="12">
        <f t="shared" si="5"/>
        <v>0</v>
      </c>
    </row>
    <row r="38" spans="2:12" x14ac:dyDescent="0.25">
      <c r="B38" t="s">
        <v>71</v>
      </c>
      <c r="C38" t="s">
        <v>73</v>
      </c>
      <c r="D38" t="s">
        <v>75</v>
      </c>
      <c r="E38" t="s">
        <v>67</v>
      </c>
      <c r="F38" t="s">
        <v>55</v>
      </c>
      <c r="H38">
        <v>2</v>
      </c>
      <c r="I38" t="s">
        <v>78</v>
      </c>
      <c r="J38" t="s">
        <v>79</v>
      </c>
      <c r="L38" s="12">
        <f t="shared" si="5"/>
        <v>0</v>
      </c>
    </row>
    <row r="39" spans="2:12" x14ac:dyDescent="0.25">
      <c r="B39" t="s">
        <v>168</v>
      </c>
      <c r="C39" t="s">
        <v>170</v>
      </c>
      <c r="D39" t="s">
        <v>172</v>
      </c>
      <c r="E39" t="s">
        <v>173</v>
      </c>
      <c r="F39" t="s">
        <v>147</v>
      </c>
      <c r="G39">
        <v>43</v>
      </c>
      <c r="H39">
        <v>5</v>
      </c>
      <c r="I39" t="s">
        <v>56</v>
      </c>
      <c r="J39" t="s">
        <v>174</v>
      </c>
      <c r="K39" s="11">
        <v>7574850</v>
      </c>
      <c r="L39" s="12">
        <f>K39*H39</f>
        <v>37874250</v>
      </c>
    </row>
    <row r="40" spans="2:12" x14ac:dyDescent="0.25">
      <c r="B40" t="s">
        <v>82</v>
      </c>
      <c r="C40" t="s">
        <v>84</v>
      </c>
      <c r="D40" t="s">
        <v>75</v>
      </c>
      <c r="E40" t="s">
        <v>51</v>
      </c>
      <c r="F40" t="s">
        <v>55</v>
      </c>
      <c r="G40">
        <v>60</v>
      </c>
      <c r="H40">
        <v>4</v>
      </c>
      <c r="I40" t="s">
        <v>56</v>
      </c>
      <c r="J40" t="s">
        <v>88</v>
      </c>
      <c r="K40" s="11">
        <v>9900000</v>
      </c>
      <c r="L40" s="12">
        <f>K40*H40</f>
        <v>39600000</v>
      </c>
    </row>
    <row r="41" spans="2:12" x14ac:dyDescent="0.25">
      <c r="B41" t="s">
        <v>293</v>
      </c>
      <c r="C41" t="s">
        <v>301</v>
      </c>
      <c r="D41" t="s">
        <v>75</v>
      </c>
      <c r="E41" t="s">
        <v>67</v>
      </c>
      <c r="F41" t="s">
        <v>55</v>
      </c>
      <c r="G41">
        <v>51</v>
      </c>
      <c r="H41">
        <v>4</v>
      </c>
      <c r="I41" t="s">
        <v>56</v>
      </c>
      <c r="J41" t="s">
        <v>88</v>
      </c>
      <c r="L41" s="12">
        <f>K41*H41</f>
        <v>0</v>
      </c>
    </row>
    <row r="42" spans="2:12" x14ac:dyDescent="0.25">
      <c r="B42" t="s">
        <v>230</v>
      </c>
      <c r="C42" t="s">
        <v>239</v>
      </c>
      <c r="D42" t="s">
        <v>172</v>
      </c>
      <c r="E42" t="s">
        <v>173</v>
      </c>
      <c r="F42" t="s">
        <v>147</v>
      </c>
      <c r="G42">
        <v>48</v>
      </c>
      <c r="H42">
        <v>4</v>
      </c>
      <c r="I42" t="s">
        <v>56</v>
      </c>
      <c r="J42" t="s">
        <v>244</v>
      </c>
      <c r="K42" s="11">
        <v>5010984</v>
      </c>
      <c r="L42" s="12">
        <f t="shared" ref="L42:L44" si="6">K42*H42</f>
        <v>20043936</v>
      </c>
    </row>
    <row r="43" spans="2:12" x14ac:dyDescent="0.25">
      <c r="B43" t="s">
        <v>230</v>
      </c>
      <c r="C43" t="s">
        <v>247</v>
      </c>
      <c r="D43" t="s">
        <v>190</v>
      </c>
      <c r="E43" t="s">
        <v>193</v>
      </c>
      <c r="F43" t="s">
        <v>147</v>
      </c>
      <c r="G43">
        <v>44</v>
      </c>
      <c r="H43">
        <v>4</v>
      </c>
      <c r="I43" t="s">
        <v>56</v>
      </c>
      <c r="J43" t="s">
        <v>244</v>
      </c>
      <c r="L43" s="12">
        <f t="shared" si="6"/>
        <v>0</v>
      </c>
    </row>
    <row r="44" spans="2:12" x14ac:dyDescent="0.25">
      <c r="B44" t="s">
        <v>230</v>
      </c>
      <c r="C44" t="s">
        <v>232</v>
      </c>
      <c r="D44" t="s">
        <v>190</v>
      </c>
      <c r="E44" t="s">
        <v>96</v>
      </c>
      <c r="F44" t="s">
        <v>55</v>
      </c>
      <c r="G44">
        <v>44</v>
      </c>
      <c r="H44">
        <v>4</v>
      </c>
      <c r="I44" t="s">
        <v>56</v>
      </c>
      <c r="J44" t="s">
        <v>235</v>
      </c>
      <c r="K44" s="11">
        <v>7364760</v>
      </c>
      <c r="L44" s="12">
        <f t="shared" si="6"/>
        <v>29459040</v>
      </c>
    </row>
    <row r="45" spans="2:12" x14ac:dyDescent="0.25">
      <c r="B45" t="s">
        <v>116</v>
      </c>
      <c r="C45" t="s">
        <v>118</v>
      </c>
      <c r="D45" t="s">
        <v>75</v>
      </c>
      <c r="E45" t="s">
        <v>67</v>
      </c>
      <c r="F45" t="s">
        <v>55</v>
      </c>
      <c r="G45">
        <v>50</v>
      </c>
      <c r="H45">
        <v>4</v>
      </c>
      <c r="I45" t="s">
        <v>56</v>
      </c>
      <c r="J45" t="s">
        <v>126</v>
      </c>
      <c r="K45" s="11">
        <v>12302400</v>
      </c>
      <c r="L45" s="12">
        <f>K45*H45</f>
        <v>49209600</v>
      </c>
    </row>
    <row r="46" spans="2:12" x14ac:dyDescent="0.25">
      <c r="B46" t="s">
        <v>129</v>
      </c>
      <c r="C46" t="s">
        <v>131</v>
      </c>
      <c r="D46" t="s">
        <v>75</v>
      </c>
      <c r="E46" t="s">
        <v>67</v>
      </c>
      <c r="F46" t="s">
        <v>55</v>
      </c>
      <c r="G46">
        <v>46</v>
      </c>
      <c r="H46">
        <v>4</v>
      </c>
      <c r="I46" t="s">
        <v>56</v>
      </c>
      <c r="J46" t="s">
        <v>126</v>
      </c>
      <c r="K46" s="11">
        <v>6480000</v>
      </c>
    </row>
    <row r="47" spans="2:12" x14ac:dyDescent="0.25">
      <c r="B47" t="s">
        <v>177</v>
      </c>
      <c r="C47" t="s">
        <v>179</v>
      </c>
      <c r="D47" t="s">
        <v>75</v>
      </c>
      <c r="E47" t="s">
        <v>67</v>
      </c>
      <c r="F47" t="s">
        <v>55</v>
      </c>
      <c r="G47">
        <v>43</v>
      </c>
      <c r="H47">
        <v>4</v>
      </c>
      <c r="I47" t="s">
        <v>56</v>
      </c>
      <c r="J47" t="s">
        <v>182</v>
      </c>
      <c r="K47" s="11">
        <v>7827160</v>
      </c>
      <c r="L47" s="12">
        <f>K47*H47</f>
        <v>31308640</v>
      </c>
    </row>
    <row r="48" spans="2:12" x14ac:dyDescent="0.25">
      <c r="B48" t="s">
        <v>273</v>
      </c>
      <c r="C48" t="s">
        <v>275</v>
      </c>
      <c r="D48" t="s">
        <v>75</v>
      </c>
      <c r="E48" t="s">
        <v>96</v>
      </c>
      <c r="F48" t="s">
        <v>55</v>
      </c>
      <c r="G48">
        <v>52</v>
      </c>
      <c r="H48">
        <v>3</v>
      </c>
      <c r="I48" t="s">
        <v>56</v>
      </c>
      <c r="J48" t="s">
        <v>182</v>
      </c>
      <c r="K48" s="11">
        <v>8700000</v>
      </c>
    </row>
    <row r="49" spans="2:12" x14ac:dyDescent="0.25">
      <c r="B49" t="s">
        <v>116</v>
      </c>
      <c r="C49" t="s">
        <v>118</v>
      </c>
      <c r="D49" t="s">
        <v>75</v>
      </c>
      <c r="E49" t="s">
        <v>67</v>
      </c>
      <c r="F49" t="s">
        <v>55</v>
      </c>
      <c r="G49">
        <v>50</v>
      </c>
      <c r="H49">
        <v>4</v>
      </c>
      <c r="I49" t="s">
        <v>56</v>
      </c>
      <c r="J49" t="s">
        <v>120</v>
      </c>
      <c r="K49" s="11">
        <v>12302400</v>
      </c>
      <c r="L49" s="12">
        <f t="shared" ref="L49:L50" si="7">K49*H49</f>
        <v>49209600</v>
      </c>
    </row>
    <row r="50" spans="2:12" x14ac:dyDescent="0.25">
      <c r="B50" t="s">
        <v>116</v>
      </c>
      <c r="C50" t="s">
        <v>118</v>
      </c>
      <c r="D50" t="s">
        <v>75</v>
      </c>
      <c r="E50" t="s">
        <v>67</v>
      </c>
      <c r="F50" t="s">
        <v>55</v>
      </c>
      <c r="G50">
        <v>50</v>
      </c>
      <c r="H50">
        <v>4</v>
      </c>
      <c r="I50" t="s">
        <v>56</v>
      </c>
      <c r="J50" t="s">
        <v>120</v>
      </c>
      <c r="K50" s="11">
        <v>12302400</v>
      </c>
      <c r="L50" s="12">
        <f t="shared" si="7"/>
        <v>49209600</v>
      </c>
    </row>
    <row r="51" spans="2:12" x14ac:dyDescent="0.25">
      <c r="B51" t="s">
        <v>142</v>
      </c>
      <c r="C51" t="s">
        <v>145</v>
      </c>
      <c r="D51" t="s">
        <v>48</v>
      </c>
      <c r="E51" t="s">
        <v>51</v>
      </c>
      <c r="F51" t="s">
        <v>147</v>
      </c>
      <c r="G51">
        <v>48</v>
      </c>
      <c r="H51">
        <v>4</v>
      </c>
      <c r="I51" t="s">
        <v>56</v>
      </c>
      <c r="J51" t="s">
        <v>120</v>
      </c>
      <c r="K51" s="11">
        <v>4990000</v>
      </c>
      <c r="L51" s="12">
        <f>K51*H51</f>
        <v>19960000</v>
      </c>
    </row>
    <row r="52" spans="2:12" x14ac:dyDescent="0.25">
      <c r="B52" t="s">
        <v>293</v>
      </c>
      <c r="C52" t="s">
        <v>301</v>
      </c>
      <c r="D52" t="s">
        <v>75</v>
      </c>
      <c r="E52" t="s">
        <v>67</v>
      </c>
      <c r="F52" t="s">
        <v>55</v>
      </c>
      <c r="G52">
        <v>51</v>
      </c>
      <c r="H52">
        <v>4</v>
      </c>
      <c r="I52" t="s">
        <v>56</v>
      </c>
      <c r="J52" t="s">
        <v>120</v>
      </c>
      <c r="L52" s="12">
        <f>K52*H52</f>
        <v>0</v>
      </c>
    </row>
    <row r="53" spans="2:12" x14ac:dyDescent="0.25">
      <c r="B53" t="s">
        <v>109</v>
      </c>
      <c r="C53" t="s">
        <v>111</v>
      </c>
      <c r="D53" t="s">
        <v>75</v>
      </c>
      <c r="E53" t="s">
        <v>67</v>
      </c>
      <c r="F53" t="s">
        <v>55</v>
      </c>
      <c r="G53">
        <v>45</v>
      </c>
      <c r="H53">
        <v>3</v>
      </c>
      <c r="I53" t="s">
        <v>56</v>
      </c>
      <c r="J53" t="s">
        <v>113</v>
      </c>
      <c r="K53" s="11">
        <v>7221685</v>
      </c>
      <c r="L53" s="12">
        <f t="shared" ref="L53:L56" si="8">K53*H53</f>
        <v>21665055</v>
      </c>
    </row>
    <row r="54" spans="2:12" x14ac:dyDescent="0.25">
      <c r="B54" t="s">
        <v>159</v>
      </c>
      <c r="C54" t="s">
        <v>111</v>
      </c>
      <c r="D54" t="s">
        <v>75</v>
      </c>
      <c r="E54" t="s">
        <v>67</v>
      </c>
      <c r="F54" t="s">
        <v>55</v>
      </c>
      <c r="G54">
        <v>47</v>
      </c>
      <c r="H54">
        <v>4</v>
      </c>
      <c r="I54" t="s">
        <v>56</v>
      </c>
      <c r="J54" t="s">
        <v>113</v>
      </c>
      <c r="K54" s="11">
        <v>7711483</v>
      </c>
      <c r="L54" s="12">
        <f t="shared" si="8"/>
        <v>30845932</v>
      </c>
    </row>
    <row r="55" spans="2:12" x14ac:dyDescent="0.25">
      <c r="B55" t="s">
        <v>204</v>
      </c>
      <c r="C55" t="s">
        <v>179</v>
      </c>
      <c r="D55" t="s">
        <v>48</v>
      </c>
      <c r="E55" t="s">
        <v>67</v>
      </c>
      <c r="F55" t="s">
        <v>55</v>
      </c>
      <c r="G55">
        <v>44</v>
      </c>
      <c r="H55">
        <v>4</v>
      </c>
      <c r="I55" t="s">
        <v>56</v>
      </c>
      <c r="J55" t="s">
        <v>113</v>
      </c>
      <c r="K55" s="11">
        <v>11750460</v>
      </c>
      <c r="L55" s="12">
        <f t="shared" si="8"/>
        <v>47001840</v>
      </c>
    </row>
    <row r="56" spans="2:12" x14ac:dyDescent="0.25">
      <c r="B56" t="s">
        <v>260</v>
      </c>
      <c r="C56" t="s">
        <v>179</v>
      </c>
      <c r="D56" t="s">
        <v>48</v>
      </c>
      <c r="E56" t="s">
        <v>67</v>
      </c>
      <c r="F56" t="s">
        <v>55</v>
      </c>
      <c r="G56">
        <v>45</v>
      </c>
      <c r="H56">
        <v>3</v>
      </c>
      <c r="I56" t="s">
        <v>56</v>
      </c>
      <c r="J56" t="s">
        <v>113</v>
      </c>
      <c r="K56" s="11">
        <v>15149700</v>
      </c>
      <c r="L56" s="12">
        <f t="shared" si="8"/>
        <v>45449100</v>
      </c>
    </row>
    <row r="62" spans="2:12" x14ac:dyDescent="0.25">
      <c r="H62" s="13">
        <f>J63*K62</f>
        <v>900</v>
      </c>
      <c r="J62">
        <v>53</v>
      </c>
      <c r="K62" s="14">
        <v>100</v>
      </c>
    </row>
    <row r="63" spans="2:12" x14ac:dyDescent="0.25">
      <c r="H63" s="13">
        <f>H62/J62</f>
        <v>16.981132075471699</v>
      </c>
      <c r="J63">
        <v>9</v>
      </c>
    </row>
    <row r="70" spans="2:11" x14ac:dyDescent="0.25">
      <c r="B70" s="2" t="s">
        <v>2</v>
      </c>
      <c r="C70" s="2" t="s">
        <v>34</v>
      </c>
      <c r="D70" s="2" t="s">
        <v>35</v>
      </c>
      <c r="F70" s="2" t="s">
        <v>34</v>
      </c>
    </row>
    <row r="71" spans="2:11" x14ac:dyDescent="0.25">
      <c r="B71" t="s">
        <v>343</v>
      </c>
      <c r="C71" t="s">
        <v>59</v>
      </c>
      <c r="D71" t="s">
        <v>60</v>
      </c>
      <c r="F71" t="s">
        <v>59</v>
      </c>
      <c r="J71" t="s">
        <v>193</v>
      </c>
      <c r="K71">
        <v>1.89</v>
      </c>
    </row>
    <row r="72" spans="2:11" x14ac:dyDescent="0.25">
      <c r="B72" t="s">
        <v>343</v>
      </c>
      <c r="C72" t="s">
        <v>59</v>
      </c>
      <c r="D72" t="s">
        <v>69</v>
      </c>
      <c r="J72" t="s">
        <v>67</v>
      </c>
      <c r="K72">
        <v>43.4</v>
      </c>
    </row>
    <row r="73" spans="2:11" x14ac:dyDescent="0.25">
      <c r="B73" t="s">
        <v>343</v>
      </c>
      <c r="C73" t="s">
        <v>79</v>
      </c>
      <c r="D73" t="s">
        <v>80</v>
      </c>
      <c r="J73" t="s">
        <v>51</v>
      </c>
      <c r="K73">
        <v>15.09</v>
      </c>
    </row>
    <row r="74" spans="2:11" x14ac:dyDescent="0.25">
      <c r="B74" t="s">
        <v>343</v>
      </c>
      <c r="C74" t="s">
        <v>88</v>
      </c>
      <c r="D74" t="s">
        <v>89</v>
      </c>
      <c r="J74" t="s">
        <v>423</v>
      </c>
      <c r="K74">
        <v>16.98</v>
      </c>
    </row>
    <row r="75" spans="2:11" x14ac:dyDescent="0.25">
      <c r="B75" t="s">
        <v>343</v>
      </c>
      <c r="C75" t="s">
        <v>99</v>
      </c>
      <c r="D75" t="s">
        <v>100</v>
      </c>
    </row>
    <row r="76" spans="2:11" x14ac:dyDescent="0.25">
      <c r="B76" t="s">
        <v>343</v>
      </c>
      <c r="C76" t="s">
        <v>106</v>
      </c>
      <c r="D76" t="s">
        <v>107</v>
      </c>
    </row>
    <row r="77" spans="2:11" x14ac:dyDescent="0.25">
      <c r="B77" t="s">
        <v>343</v>
      </c>
      <c r="C77" t="s">
        <v>113</v>
      </c>
      <c r="D77" t="s">
        <v>114</v>
      </c>
    </row>
    <row r="78" spans="2:11" x14ac:dyDescent="0.25">
      <c r="B78" t="s">
        <v>343</v>
      </c>
      <c r="C78" t="s">
        <v>120</v>
      </c>
      <c r="D78" t="s">
        <v>121</v>
      </c>
    </row>
    <row r="79" spans="2:11" x14ac:dyDescent="0.25">
      <c r="B79" t="s">
        <v>343</v>
      </c>
      <c r="C79" t="s">
        <v>120</v>
      </c>
      <c r="D79" t="s">
        <v>123</v>
      </c>
    </row>
    <row r="80" spans="2:11" x14ac:dyDescent="0.25">
      <c r="B80" t="s">
        <v>343</v>
      </c>
      <c r="C80" t="s">
        <v>106</v>
      </c>
      <c r="D80" t="s">
        <v>107</v>
      </c>
    </row>
    <row r="81" spans="2:4" x14ac:dyDescent="0.25">
      <c r="B81" t="s">
        <v>343</v>
      </c>
      <c r="C81" t="s">
        <v>126</v>
      </c>
      <c r="D81" t="s">
        <v>127</v>
      </c>
    </row>
    <row r="82" spans="2:4" x14ac:dyDescent="0.25">
      <c r="B82" t="s">
        <v>343</v>
      </c>
      <c r="C82" t="s">
        <v>126</v>
      </c>
      <c r="D82" t="s">
        <v>134</v>
      </c>
    </row>
    <row r="83" spans="2:4" x14ac:dyDescent="0.25">
      <c r="B83" t="s">
        <v>343</v>
      </c>
      <c r="C83" t="s">
        <v>106</v>
      </c>
      <c r="D83" t="s">
        <v>107</v>
      </c>
    </row>
    <row r="84" spans="2:4" x14ac:dyDescent="0.25">
      <c r="B84" t="s">
        <v>343</v>
      </c>
      <c r="C84" t="s">
        <v>120</v>
      </c>
      <c r="D84" t="s">
        <v>121</v>
      </c>
    </row>
    <row r="85" spans="2:4" x14ac:dyDescent="0.25">
      <c r="B85" t="s">
        <v>343</v>
      </c>
      <c r="C85" t="s">
        <v>106</v>
      </c>
      <c r="D85" t="s">
        <v>107</v>
      </c>
    </row>
    <row r="86" spans="2:4" x14ac:dyDescent="0.25">
      <c r="B86" t="s">
        <v>343</v>
      </c>
      <c r="C86" t="s">
        <v>106</v>
      </c>
      <c r="D86" t="s">
        <v>107</v>
      </c>
    </row>
    <row r="87" spans="2:4" x14ac:dyDescent="0.25">
      <c r="B87" t="s">
        <v>343</v>
      </c>
      <c r="C87" t="s">
        <v>162</v>
      </c>
      <c r="D87" t="s">
        <v>163</v>
      </c>
    </row>
    <row r="88" spans="2:4" x14ac:dyDescent="0.25">
      <c r="B88" t="s">
        <v>343</v>
      </c>
      <c r="C88" t="s">
        <v>162</v>
      </c>
      <c r="D88" t="s">
        <v>163</v>
      </c>
    </row>
    <row r="89" spans="2:4" x14ac:dyDescent="0.25">
      <c r="B89" t="s">
        <v>343</v>
      </c>
      <c r="C89" t="s">
        <v>113</v>
      </c>
      <c r="D89" t="s">
        <v>166</v>
      </c>
    </row>
    <row r="90" spans="2:4" x14ac:dyDescent="0.25">
      <c r="B90" t="s">
        <v>343</v>
      </c>
      <c r="C90" t="s">
        <v>174</v>
      </c>
      <c r="D90" t="s">
        <v>175</v>
      </c>
    </row>
    <row r="91" spans="2:4" x14ac:dyDescent="0.25">
      <c r="B91" t="s">
        <v>343</v>
      </c>
      <c r="C91" t="s">
        <v>106</v>
      </c>
      <c r="D91" t="s">
        <v>107</v>
      </c>
    </row>
    <row r="92" spans="2:4" x14ac:dyDescent="0.25">
      <c r="B92" t="s">
        <v>343</v>
      </c>
      <c r="C92" t="s">
        <v>182</v>
      </c>
      <c r="D92" t="s">
        <v>183</v>
      </c>
    </row>
    <row r="93" spans="2:4" x14ac:dyDescent="0.25">
      <c r="B93" t="s">
        <v>343</v>
      </c>
      <c r="C93" t="s">
        <v>162</v>
      </c>
      <c r="D93" t="s">
        <v>163</v>
      </c>
    </row>
    <row r="94" spans="2:4" x14ac:dyDescent="0.25">
      <c r="B94" t="s">
        <v>343</v>
      </c>
      <c r="C94" t="s">
        <v>195</v>
      </c>
      <c r="D94" t="s">
        <v>196</v>
      </c>
    </row>
    <row r="95" spans="2:4" x14ac:dyDescent="0.25">
      <c r="B95" t="s">
        <v>343</v>
      </c>
      <c r="C95" t="s">
        <v>106</v>
      </c>
      <c r="D95" t="s">
        <v>107</v>
      </c>
    </row>
    <row r="96" spans="2:4" x14ac:dyDescent="0.25">
      <c r="B96" t="s">
        <v>343</v>
      </c>
      <c r="C96" t="s">
        <v>113</v>
      </c>
      <c r="D96" t="s">
        <v>114</v>
      </c>
    </row>
    <row r="97" spans="2:4" x14ac:dyDescent="0.25">
      <c r="B97" t="s">
        <v>343</v>
      </c>
      <c r="C97" t="s">
        <v>162</v>
      </c>
      <c r="D97" t="s">
        <v>163</v>
      </c>
    </row>
    <row r="98" spans="2:4" x14ac:dyDescent="0.25">
      <c r="B98" t="s">
        <v>343</v>
      </c>
      <c r="C98" t="s">
        <v>106</v>
      </c>
      <c r="D98" t="s">
        <v>107</v>
      </c>
    </row>
    <row r="99" spans="2:4" x14ac:dyDescent="0.25">
      <c r="B99" t="s">
        <v>343</v>
      </c>
      <c r="C99" t="s">
        <v>59</v>
      </c>
      <c r="D99" t="s">
        <v>60</v>
      </c>
    </row>
    <row r="100" spans="2:4" x14ac:dyDescent="0.25">
      <c r="B100" t="s">
        <v>343</v>
      </c>
      <c r="C100" t="s">
        <v>106</v>
      </c>
      <c r="D100" t="s">
        <v>107</v>
      </c>
    </row>
    <row r="101" spans="2:4" x14ac:dyDescent="0.25">
      <c r="B101" t="s">
        <v>343</v>
      </c>
      <c r="C101" t="s">
        <v>106</v>
      </c>
      <c r="D101" t="s">
        <v>107</v>
      </c>
    </row>
    <row r="102" spans="2:4" x14ac:dyDescent="0.25">
      <c r="B102" t="s">
        <v>343</v>
      </c>
      <c r="C102" t="s">
        <v>235</v>
      </c>
      <c r="D102" t="s">
        <v>236</v>
      </c>
    </row>
    <row r="103" spans="2:4" x14ac:dyDescent="0.25">
      <c r="B103" t="s">
        <v>343</v>
      </c>
      <c r="C103" t="s">
        <v>244</v>
      </c>
      <c r="D103" t="s">
        <v>245</v>
      </c>
    </row>
    <row r="104" spans="2:4" x14ac:dyDescent="0.25">
      <c r="B104" t="s">
        <v>343</v>
      </c>
      <c r="C104" t="s">
        <v>244</v>
      </c>
      <c r="D104" t="s">
        <v>245</v>
      </c>
    </row>
    <row r="105" spans="2:4" x14ac:dyDescent="0.25">
      <c r="B105" t="s">
        <v>343</v>
      </c>
      <c r="C105" t="s">
        <v>257</v>
      </c>
      <c r="D105" t="s">
        <v>258</v>
      </c>
    </row>
    <row r="106" spans="2:4" x14ac:dyDescent="0.25">
      <c r="B106" t="s">
        <v>343</v>
      </c>
      <c r="C106" t="s">
        <v>113</v>
      </c>
      <c r="D106" t="s">
        <v>114</v>
      </c>
    </row>
    <row r="107" spans="2:4" x14ac:dyDescent="0.25">
      <c r="B107" t="s">
        <v>343</v>
      </c>
      <c r="C107" t="s">
        <v>266</v>
      </c>
      <c r="D107" t="s">
        <v>267</v>
      </c>
    </row>
    <row r="108" spans="2:4" x14ac:dyDescent="0.25">
      <c r="B108" t="s">
        <v>343</v>
      </c>
      <c r="C108" t="s">
        <v>106</v>
      </c>
      <c r="D108" t="s">
        <v>107</v>
      </c>
    </row>
    <row r="109" spans="2:4" x14ac:dyDescent="0.25">
      <c r="B109" t="s">
        <v>343</v>
      </c>
      <c r="C109" t="s">
        <v>182</v>
      </c>
      <c r="D109" t="s">
        <v>183</v>
      </c>
    </row>
    <row r="110" spans="2:4" x14ac:dyDescent="0.25">
      <c r="B110" t="s">
        <v>343</v>
      </c>
      <c r="C110" t="s">
        <v>106</v>
      </c>
      <c r="D110" t="s">
        <v>107</v>
      </c>
    </row>
    <row r="111" spans="2:4" x14ac:dyDescent="0.25">
      <c r="B111" t="s">
        <v>343</v>
      </c>
      <c r="C111" t="s">
        <v>195</v>
      </c>
      <c r="D111" t="s">
        <v>196</v>
      </c>
    </row>
    <row r="112" spans="2:4" x14ac:dyDescent="0.25">
      <c r="B112" t="s">
        <v>343</v>
      </c>
      <c r="C112" t="s">
        <v>106</v>
      </c>
      <c r="D112" t="s">
        <v>107</v>
      </c>
    </row>
    <row r="113" spans="2:4" x14ac:dyDescent="0.25">
      <c r="B113" t="s">
        <v>343</v>
      </c>
      <c r="C113" t="s">
        <v>106</v>
      </c>
      <c r="D113" t="s">
        <v>107</v>
      </c>
    </row>
    <row r="114" spans="2:4" x14ac:dyDescent="0.25">
      <c r="B114" t="s">
        <v>343</v>
      </c>
      <c r="C114" t="s">
        <v>106</v>
      </c>
      <c r="D114" t="s">
        <v>107</v>
      </c>
    </row>
    <row r="115" spans="2:4" x14ac:dyDescent="0.25">
      <c r="B115" t="s">
        <v>343</v>
      </c>
      <c r="C115" t="s">
        <v>266</v>
      </c>
      <c r="D115" t="s">
        <v>267</v>
      </c>
    </row>
    <row r="116" spans="2:4" x14ac:dyDescent="0.25">
      <c r="B116" t="s">
        <v>343</v>
      </c>
      <c r="C116" t="s">
        <v>106</v>
      </c>
      <c r="D116" t="s">
        <v>107</v>
      </c>
    </row>
    <row r="117" spans="2:4" x14ac:dyDescent="0.25">
      <c r="B117" t="s">
        <v>343</v>
      </c>
      <c r="C117" t="s">
        <v>120</v>
      </c>
      <c r="D117" t="s">
        <v>121</v>
      </c>
    </row>
    <row r="118" spans="2:4" x14ac:dyDescent="0.25">
      <c r="B118" t="s">
        <v>343</v>
      </c>
      <c r="C118" t="s">
        <v>88</v>
      </c>
      <c r="D118" t="s">
        <v>89</v>
      </c>
    </row>
    <row r="119" spans="2:4" x14ac:dyDescent="0.25">
      <c r="B119" t="s">
        <v>343</v>
      </c>
      <c r="C119" t="s">
        <v>266</v>
      </c>
      <c r="D119" t="s">
        <v>267</v>
      </c>
    </row>
    <row r="120" spans="2:4" x14ac:dyDescent="0.25">
      <c r="B120" t="s">
        <v>343</v>
      </c>
      <c r="C120" t="s">
        <v>106</v>
      </c>
      <c r="D120" t="s">
        <v>107</v>
      </c>
    </row>
    <row r="121" spans="2:4" x14ac:dyDescent="0.25">
      <c r="B121" t="s">
        <v>343</v>
      </c>
      <c r="C121" t="s">
        <v>106</v>
      </c>
      <c r="D121" t="s">
        <v>107</v>
      </c>
    </row>
    <row r="122" spans="2:4" x14ac:dyDescent="0.25">
      <c r="B122" t="s">
        <v>343</v>
      </c>
      <c r="C122" t="s">
        <v>106</v>
      </c>
      <c r="D122" t="s">
        <v>107</v>
      </c>
    </row>
    <row r="123" spans="2:4" x14ac:dyDescent="0.25">
      <c r="B123" t="s">
        <v>343</v>
      </c>
      <c r="C123" t="s">
        <v>162</v>
      </c>
      <c r="D123" t="s">
        <v>163</v>
      </c>
    </row>
  </sheetData>
  <autoFilter ref="B3:L56" xr:uid="{2219A0BA-2AD9-442E-8188-D6F887571E67}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9C22F-50F4-4B92-9E48-3FCD39FE0021}">
  <dimension ref="C2:J55"/>
  <sheetViews>
    <sheetView topLeftCell="G1" workbookViewId="0">
      <selection activeCell="Q8" sqref="Q8"/>
    </sheetView>
  </sheetViews>
  <sheetFormatPr baseColWidth="10" defaultRowHeight="15" x14ac:dyDescent="0.25"/>
  <cols>
    <col min="3" max="3" width="22.28515625" style="9" customWidth="1"/>
    <col min="4" max="4" width="24.28515625" style="9" customWidth="1"/>
    <col min="7" max="7" width="25.7109375" customWidth="1"/>
    <col min="8" max="8" width="37.85546875" customWidth="1"/>
    <col min="9" max="9" width="39.42578125" customWidth="1"/>
  </cols>
  <sheetData>
    <row r="2" spans="3:10" x14ac:dyDescent="0.25">
      <c r="C2" s="15" t="s">
        <v>34</v>
      </c>
      <c r="D2" s="15" t="s">
        <v>35</v>
      </c>
      <c r="G2" s="15" t="s">
        <v>421</v>
      </c>
      <c r="H2" s="15" t="s">
        <v>34</v>
      </c>
      <c r="I2" s="15" t="s">
        <v>35</v>
      </c>
      <c r="J2" s="15" t="s">
        <v>422</v>
      </c>
    </row>
    <row r="3" spans="3:10" x14ac:dyDescent="0.25">
      <c r="C3" s="16" t="s">
        <v>162</v>
      </c>
      <c r="D3" s="16" t="s">
        <v>163</v>
      </c>
      <c r="G3" s="8" t="s">
        <v>343</v>
      </c>
      <c r="H3" s="16" t="s">
        <v>162</v>
      </c>
      <c r="I3" s="16" t="s">
        <v>163</v>
      </c>
      <c r="J3">
        <v>5</v>
      </c>
    </row>
    <row r="4" spans="3:10" x14ac:dyDescent="0.25">
      <c r="C4" s="16" t="s">
        <v>162</v>
      </c>
      <c r="D4" s="16" t="s">
        <v>163</v>
      </c>
      <c r="G4" s="8" t="s">
        <v>343</v>
      </c>
      <c r="H4" s="16" t="s">
        <v>195</v>
      </c>
      <c r="I4" s="16" t="s">
        <v>196</v>
      </c>
      <c r="J4">
        <v>2</v>
      </c>
    </row>
    <row r="5" spans="3:10" x14ac:dyDescent="0.25">
      <c r="C5" s="16" t="s">
        <v>162</v>
      </c>
      <c r="D5" s="16" t="s">
        <v>163</v>
      </c>
      <c r="G5" s="8" t="s">
        <v>343</v>
      </c>
      <c r="H5" s="16" t="s">
        <v>174</v>
      </c>
      <c r="I5" s="16" t="s">
        <v>107</v>
      </c>
      <c r="J5">
        <v>19</v>
      </c>
    </row>
    <row r="6" spans="3:10" x14ac:dyDescent="0.25">
      <c r="C6" s="16" t="s">
        <v>162</v>
      </c>
      <c r="D6" s="16" t="s">
        <v>163</v>
      </c>
      <c r="G6" s="8" t="s">
        <v>343</v>
      </c>
      <c r="H6" s="16" t="s">
        <v>174</v>
      </c>
      <c r="I6" s="16" t="s">
        <v>175</v>
      </c>
      <c r="J6">
        <v>1</v>
      </c>
    </row>
    <row r="7" spans="3:10" x14ac:dyDescent="0.25">
      <c r="C7" s="16" t="s">
        <v>162</v>
      </c>
      <c r="D7" s="16" t="s">
        <v>163</v>
      </c>
      <c r="G7" s="8" t="s">
        <v>343</v>
      </c>
      <c r="H7" s="16" t="s">
        <v>266</v>
      </c>
      <c r="I7" s="16" t="s">
        <v>267</v>
      </c>
      <c r="J7">
        <v>3</v>
      </c>
    </row>
    <row r="8" spans="3:10" x14ac:dyDescent="0.25">
      <c r="C8" s="16" t="s">
        <v>195</v>
      </c>
      <c r="D8" s="16" t="s">
        <v>196</v>
      </c>
      <c r="G8" s="8" t="s">
        <v>343</v>
      </c>
      <c r="H8" s="16" t="s">
        <v>59</v>
      </c>
      <c r="I8" s="16" t="s">
        <v>60</v>
      </c>
      <c r="J8">
        <v>2</v>
      </c>
    </row>
    <row r="9" spans="3:10" x14ac:dyDescent="0.25">
      <c r="C9" s="16" t="s">
        <v>195</v>
      </c>
      <c r="D9" s="16" t="s">
        <v>196</v>
      </c>
      <c r="G9" s="8" t="s">
        <v>343</v>
      </c>
      <c r="H9" s="16" t="s">
        <v>59</v>
      </c>
      <c r="I9" s="16" t="s">
        <v>69</v>
      </c>
      <c r="J9">
        <v>1</v>
      </c>
    </row>
    <row r="10" spans="3:10" x14ac:dyDescent="0.25">
      <c r="C10" s="16" t="s">
        <v>106</v>
      </c>
      <c r="D10" s="16" t="s">
        <v>107</v>
      </c>
      <c r="G10" s="8" t="s">
        <v>343</v>
      </c>
      <c r="H10" s="16" t="s">
        <v>257</v>
      </c>
      <c r="I10" s="16" t="s">
        <v>258</v>
      </c>
      <c r="J10">
        <v>1</v>
      </c>
    </row>
    <row r="11" spans="3:10" x14ac:dyDescent="0.25">
      <c r="C11" s="16" t="s">
        <v>106</v>
      </c>
      <c r="D11" s="16" t="s">
        <v>107</v>
      </c>
      <c r="G11" s="8" t="s">
        <v>343</v>
      </c>
      <c r="H11" s="16" t="s">
        <v>99</v>
      </c>
      <c r="I11" s="16" t="s">
        <v>100</v>
      </c>
      <c r="J11">
        <v>1</v>
      </c>
    </row>
    <row r="12" spans="3:10" x14ac:dyDescent="0.25">
      <c r="C12" s="16" t="s">
        <v>106</v>
      </c>
      <c r="D12" s="16" t="s">
        <v>107</v>
      </c>
      <c r="G12" s="8" t="s">
        <v>343</v>
      </c>
      <c r="H12" s="16" t="s">
        <v>79</v>
      </c>
      <c r="I12" s="16" t="s">
        <v>80</v>
      </c>
      <c r="J12">
        <v>1</v>
      </c>
    </row>
    <row r="13" spans="3:10" x14ac:dyDescent="0.25">
      <c r="C13" s="16" t="s">
        <v>106</v>
      </c>
      <c r="D13" s="16" t="s">
        <v>107</v>
      </c>
      <c r="G13" s="8" t="s">
        <v>343</v>
      </c>
      <c r="H13" s="16" t="s">
        <v>244</v>
      </c>
      <c r="I13" s="16" t="s">
        <v>245</v>
      </c>
      <c r="J13">
        <v>2</v>
      </c>
    </row>
    <row r="14" spans="3:10" x14ac:dyDescent="0.25">
      <c r="C14" s="16" t="s">
        <v>106</v>
      </c>
      <c r="D14" s="16" t="s">
        <v>107</v>
      </c>
      <c r="G14" s="8" t="s">
        <v>343</v>
      </c>
      <c r="H14" s="16" t="s">
        <v>235</v>
      </c>
      <c r="I14" s="16" t="s">
        <v>236</v>
      </c>
      <c r="J14">
        <v>1</v>
      </c>
    </row>
    <row r="15" spans="3:10" x14ac:dyDescent="0.25">
      <c r="C15" s="16" t="s">
        <v>106</v>
      </c>
      <c r="D15" s="16" t="s">
        <v>107</v>
      </c>
      <c r="G15" s="8" t="s">
        <v>343</v>
      </c>
      <c r="H15" s="16" t="s">
        <v>126</v>
      </c>
      <c r="I15" s="16" t="s">
        <v>127</v>
      </c>
      <c r="J15">
        <v>1</v>
      </c>
    </row>
    <row r="16" spans="3:10" x14ac:dyDescent="0.25">
      <c r="C16" s="16" t="s">
        <v>106</v>
      </c>
      <c r="D16" s="16" t="s">
        <v>107</v>
      </c>
      <c r="G16" s="8" t="s">
        <v>343</v>
      </c>
      <c r="H16" s="16" t="s">
        <v>126</v>
      </c>
      <c r="I16" s="16" t="s">
        <v>134</v>
      </c>
      <c r="J16">
        <v>1</v>
      </c>
    </row>
    <row r="17" spans="3:10" x14ac:dyDescent="0.25">
      <c r="C17" s="16" t="s">
        <v>106</v>
      </c>
      <c r="D17" s="16" t="s">
        <v>107</v>
      </c>
      <c r="G17" s="8" t="s">
        <v>343</v>
      </c>
      <c r="H17" s="16" t="s">
        <v>182</v>
      </c>
      <c r="I17" s="16" t="s">
        <v>183</v>
      </c>
      <c r="J17">
        <v>2</v>
      </c>
    </row>
    <row r="18" spans="3:10" x14ac:dyDescent="0.25">
      <c r="C18" s="16" t="s">
        <v>106</v>
      </c>
      <c r="D18" s="16" t="s">
        <v>107</v>
      </c>
      <c r="G18" s="8" t="s">
        <v>343</v>
      </c>
      <c r="H18" s="16" t="s">
        <v>120</v>
      </c>
      <c r="I18" s="16" t="s">
        <v>121</v>
      </c>
      <c r="J18">
        <v>3</v>
      </c>
    </row>
    <row r="19" spans="3:10" x14ac:dyDescent="0.25">
      <c r="C19" s="16" t="s">
        <v>106</v>
      </c>
      <c r="D19" s="16" t="s">
        <v>107</v>
      </c>
      <c r="G19" s="8" t="s">
        <v>343</v>
      </c>
      <c r="H19" s="16" t="s">
        <v>120</v>
      </c>
      <c r="I19" s="16" t="s">
        <v>123</v>
      </c>
      <c r="J19">
        <v>1</v>
      </c>
    </row>
    <row r="20" spans="3:10" x14ac:dyDescent="0.25">
      <c r="C20" s="16" t="s">
        <v>106</v>
      </c>
      <c r="D20" s="16" t="s">
        <v>107</v>
      </c>
      <c r="G20" s="8" t="s">
        <v>343</v>
      </c>
      <c r="H20" s="16" t="s">
        <v>113</v>
      </c>
      <c r="I20" s="16" t="s">
        <v>114</v>
      </c>
      <c r="J20">
        <v>3</v>
      </c>
    </row>
    <row r="21" spans="3:10" x14ac:dyDescent="0.25">
      <c r="C21" s="16" t="s">
        <v>106</v>
      </c>
      <c r="D21" s="16" t="s">
        <v>107</v>
      </c>
      <c r="G21" s="8" t="s">
        <v>343</v>
      </c>
      <c r="H21" s="16" t="s">
        <v>113</v>
      </c>
      <c r="I21" s="16" t="s">
        <v>166</v>
      </c>
      <c r="J21">
        <v>1</v>
      </c>
    </row>
    <row r="22" spans="3:10" x14ac:dyDescent="0.25">
      <c r="C22" s="16" t="s">
        <v>106</v>
      </c>
      <c r="D22" s="16" t="s">
        <v>107</v>
      </c>
    </row>
    <row r="23" spans="3:10" x14ac:dyDescent="0.25">
      <c r="C23" s="16" t="s">
        <v>106</v>
      </c>
      <c r="D23" s="16" t="s">
        <v>107</v>
      </c>
    </row>
    <row r="24" spans="3:10" x14ac:dyDescent="0.25">
      <c r="C24" s="16" t="s">
        <v>106</v>
      </c>
      <c r="D24" s="16" t="s">
        <v>107</v>
      </c>
    </row>
    <row r="25" spans="3:10" x14ac:dyDescent="0.25">
      <c r="C25" s="16" t="s">
        <v>106</v>
      </c>
      <c r="D25" s="16" t="s">
        <v>107</v>
      </c>
    </row>
    <row r="26" spans="3:10" x14ac:dyDescent="0.25">
      <c r="C26" s="16" t="s">
        <v>106</v>
      </c>
      <c r="D26" s="16" t="s">
        <v>107</v>
      </c>
    </row>
    <row r="27" spans="3:10" x14ac:dyDescent="0.25">
      <c r="C27" s="16" t="s">
        <v>106</v>
      </c>
      <c r="D27" s="16" t="s">
        <v>107</v>
      </c>
    </row>
    <row r="28" spans="3:10" x14ac:dyDescent="0.25">
      <c r="C28" s="16" t="s">
        <v>106</v>
      </c>
      <c r="D28" s="16" t="s">
        <v>107</v>
      </c>
    </row>
    <row r="29" spans="3:10" x14ac:dyDescent="0.25">
      <c r="C29" s="16" t="s">
        <v>266</v>
      </c>
      <c r="D29" s="16" t="s">
        <v>267</v>
      </c>
    </row>
    <row r="30" spans="3:10" x14ac:dyDescent="0.25">
      <c r="C30" s="16" t="s">
        <v>266</v>
      </c>
      <c r="D30" s="16" t="s">
        <v>267</v>
      </c>
    </row>
    <row r="31" spans="3:10" x14ac:dyDescent="0.25">
      <c r="C31" s="16" t="s">
        <v>266</v>
      </c>
      <c r="D31" s="16" t="s">
        <v>267</v>
      </c>
    </row>
    <row r="32" spans="3:10" x14ac:dyDescent="0.25">
      <c r="C32" s="16" t="s">
        <v>59</v>
      </c>
      <c r="D32" s="16" t="s">
        <v>60</v>
      </c>
    </row>
    <row r="33" spans="3:4" x14ac:dyDescent="0.25">
      <c r="C33" s="16" t="s">
        <v>59</v>
      </c>
      <c r="D33" s="16" t="s">
        <v>69</v>
      </c>
    </row>
    <row r="34" spans="3:4" x14ac:dyDescent="0.25">
      <c r="C34" s="16" t="s">
        <v>59</v>
      </c>
      <c r="D34" s="16" t="s">
        <v>60</v>
      </c>
    </row>
    <row r="35" spans="3:4" x14ac:dyDescent="0.25">
      <c r="C35" s="16" t="s">
        <v>257</v>
      </c>
      <c r="D35" s="16" t="s">
        <v>258</v>
      </c>
    </row>
    <row r="36" spans="3:4" x14ac:dyDescent="0.25">
      <c r="C36" s="16" t="s">
        <v>99</v>
      </c>
      <c r="D36" s="16" t="s">
        <v>100</v>
      </c>
    </row>
    <row r="37" spans="3:4" x14ac:dyDescent="0.25">
      <c r="C37" s="16" t="s">
        <v>79</v>
      </c>
      <c r="D37" s="16" t="s">
        <v>80</v>
      </c>
    </row>
    <row r="38" spans="3:4" x14ac:dyDescent="0.25">
      <c r="C38" s="16" t="s">
        <v>174</v>
      </c>
      <c r="D38" s="16" t="s">
        <v>175</v>
      </c>
    </row>
    <row r="39" spans="3:4" x14ac:dyDescent="0.25">
      <c r="C39" s="16" t="s">
        <v>88</v>
      </c>
      <c r="D39" s="16" t="s">
        <v>89</v>
      </c>
    </row>
    <row r="40" spans="3:4" x14ac:dyDescent="0.25">
      <c r="C40" s="16" t="s">
        <v>88</v>
      </c>
      <c r="D40" s="16" t="s">
        <v>89</v>
      </c>
    </row>
    <row r="41" spans="3:4" x14ac:dyDescent="0.25">
      <c r="C41" s="16" t="s">
        <v>244</v>
      </c>
      <c r="D41" s="16" t="s">
        <v>245</v>
      </c>
    </row>
    <row r="42" spans="3:4" x14ac:dyDescent="0.25">
      <c r="C42" s="16" t="s">
        <v>244</v>
      </c>
      <c r="D42" s="16" t="s">
        <v>245</v>
      </c>
    </row>
    <row r="43" spans="3:4" x14ac:dyDescent="0.25">
      <c r="C43" s="16" t="s">
        <v>235</v>
      </c>
      <c r="D43" s="16" t="s">
        <v>236</v>
      </c>
    </row>
    <row r="44" spans="3:4" x14ac:dyDescent="0.25">
      <c r="C44" s="16" t="s">
        <v>126</v>
      </c>
      <c r="D44" s="16" t="s">
        <v>127</v>
      </c>
    </row>
    <row r="45" spans="3:4" x14ac:dyDescent="0.25">
      <c r="C45" s="16" t="s">
        <v>126</v>
      </c>
      <c r="D45" s="16" t="s">
        <v>134</v>
      </c>
    </row>
    <row r="46" spans="3:4" x14ac:dyDescent="0.25">
      <c r="C46" s="16" t="s">
        <v>182</v>
      </c>
      <c r="D46" s="16" t="s">
        <v>183</v>
      </c>
    </row>
    <row r="47" spans="3:4" x14ac:dyDescent="0.25">
      <c r="C47" s="16" t="s">
        <v>182</v>
      </c>
      <c r="D47" s="16" t="s">
        <v>183</v>
      </c>
    </row>
    <row r="48" spans="3:4" x14ac:dyDescent="0.25">
      <c r="C48" s="16" t="s">
        <v>120</v>
      </c>
      <c r="D48" s="16" t="s">
        <v>121</v>
      </c>
    </row>
    <row r="49" spans="3:4" x14ac:dyDescent="0.25">
      <c r="C49" s="16" t="s">
        <v>120</v>
      </c>
      <c r="D49" s="16" t="s">
        <v>123</v>
      </c>
    </row>
    <row r="50" spans="3:4" x14ac:dyDescent="0.25">
      <c r="C50" s="16" t="s">
        <v>120</v>
      </c>
      <c r="D50" s="16" t="s">
        <v>121</v>
      </c>
    </row>
    <row r="51" spans="3:4" x14ac:dyDescent="0.25">
      <c r="C51" s="16" t="s">
        <v>120</v>
      </c>
      <c r="D51" s="16" t="s">
        <v>121</v>
      </c>
    </row>
    <row r="52" spans="3:4" x14ac:dyDescent="0.25">
      <c r="C52" s="16" t="s">
        <v>113</v>
      </c>
      <c r="D52" s="16" t="s">
        <v>114</v>
      </c>
    </row>
    <row r="53" spans="3:4" x14ac:dyDescent="0.25">
      <c r="C53" s="16" t="s">
        <v>113</v>
      </c>
      <c r="D53" s="16" t="s">
        <v>166</v>
      </c>
    </row>
    <row r="54" spans="3:4" x14ac:dyDescent="0.25">
      <c r="C54" s="16" t="s">
        <v>113</v>
      </c>
      <c r="D54" s="16" t="s">
        <v>114</v>
      </c>
    </row>
    <row r="55" spans="3:4" x14ac:dyDescent="0.25">
      <c r="C55" s="16" t="s">
        <v>113</v>
      </c>
      <c r="D55" s="16" t="s">
        <v>114</v>
      </c>
    </row>
  </sheetData>
  <sortState ref="C3:D55">
    <sortCondition ref="C2:C55"/>
  </sortState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A0116-C1B7-435D-94B3-1CD1140ECFB5}">
  <dimension ref="A2:K41"/>
  <sheetViews>
    <sheetView workbookViewId="0">
      <selection activeCell="D3" sqref="D3"/>
    </sheetView>
  </sheetViews>
  <sheetFormatPr baseColWidth="10" defaultRowHeight="15" x14ac:dyDescent="0.25"/>
  <cols>
    <col min="1" max="1" width="11.42578125" style="19"/>
    <col min="2" max="2" width="64.5703125" style="19" customWidth="1"/>
    <col min="3" max="3" width="43.42578125" style="19" customWidth="1"/>
    <col min="4" max="4" width="38.7109375" style="19" customWidth="1"/>
    <col min="5" max="5" width="44" style="19" customWidth="1"/>
    <col min="6" max="6" width="11.42578125" style="19"/>
    <col min="7" max="7" width="34.42578125" style="19" customWidth="1"/>
    <col min="8" max="8" width="26.42578125" style="19" customWidth="1"/>
    <col min="9" max="9" width="57.5703125" style="19" customWidth="1"/>
    <col min="10" max="10" width="28.85546875" style="19" customWidth="1"/>
    <col min="11" max="11" width="44.5703125" style="19" customWidth="1"/>
  </cols>
  <sheetData>
    <row r="2" spans="1:11" s="8" customFormat="1" x14ac:dyDescent="0.25">
      <c r="A2" s="18"/>
      <c r="B2" s="58" t="s">
        <v>372</v>
      </c>
      <c r="C2" s="58" t="s">
        <v>395</v>
      </c>
      <c r="D2" s="58" t="s">
        <v>371</v>
      </c>
      <c r="E2" s="58" t="s">
        <v>373</v>
      </c>
      <c r="F2" s="58"/>
      <c r="G2" s="58" t="s">
        <v>378</v>
      </c>
      <c r="H2" s="18" t="s">
        <v>379</v>
      </c>
      <c r="I2" s="18" t="s">
        <v>391</v>
      </c>
      <c r="J2" s="18" t="s">
        <v>394</v>
      </c>
      <c r="K2" s="18"/>
    </row>
    <row r="3" spans="1:11" ht="178.5" customHeight="1" x14ac:dyDescent="0.25">
      <c r="B3" s="59"/>
      <c r="C3" s="59"/>
      <c r="D3" s="59"/>
      <c r="E3" s="60" t="s">
        <v>370</v>
      </c>
      <c r="F3" s="59"/>
      <c r="G3" s="59" t="s">
        <v>374</v>
      </c>
      <c r="H3" s="19" t="s">
        <v>380</v>
      </c>
      <c r="I3" s="19" t="s">
        <v>392</v>
      </c>
      <c r="J3" s="19" t="s">
        <v>393</v>
      </c>
      <c r="K3" s="19" t="s">
        <v>396</v>
      </c>
    </row>
    <row r="4" spans="1:11" ht="60.75" customHeight="1" x14ac:dyDescent="0.25">
      <c r="B4" s="60" t="s">
        <v>344</v>
      </c>
      <c r="C4" s="61" t="s">
        <v>347</v>
      </c>
      <c r="D4" s="61" t="s">
        <v>350</v>
      </c>
      <c r="E4" s="59"/>
      <c r="F4" s="59"/>
      <c r="G4" s="59" t="s">
        <v>375</v>
      </c>
      <c r="H4" s="20" t="s">
        <v>381</v>
      </c>
    </row>
    <row r="5" spans="1:11" ht="101.25" customHeight="1" x14ac:dyDescent="0.25">
      <c r="B5" s="60" t="s">
        <v>345</v>
      </c>
      <c r="C5" s="61" t="s">
        <v>348</v>
      </c>
      <c r="D5" s="61"/>
      <c r="E5" s="60" t="s">
        <v>424</v>
      </c>
      <c r="F5" s="59"/>
      <c r="G5" s="61"/>
      <c r="H5" s="20" t="s">
        <v>382</v>
      </c>
    </row>
    <row r="6" spans="1:11" ht="60" customHeight="1" x14ac:dyDescent="0.25">
      <c r="B6" s="60" t="s">
        <v>346</v>
      </c>
      <c r="C6" s="61" t="s">
        <v>349</v>
      </c>
      <c r="D6" s="61" t="s">
        <v>351</v>
      </c>
      <c r="E6" s="59"/>
      <c r="F6" s="59"/>
      <c r="G6" s="62" t="s">
        <v>376</v>
      </c>
      <c r="H6" s="20" t="s">
        <v>383</v>
      </c>
    </row>
    <row r="7" spans="1:11" ht="330" x14ac:dyDescent="0.25">
      <c r="B7" s="59"/>
      <c r="C7" s="59"/>
      <c r="D7" s="61" t="s">
        <v>352</v>
      </c>
      <c r="E7" s="60" t="s">
        <v>425</v>
      </c>
      <c r="F7" s="59"/>
      <c r="G7" s="61" t="s">
        <v>377</v>
      </c>
      <c r="H7" s="20" t="s">
        <v>384</v>
      </c>
    </row>
    <row r="8" spans="1:11" ht="75" x14ac:dyDescent="0.25">
      <c r="B8" s="59"/>
      <c r="C8" s="59"/>
      <c r="D8" s="61" t="s">
        <v>353</v>
      </c>
      <c r="E8" s="59"/>
      <c r="F8" s="59"/>
      <c r="G8" s="61"/>
      <c r="H8" s="20" t="s">
        <v>385</v>
      </c>
    </row>
    <row r="9" spans="1:11" ht="60" x14ac:dyDescent="0.25">
      <c r="B9" s="59"/>
      <c r="C9" s="59"/>
      <c r="D9" s="59"/>
      <c r="E9" s="60" t="s">
        <v>426</v>
      </c>
      <c r="F9" s="59"/>
      <c r="G9" s="59"/>
      <c r="H9" s="20" t="s">
        <v>386</v>
      </c>
    </row>
    <row r="10" spans="1:11" ht="60" x14ac:dyDescent="0.25">
      <c r="B10" s="59"/>
      <c r="C10" s="59"/>
      <c r="D10" s="61" t="s">
        <v>354</v>
      </c>
      <c r="E10" s="60" t="s">
        <v>427</v>
      </c>
      <c r="F10" s="59"/>
      <c r="G10" s="59"/>
      <c r="H10" s="20" t="s">
        <v>387</v>
      </c>
    </row>
    <row r="11" spans="1:11" ht="45" x14ac:dyDescent="0.25">
      <c r="B11" s="59"/>
      <c r="C11" s="59"/>
      <c r="D11" s="61"/>
      <c r="E11" s="60" t="s">
        <v>428</v>
      </c>
      <c r="F11" s="59"/>
      <c r="G11" s="59"/>
      <c r="H11" s="20" t="s">
        <v>388</v>
      </c>
    </row>
    <row r="12" spans="1:11" ht="60" x14ac:dyDescent="0.25">
      <c r="B12" s="59"/>
      <c r="C12" s="59"/>
      <c r="D12" s="62" t="s">
        <v>355</v>
      </c>
      <c r="E12" s="60" t="s">
        <v>429</v>
      </c>
      <c r="F12" s="59"/>
      <c r="G12" s="59"/>
      <c r="H12" s="20" t="s">
        <v>389</v>
      </c>
    </row>
    <row r="13" spans="1:11" x14ac:dyDescent="0.25">
      <c r="B13" s="59"/>
      <c r="C13" s="59"/>
      <c r="D13" s="61"/>
      <c r="E13" s="59"/>
      <c r="F13" s="59"/>
      <c r="G13" s="59"/>
      <c r="H13" s="20" t="s">
        <v>390</v>
      </c>
    </row>
    <row r="14" spans="1:11" x14ac:dyDescent="0.25">
      <c r="B14" s="59"/>
      <c r="C14" s="59"/>
      <c r="D14" s="61"/>
      <c r="E14" s="59"/>
      <c r="F14" s="59"/>
      <c r="G14" s="59"/>
    </row>
    <row r="15" spans="1:11" x14ac:dyDescent="0.25">
      <c r="B15" s="59"/>
      <c r="C15" s="59"/>
      <c r="D15" s="61" t="s">
        <v>356</v>
      </c>
      <c r="E15" s="59"/>
      <c r="F15" s="59"/>
      <c r="G15" s="59"/>
    </row>
    <row r="16" spans="1:11" x14ac:dyDescent="0.25">
      <c r="B16" s="59"/>
      <c r="C16" s="59"/>
      <c r="D16" s="61" t="s">
        <v>357</v>
      </c>
      <c r="E16" s="59"/>
      <c r="F16" s="59"/>
      <c r="G16" s="59"/>
    </row>
    <row r="17" spans="2:7" x14ac:dyDescent="0.25">
      <c r="B17" s="59"/>
      <c r="C17" s="59"/>
      <c r="D17" s="61" t="s">
        <v>358</v>
      </c>
      <c r="E17" s="59"/>
      <c r="F17" s="59"/>
      <c r="G17" s="59"/>
    </row>
    <row r="18" spans="2:7" ht="30" x14ac:dyDescent="0.25">
      <c r="B18" s="59"/>
      <c r="C18" s="59"/>
      <c r="D18" s="61" t="s">
        <v>359</v>
      </c>
      <c r="E18" s="59"/>
      <c r="F18" s="59"/>
      <c r="G18" s="59"/>
    </row>
    <row r="19" spans="2:7" x14ac:dyDescent="0.25">
      <c r="B19" s="59"/>
      <c r="C19" s="59"/>
      <c r="D19" s="61" t="s">
        <v>360</v>
      </c>
      <c r="E19" s="59"/>
      <c r="F19" s="59"/>
      <c r="G19" s="59"/>
    </row>
    <row r="20" spans="2:7" x14ac:dyDescent="0.25">
      <c r="B20" s="59"/>
      <c r="C20" s="59"/>
      <c r="D20" s="59"/>
      <c r="E20" s="59"/>
      <c r="F20" s="59"/>
      <c r="G20" s="59"/>
    </row>
    <row r="21" spans="2:7" x14ac:dyDescent="0.25">
      <c r="B21" s="59"/>
      <c r="C21" s="59"/>
      <c r="D21" s="61"/>
      <c r="E21" s="59"/>
      <c r="F21" s="59"/>
      <c r="G21" s="59"/>
    </row>
    <row r="22" spans="2:7" x14ac:dyDescent="0.25">
      <c r="B22" s="59"/>
      <c r="C22" s="59"/>
      <c r="D22" s="62" t="s">
        <v>361</v>
      </c>
      <c r="E22" s="59"/>
      <c r="F22" s="59"/>
      <c r="G22" s="59"/>
    </row>
    <row r="23" spans="2:7" x14ac:dyDescent="0.25">
      <c r="B23" s="59"/>
      <c r="C23" s="59"/>
      <c r="D23" s="61"/>
      <c r="E23" s="59"/>
      <c r="F23" s="59"/>
      <c r="G23" s="59"/>
    </row>
    <row r="24" spans="2:7" x14ac:dyDescent="0.25">
      <c r="B24" s="59"/>
      <c r="C24" s="59"/>
      <c r="D24" s="61"/>
      <c r="E24" s="59"/>
      <c r="F24" s="59"/>
      <c r="G24" s="59"/>
    </row>
    <row r="25" spans="2:7" x14ac:dyDescent="0.25">
      <c r="B25" s="59"/>
      <c r="C25" s="59"/>
      <c r="D25" s="61" t="s">
        <v>362</v>
      </c>
      <c r="E25" s="59"/>
      <c r="F25" s="59"/>
      <c r="G25" s="59"/>
    </row>
    <row r="26" spans="2:7" x14ac:dyDescent="0.25">
      <c r="B26" s="59"/>
      <c r="C26" s="59"/>
      <c r="D26" s="61" t="s">
        <v>363</v>
      </c>
      <c r="E26" s="59"/>
      <c r="F26" s="59"/>
      <c r="G26" s="59"/>
    </row>
    <row r="27" spans="2:7" x14ac:dyDescent="0.25">
      <c r="B27" s="59"/>
      <c r="C27" s="59"/>
      <c r="D27" s="61" t="s">
        <v>364</v>
      </c>
      <c r="E27" s="59"/>
      <c r="F27" s="59"/>
      <c r="G27" s="59"/>
    </row>
    <row r="28" spans="2:7" x14ac:dyDescent="0.25">
      <c r="B28" s="59"/>
      <c r="C28" s="59"/>
      <c r="D28" s="59"/>
      <c r="E28" s="59"/>
      <c r="F28" s="59"/>
      <c r="G28" s="59"/>
    </row>
    <row r="29" spans="2:7" x14ac:dyDescent="0.25">
      <c r="B29" s="59"/>
      <c r="C29" s="59"/>
      <c r="D29" s="61"/>
      <c r="E29" s="59"/>
      <c r="F29" s="59"/>
      <c r="G29" s="59"/>
    </row>
    <row r="30" spans="2:7" x14ac:dyDescent="0.25">
      <c r="B30" s="59"/>
      <c r="C30" s="59"/>
      <c r="D30" s="62" t="s">
        <v>365</v>
      </c>
      <c r="E30" s="59"/>
      <c r="F30" s="59"/>
      <c r="G30" s="59"/>
    </row>
    <row r="31" spans="2:7" x14ac:dyDescent="0.25">
      <c r="B31" s="59"/>
      <c r="C31" s="59"/>
      <c r="D31" s="61"/>
      <c r="E31" s="59"/>
      <c r="F31" s="59"/>
      <c r="G31" s="59"/>
    </row>
    <row r="32" spans="2:7" x14ac:dyDescent="0.25">
      <c r="B32" s="59"/>
      <c r="C32" s="59"/>
      <c r="D32" s="61"/>
      <c r="E32" s="59"/>
      <c r="F32" s="59"/>
      <c r="G32" s="59"/>
    </row>
    <row r="33" spans="2:7" x14ac:dyDescent="0.25">
      <c r="B33" s="59"/>
      <c r="C33" s="59"/>
      <c r="D33" s="61" t="s">
        <v>360</v>
      </c>
      <c r="E33" s="59"/>
      <c r="F33" s="59"/>
      <c r="G33" s="59"/>
    </row>
    <row r="34" spans="2:7" x14ac:dyDescent="0.25">
      <c r="B34" s="59"/>
      <c r="C34" s="59"/>
      <c r="D34" s="61" t="s">
        <v>366</v>
      </c>
      <c r="E34" s="59"/>
      <c r="F34" s="59"/>
      <c r="G34" s="59"/>
    </row>
    <row r="35" spans="2:7" x14ac:dyDescent="0.25">
      <c r="B35" s="59"/>
      <c r="C35" s="59"/>
      <c r="D35" s="59"/>
      <c r="E35" s="59"/>
      <c r="F35" s="59"/>
      <c r="G35" s="59"/>
    </row>
    <row r="36" spans="2:7" x14ac:dyDescent="0.25">
      <c r="B36" s="59"/>
      <c r="C36" s="59"/>
      <c r="D36" s="61"/>
      <c r="E36" s="59"/>
      <c r="F36" s="59"/>
      <c r="G36" s="59"/>
    </row>
    <row r="37" spans="2:7" x14ac:dyDescent="0.25">
      <c r="B37" s="59"/>
      <c r="C37" s="59"/>
      <c r="D37" s="62" t="s">
        <v>367</v>
      </c>
      <c r="E37" s="59"/>
      <c r="F37" s="59"/>
      <c r="G37" s="59"/>
    </row>
    <row r="38" spans="2:7" x14ac:dyDescent="0.25">
      <c r="B38" s="59"/>
      <c r="C38" s="59"/>
      <c r="D38" s="61"/>
      <c r="E38" s="59"/>
      <c r="F38" s="59"/>
      <c r="G38" s="59"/>
    </row>
    <row r="39" spans="2:7" x14ac:dyDescent="0.25">
      <c r="B39" s="59"/>
      <c r="C39" s="59"/>
      <c r="D39" s="61"/>
      <c r="E39" s="59"/>
      <c r="F39" s="59"/>
      <c r="G39" s="59"/>
    </row>
    <row r="40" spans="2:7" x14ac:dyDescent="0.25">
      <c r="B40" s="59"/>
      <c r="C40" s="59"/>
      <c r="D40" s="61" t="s">
        <v>368</v>
      </c>
      <c r="E40" s="59"/>
      <c r="F40" s="59"/>
      <c r="G40" s="59"/>
    </row>
    <row r="41" spans="2:7" ht="30" x14ac:dyDescent="0.25">
      <c r="B41" s="59"/>
      <c r="C41" s="59"/>
      <c r="D41" s="61" t="s">
        <v>369</v>
      </c>
      <c r="E41" s="59"/>
      <c r="F41" s="59"/>
      <c r="G41" s="5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3B8D3-4216-4863-AA3B-0E9718833C8F}">
  <dimension ref="C4:D27"/>
  <sheetViews>
    <sheetView topLeftCell="A31" workbookViewId="0">
      <selection activeCell="C21" sqref="C21"/>
    </sheetView>
  </sheetViews>
  <sheetFormatPr baseColWidth="10" defaultRowHeight="15" x14ac:dyDescent="0.25"/>
  <cols>
    <col min="3" max="3" width="90.140625" customWidth="1"/>
    <col min="4" max="4" width="14.42578125" customWidth="1"/>
    <col min="5" max="5" width="76.28515625" customWidth="1"/>
  </cols>
  <sheetData>
    <row r="4" spans="3:4" x14ac:dyDescent="0.25">
      <c r="C4" t="s">
        <v>403</v>
      </c>
      <c r="D4">
        <v>16</v>
      </c>
    </row>
    <row r="5" spans="3:4" x14ac:dyDescent="0.25">
      <c r="C5" t="s">
        <v>401</v>
      </c>
      <c r="D5">
        <v>3</v>
      </c>
    </row>
    <row r="6" spans="3:4" x14ac:dyDescent="0.25">
      <c r="C6" t="s">
        <v>412</v>
      </c>
      <c r="D6">
        <v>4</v>
      </c>
    </row>
    <row r="7" spans="3:4" x14ac:dyDescent="0.25">
      <c r="C7" t="s">
        <v>413</v>
      </c>
      <c r="D7">
        <v>59</v>
      </c>
    </row>
    <row r="8" spans="3:4" x14ac:dyDescent="0.25">
      <c r="C8" t="s">
        <v>409</v>
      </c>
      <c r="D8">
        <v>54</v>
      </c>
    </row>
    <row r="9" spans="3:4" x14ac:dyDescent="0.25">
      <c r="C9" t="s">
        <v>355</v>
      </c>
      <c r="D9">
        <v>56</v>
      </c>
    </row>
    <row r="10" spans="3:4" x14ac:dyDescent="0.25">
      <c r="C10" t="s">
        <v>405</v>
      </c>
      <c r="D10">
        <v>34</v>
      </c>
    </row>
    <row r="11" spans="3:4" x14ac:dyDescent="0.25">
      <c r="C11" t="s">
        <v>414</v>
      </c>
      <c r="D11">
        <v>54</v>
      </c>
    </row>
    <row r="12" spans="3:4" x14ac:dyDescent="0.25">
      <c r="C12" t="s">
        <v>397</v>
      </c>
      <c r="D12">
        <v>54</v>
      </c>
    </row>
    <row r="13" spans="3:4" x14ac:dyDescent="0.25">
      <c r="C13" t="s">
        <v>411</v>
      </c>
      <c r="D13">
        <v>13</v>
      </c>
    </row>
    <row r="14" spans="3:4" x14ac:dyDescent="0.25">
      <c r="C14" t="s">
        <v>400</v>
      </c>
      <c r="D14">
        <v>23</v>
      </c>
    </row>
    <row r="15" spans="3:4" x14ac:dyDescent="0.25">
      <c r="C15" t="s">
        <v>415</v>
      </c>
      <c r="D15">
        <v>54</v>
      </c>
    </row>
    <row r="16" spans="3:4" x14ac:dyDescent="0.25">
      <c r="C16" t="s">
        <v>416</v>
      </c>
      <c r="D16">
        <v>17</v>
      </c>
    </row>
    <row r="17" spans="3:4" x14ac:dyDescent="0.25">
      <c r="C17" t="s">
        <v>410</v>
      </c>
      <c r="D17">
        <v>35</v>
      </c>
    </row>
    <row r="18" spans="3:4" x14ac:dyDescent="0.25">
      <c r="C18" t="s">
        <v>417</v>
      </c>
      <c r="D18">
        <v>54</v>
      </c>
    </row>
    <row r="19" spans="3:4" x14ac:dyDescent="0.25">
      <c r="C19" t="s">
        <v>407</v>
      </c>
      <c r="D19">
        <v>7</v>
      </c>
    </row>
    <row r="20" spans="3:4" x14ac:dyDescent="0.25">
      <c r="C20" t="s">
        <v>406</v>
      </c>
      <c r="D20">
        <v>32</v>
      </c>
    </row>
    <row r="21" spans="3:4" x14ac:dyDescent="0.25">
      <c r="C21" t="s">
        <v>399</v>
      </c>
      <c r="D21">
        <v>53</v>
      </c>
    </row>
    <row r="22" spans="3:4" x14ac:dyDescent="0.25">
      <c r="C22" t="s">
        <v>418</v>
      </c>
      <c r="D22">
        <v>48</v>
      </c>
    </row>
    <row r="23" spans="3:4" x14ac:dyDescent="0.25">
      <c r="C23" t="s">
        <v>402</v>
      </c>
      <c r="D23">
        <v>28</v>
      </c>
    </row>
    <row r="24" spans="3:4" x14ac:dyDescent="0.25">
      <c r="C24" t="s">
        <v>408</v>
      </c>
      <c r="D24">
        <v>4</v>
      </c>
    </row>
    <row r="25" spans="3:4" x14ac:dyDescent="0.25">
      <c r="C25" t="s">
        <v>398</v>
      </c>
      <c r="D25">
        <v>10</v>
      </c>
    </row>
    <row r="26" spans="3:4" x14ac:dyDescent="0.25">
      <c r="C26" t="s">
        <v>404</v>
      </c>
      <c r="D26">
        <v>50</v>
      </c>
    </row>
    <row r="27" spans="3:4" x14ac:dyDescent="0.25">
      <c r="C27" t="s">
        <v>419</v>
      </c>
      <c r="D27">
        <v>43</v>
      </c>
    </row>
  </sheetData>
  <sortState ref="C4:C27">
    <sortCondition ref="C4:C27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Programas</vt:lpstr>
      <vt:lpstr>Cobertura convenios</vt:lpstr>
      <vt:lpstr>Valor_Matricula</vt:lpstr>
      <vt:lpstr>Fecha de Creación</vt:lpstr>
      <vt:lpstr>Ecuación</vt:lpstr>
      <vt:lpstr>Departamentos</vt:lpstr>
      <vt:lpstr>Ciudades</vt:lpstr>
      <vt:lpstr>Perfiles</vt:lpstr>
      <vt:lpstr>Cargos</vt:lpstr>
      <vt:lpstr>Ranking_Inter.</vt:lpstr>
      <vt:lpstr>Impacto </vt:lpstr>
      <vt:lpstr>Lineas</vt:lpstr>
      <vt:lpstr>Graduados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UIS</cp:lastModifiedBy>
  <cp:revision/>
  <dcterms:created xsi:type="dcterms:W3CDTF">2023-05-04T20:08:47Z</dcterms:created>
  <dcterms:modified xsi:type="dcterms:W3CDTF">2023-09-19T23:59:45Z</dcterms:modified>
  <cp:category/>
  <cp:contentStatus/>
</cp:coreProperties>
</file>