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blo\OneDrive\Documentos\PRACTICAS MUZICO PLANETA CREATIVO\"/>
    </mc:Choice>
  </mc:AlternateContent>
  <bookViews>
    <workbookView xWindow="0" yWindow="0" windowWidth="20490" windowHeight="7650"/>
  </bookViews>
  <sheets>
    <sheet name="Trabajo final Pablo" sheetId="1" r:id="rId1"/>
    <sheet name="Conclusiones 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B11" i="1"/>
  <c r="D11" i="1"/>
  <c r="C11" i="1"/>
  <c r="B8" i="1"/>
  <c r="B7" i="1"/>
  <c r="B25" i="1" l="1"/>
  <c r="D26" i="1"/>
  <c r="B13" i="1" l="1"/>
  <c r="B16" i="1" l="1"/>
  <c r="C16" i="1"/>
  <c r="C12" i="1"/>
  <c r="C13" i="1"/>
  <c r="C14" i="1"/>
  <c r="C15" i="1"/>
  <c r="B14" i="1"/>
  <c r="B15" i="1"/>
  <c r="D12" i="1" l="1"/>
  <c r="D13" i="1"/>
  <c r="D16" i="1"/>
  <c r="D15" i="1"/>
  <c r="D14" i="1"/>
</calcChain>
</file>

<file path=xl/sharedStrings.xml><?xml version="1.0" encoding="utf-8"?>
<sst xmlns="http://schemas.openxmlformats.org/spreadsheetml/2006/main" count="46" uniqueCount="45">
  <si>
    <t>P.E=CF/P-CV</t>
  </si>
  <si>
    <t>CF</t>
  </si>
  <si>
    <t>COSTOS FIJOS</t>
  </si>
  <si>
    <t>P</t>
  </si>
  <si>
    <t>PRECIO UNITARIO</t>
  </si>
  <si>
    <t>CV</t>
  </si>
  <si>
    <t>COSTOS VARIABLES UNITARIOS</t>
  </si>
  <si>
    <t>COSTOS VARIABLES</t>
  </si>
  <si>
    <t>PRECIO DE VENTA</t>
  </si>
  <si>
    <t>P.E</t>
  </si>
  <si>
    <t>UTILIDADES</t>
  </si>
  <si>
    <t>PUNTO DE EQUILIBRIO</t>
  </si>
  <si>
    <t>CANTIDAD</t>
  </si>
  <si>
    <t xml:space="preserve">VENTAS </t>
  </si>
  <si>
    <t xml:space="preserve">COSTOS </t>
  </si>
  <si>
    <t>UTILIDAD</t>
  </si>
  <si>
    <t>Costos fijos</t>
  </si>
  <si>
    <t>Costos variables</t>
  </si>
  <si>
    <t>Servicios publicos</t>
  </si>
  <si>
    <t>Seguros y seguridad</t>
  </si>
  <si>
    <t>Legales</t>
  </si>
  <si>
    <t>Mano de obra</t>
  </si>
  <si>
    <t>Arrendamiento</t>
  </si>
  <si>
    <t>Internet</t>
  </si>
  <si>
    <t>Gastos bancarios</t>
  </si>
  <si>
    <t>Publicidad</t>
  </si>
  <si>
    <t>Transporte y mensajeria</t>
  </si>
  <si>
    <t>Aseo</t>
  </si>
  <si>
    <t>Celular</t>
  </si>
  <si>
    <t>Precio de venta</t>
  </si>
  <si>
    <t xml:space="preserve">Ultimo mes </t>
  </si>
  <si>
    <t xml:space="preserve">Porgramas de formacion </t>
  </si>
  <si>
    <t>El precio de venta se tomo mensual, de cada una de las clases de cada instrumento del ultimo mes.</t>
  </si>
  <si>
    <t>CONCLUSIONES:</t>
  </si>
  <si>
    <t>La utilidad a futuro solo se dara si el número de ventas y costos siguen en paralelo de lo contrario cambiara la utilidad.</t>
  </si>
  <si>
    <t>Formula</t>
  </si>
  <si>
    <t>Las cantidades nos indican las ventas, costos y utilidades por cada mes.</t>
  </si>
  <si>
    <t>Grafico 1: Nos indica la cantidad, las ventas con la formula utilizada que fue la cantidad*el precio de venta f4, los costos con la formula costos fijosf4+costos variables f4*cantidad y la utilidad con la formula ventas - costos.</t>
  </si>
  <si>
    <t xml:space="preserve">Son los valores del primer mes. </t>
  </si>
  <si>
    <t>Grafico 2: SIMULACION que nos indican la utilidad a futuro si siguieran aumentando el numero de ventas y costos, con las mismas formulas respectivas del grafico 1.</t>
  </si>
  <si>
    <t>Utilidad: La utilidad se calculo con la formula precio de venta * punto de equilibrio - costos fijos - costos variables * punto de equilibrio.</t>
  </si>
  <si>
    <t>Pago de curso mkt digital</t>
  </si>
  <si>
    <t>Salarios administrativos</t>
  </si>
  <si>
    <t>Mayo</t>
  </si>
  <si>
    <t>P.E: El punto de equilibrio es 0,752 aproximado a 1, por lo tanto es positivo. Su formula es P.E=Costos Fijos/Precio de venta-Costos Variables.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</si>
</sst>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$&quot;\ #,##0;[Red]\-&quot;$&quot;\ #,##0"/>
    <numFmt numFmtId="42" formatCode="_-&quot;$&quot;\ * #,##0_-;\-&quot;$&quot;\ * #,##0_-;_-&quot;$&quot;\ * &quot;-&quot;_-;_-@_-"/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rgb="FF000000"/>
      <name val="Arial"/>
    </font>
    <font>
      <sz val="10"/>
      <color theme="1"/>
      <name val="Arial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0" fontId="2" fillId="0" borderId="0" applyFill="0" applyProtection="0"/>
    <xf numFmtId="0" fontId="3" fillId="0" borderId="0"/>
  </cellStyleXfs>
  <cellXfs count="26">
    <xf numFmtId="0" fontId="0" fillId="0" borderId="0" xfId="0"/>
    <xf numFmtId="0" fontId="0" fillId="0" borderId="1" xfId="0" applyBorder="1"/>
    <xf numFmtId="42" fontId="2" fillId="0" borderId="1" xfId="1" applyFont="1" applyFill="1" applyBorder="1" applyProtection="1"/>
    <xf numFmtId="42" fontId="4" fillId="0" borderId="0" xfId="1" applyFont="1"/>
    <xf numFmtId="0" fontId="0" fillId="0" borderId="0" xfId="0" applyNumberFormat="1"/>
    <xf numFmtId="42" fontId="0" fillId="0" borderId="1" xfId="0" applyNumberFormat="1" applyBorder="1"/>
    <xf numFmtId="42" fontId="4" fillId="0" borderId="1" xfId="1" applyFont="1" applyBorder="1"/>
    <xf numFmtId="0" fontId="5" fillId="0" borderId="1" xfId="0" applyFont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42" fontId="0" fillId="0" borderId="1" xfId="1" applyFont="1" applyFill="1" applyBorder="1" applyProtection="1"/>
    <xf numFmtId="42" fontId="0" fillId="0" borderId="1" xfId="1" applyFont="1" applyBorder="1"/>
    <xf numFmtId="0" fontId="0" fillId="0" borderId="2" xfId="0" applyBorder="1"/>
    <xf numFmtId="0" fontId="0" fillId="0" borderId="0" xfId="0" applyBorder="1"/>
    <xf numFmtId="42" fontId="0" fillId="0" borderId="0" xfId="1" applyFont="1" applyBorder="1"/>
    <xf numFmtId="6" fontId="0" fillId="0" borderId="1" xfId="1" applyNumberFormat="1" applyFont="1" applyBorder="1"/>
    <xf numFmtId="42" fontId="0" fillId="2" borderId="1" xfId="0" applyNumberFormat="1" applyFill="1" applyBorder="1"/>
    <xf numFmtId="0" fontId="0" fillId="3" borderId="1" xfId="0" applyFill="1" applyBorder="1" applyAlignment="1">
      <alignment horizontal="center"/>
    </xf>
    <xf numFmtId="0" fontId="5" fillId="2" borderId="1" xfId="0" applyFont="1" applyFill="1" applyBorder="1"/>
    <xf numFmtId="0" fontId="0" fillId="2" borderId="2" xfId="0" applyFill="1" applyBorder="1"/>
    <xf numFmtId="0" fontId="5" fillId="4" borderId="1" xfId="0" applyFont="1" applyFill="1" applyBorder="1"/>
    <xf numFmtId="0" fontId="5" fillId="0" borderId="1" xfId="0" applyFont="1" applyFill="1" applyBorder="1"/>
    <xf numFmtId="6" fontId="6" fillId="2" borderId="1" xfId="0" applyNumberFormat="1" applyFont="1" applyFill="1" applyBorder="1"/>
    <xf numFmtId="42" fontId="0" fillId="0" borderId="0" xfId="0" applyNumberFormat="1" applyBorder="1"/>
    <xf numFmtId="164" fontId="0" fillId="0" borderId="1" xfId="1" applyNumberFormat="1" applyFont="1" applyBorder="1"/>
    <xf numFmtId="1" fontId="0" fillId="0" borderId="1" xfId="1" applyNumberFormat="1" applyFont="1" applyBorder="1"/>
  </cellXfs>
  <cellStyles count="4">
    <cellStyle name="Moneda [0]" xfId="1" builtinId="7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G1: Punto de equilibrio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'Trabajo final Pablo'!$A$10:$D$10</c:f>
              <c:strCache>
                <c:ptCount val="4"/>
                <c:pt idx="0">
                  <c:v>CANTIDAD</c:v>
                </c:pt>
                <c:pt idx="1">
                  <c:v>VENTAS </c:v>
                </c:pt>
                <c:pt idx="2">
                  <c:v>COSTOS </c:v>
                </c:pt>
                <c:pt idx="3">
                  <c:v>UTILIDAD</c:v>
                </c:pt>
              </c:strCache>
            </c:strRef>
          </c:cat>
          <c:val>
            <c:numRef>
              <c:f>'Trabajo final Pablo'!$A$11:$D$11</c:f>
              <c:numCache>
                <c:formatCode>_("$"* #,##0_);_("$"* \(#,##0\);_("$"* "-"_);_(@_)</c:formatCode>
                <c:ptCount val="4"/>
                <c:pt idx="0" formatCode="General">
                  <c:v>1</c:v>
                </c:pt>
                <c:pt idx="1">
                  <c:v>8554093</c:v>
                </c:pt>
                <c:pt idx="2">
                  <c:v>7294712</c:v>
                </c:pt>
                <c:pt idx="3">
                  <c:v>1259381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E6-4E99-BD72-01014C023F9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609269247"/>
        <c:axId val="609268831"/>
      </c:lineChart>
      <c:catAx>
        <c:axId val="609269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8831"/>
        <c:crosses val="autoZero"/>
        <c:auto val="1"/>
        <c:lblAlgn val="ctr"/>
        <c:lblOffset val="100"/>
        <c:noMultiLvlLbl val="0"/>
      </c:catAx>
      <c:valAx>
        <c:axId val="609268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92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G2: P.E: Utilidad a futuro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'Trabajo final Pablo'!$A$10</c:f>
              <c:strCache>
                <c:ptCount val="1"/>
                <c:pt idx="0">
                  <c:v>CANTIDAD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'Trabajo final Pablo'!$A$12:$A$16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04-4A8F-B5BD-672EBEC3A880}"/>
            </c:ext>
          </c:extLst>
        </c:ser>
        <c:ser>
          <c:idx val="1"/>
          <c:order val="1"/>
          <c:tx>
            <c:strRef>
              <c:f>'Trabajo final Pablo'!$B$10</c:f>
              <c:strCache>
                <c:ptCount val="1"/>
                <c:pt idx="0">
                  <c:v>VENTAS 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'Trabajo final Pablo'!$B$12:$B$16</c:f>
              <c:numCache>
                <c:formatCode>_("$"* #,##0_);_("$"* \(#,##0\);_("$"* "-"_);_(@_)</c:formatCode>
                <c:ptCount val="5"/>
                <c:pt idx="0">
                  <c:v>17108186</c:v>
                </c:pt>
                <c:pt idx="1">
                  <c:v>25662279</c:v>
                </c:pt>
                <c:pt idx="2">
                  <c:v>34216372</c:v>
                </c:pt>
                <c:pt idx="3">
                  <c:v>42770465</c:v>
                </c:pt>
                <c:pt idx="4">
                  <c:v>51324558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04-4A8F-B5BD-672EBEC3A880}"/>
            </c:ext>
          </c:extLst>
        </c:ser>
        <c:ser>
          <c:idx val="2"/>
          <c:order val="2"/>
          <c:tx>
            <c:strRef>
              <c:f>'Trabajo final Pablo'!$C$10</c:f>
              <c:strCache>
                <c:ptCount val="1"/>
                <c:pt idx="0">
                  <c:v>COSTOS </c:v>
                </c:pt>
              </c:strCache>
            </c:strRef>
          </c:tx>
          <c:spPr>
            <a:ln w="381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'Trabajo final Pablo'!$C$12:$C$16</c:f>
              <c:numCache>
                <c:formatCode>_("$"* #,##0_);_("$"* \(#,##0\);_("$"* "-"_);_(@_)</c:formatCode>
                <c:ptCount val="5"/>
                <c:pt idx="0">
                  <c:v>10778156</c:v>
                </c:pt>
                <c:pt idx="1">
                  <c:v>14261600</c:v>
                </c:pt>
                <c:pt idx="2">
                  <c:v>17745044</c:v>
                </c:pt>
                <c:pt idx="3">
                  <c:v>21228488</c:v>
                </c:pt>
                <c:pt idx="4">
                  <c:v>24711932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04-4A8F-B5BD-672EBEC3A880}"/>
            </c:ext>
          </c:extLst>
        </c:ser>
        <c:ser>
          <c:idx val="3"/>
          <c:order val="3"/>
          <c:tx>
            <c:strRef>
              <c:f>'Trabajo final Pablo'!$D$10</c:f>
              <c:strCache>
                <c:ptCount val="1"/>
                <c:pt idx="0">
                  <c:v>UTILIDAD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'Trabajo final Pablo'!$D$12:$D$16</c:f>
              <c:numCache>
                <c:formatCode>_("$"* #,##0_);_("$"* \(#,##0\);_("$"* "-"_);_(@_)</c:formatCode>
                <c:ptCount val="5"/>
                <c:pt idx="0">
                  <c:v>6330030</c:v>
                </c:pt>
                <c:pt idx="1">
                  <c:v>11400679</c:v>
                </c:pt>
                <c:pt idx="2">
                  <c:v>16471328</c:v>
                </c:pt>
                <c:pt idx="3">
                  <c:v>21541977</c:v>
                </c:pt>
                <c:pt idx="4">
                  <c:v>26612626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04-4A8F-B5BD-672EBEC3A8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608947647"/>
        <c:axId val="608937247"/>
      </c:lineChart>
      <c:catAx>
        <c:axId val="6089476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8937247"/>
        <c:crosses val="autoZero"/>
        <c:auto val="1"/>
        <c:lblAlgn val="ctr"/>
        <c:lblOffset val="100"/>
        <c:noMultiLvlLbl val="0"/>
      </c:catAx>
      <c:valAx>
        <c:axId val="608937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8947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8</xdr:row>
      <xdr:rowOff>0</xdr:rowOff>
    </xdr:from>
    <xdr:to>
      <xdr:col>8</xdr:col>
      <xdr:colOff>619125</xdr:colOff>
      <xdr:row>22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</xdr:colOff>
      <xdr:row>24</xdr:row>
      <xdr:rowOff>38098</xdr:rowOff>
    </xdr:from>
    <xdr:to>
      <xdr:col>16</xdr:col>
      <xdr:colOff>47625</xdr:colOff>
      <xdr:row>47</xdr:row>
      <xdr:rowOff>95249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topLeftCell="A10" workbookViewId="0">
      <selection activeCell="B7" sqref="B7"/>
    </sheetView>
  </sheetViews>
  <sheetFormatPr baseColWidth="10" defaultRowHeight="15" x14ac:dyDescent="0.25"/>
  <cols>
    <col min="1" max="1" width="23.28515625" bestFit="1" customWidth="1"/>
    <col min="2" max="2" width="20.5703125" bestFit="1" customWidth="1"/>
    <col min="3" max="3" width="43.5703125" bestFit="1" customWidth="1"/>
    <col min="4" max="4" width="16.7109375" bestFit="1" customWidth="1"/>
    <col min="6" max="6" width="12" bestFit="1" customWidth="1"/>
    <col min="7" max="7" width="28.5703125" bestFit="1" customWidth="1"/>
  </cols>
  <sheetData>
    <row r="1" spans="1:7" x14ac:dyDescent="0.25">
      <c r="B1" s="20" t="s">
        <v>11</v>
      </c>
      <c r="C1" s="7">
        <v>2021</v>
      </c>
      <c r="D1" s="18" t="s">
        <v>30</v>
      </c>
      <c r="E1" s="18" t="s">
        <v>43</v>
      </c>
    </row>
    <row r="3" spans="1:7" x14ac:dyDescent="0.25">
      <c r="G3" s="7" t="s">
        <v>35</v>
      </c>
    </row>
    <row r="4" spans="1:7" x14ac:dyDescent="0.25">
      <c r="A4" s="7" t="s">
        <v>2</v>
      </c>
      <c r="B4" s="2">
        <v>3811268</v>
      </c>
      <c r="F4" s="19" t="s">
        <v>0</v>
      </c>
      <c r="G4" s="8"/>
    </row>
    <row r="5" spans="1:7" x14ac:dyDescent="0.25">
      <c r="A5" s="7" t="s">
        <v>7</v>
      </c>
      <c r="B5" s="10">
        <v>3483444</v>
      </c>
      <c r="F5" s="9" t="s">
        <v>1</v>
      </c>
      <c r="G5" s="9" t="s">
        <v>2</v>
      </c>
    </row>
    <row r="6" spans="1:7" x14ac:dyDescent="0.25">
      <c r="A6" s="7" t="s">
        <v>8</v>
      </c>
      <c r="B6" s="6">
        <v>8554093</v>
      </c>
      <c r="C6" s="3"/>
      <c r="F6" s="9" t="s">
        <v>3</v>
      </c>
      <c r="G6" s="9" t="s">
        <v>4</v>
      </c>
    </row>
    <row r="7" spans="1:7" x14ac:dyDescent="0.25">
      <c r="A7" s="7" t="s">
        <v>9</v>
      </c>
      <c r="B7" s="24">
        <f>+B4/(B6-B5)</f>
        <v>0.75163317358389425</v>
      </c>
      <c r="F7" s="9" t="s">
        <v>5</v>
      </c>
      <c r="G7" s="9" t="s">
        <v>6</v>
      </c>
    </row>
    <row r="8" spans="1:7" x14ac:dyDescent="0.25">
      <c r="A8" s="7" t="s">
        <v>10</v>
      </c>
      <c r="B8" s="25">
        <f>+B6*B7-B4-B5*B7</f>
        <v>0</v>
      </c>
      <c r="C8" s="4"/>
    </row>
    <row r="9" spans="1:7" x14ac:dyDescent="0.25">
      <c r="B9" s="4"/>
      <c r="C9" s="4"/>
    </row>
    <row r="10" spans="1:7" x14ac:dyDescent="0.25">
      <c r="A10" s="7" t="s">
        <v>12</v>
      </c>
      <c r="B10" s="7" t="s">
        <v>13</v>
      </c>
      <c r="C10" s="7" t="s">
        <v>14</v>
      </c>
      <c r="D10" s="7" t="s">
        <v>15</v>
      </c>
    </row>
    <row r="11" spans="1:7" x14ac:dyDescent="0.25">
      <c r="A11" s="8">
        <v>1</v>
      </c>
      <c r="B11" s="16">
        <f>+A11*$B$6</f>
        <v>8554093</v>
      </c>
      <c r="C11" s="16">
        <f>+$B$4+$B$5*A11</f>
        <v>7294712</v>
      </c>
      <c r="D11" s="16">
        <f>+B11-C11</f>
        <v>1259381</v>
      </c>
    </row>
    <row r="12" spans="1:7" x14ac:dyDescent="0.25">
      <c r="A12" s="1">
        <v>2</v>
      </c>
      <c r="B12" s="5">
        <f>+A12*$B$6</f>
        <v>17108186</v>
      </c>
      <c r="C12" s="5">
        <f t="shared" ref="C12:C16" si="0">+$B$4+$B$5*A12</f>
        <v>10778156</v>
      </c>
      <c r="D12" s="5">
        <f t="shared" ref="D12:D15" si="1">+B12-C12</f>
        <v>6330030</v>
      </c>
    </row>
    <row r="13" spans="1:7" x14ac:dyDescent="0.25">
      <c r="A13" s="1">
        <v>3</v>
      </c>
      <c r="B13" s="5">
        <f>+A13*$B$6</f>
        <v>25662279</v>
      </c>
      <c r="C13" s="5">
        <f t="shared" si="0"/>
        <v>14261600</v>
      </c>
      <c r="D13" s="5">
        <f t="shared" si="1"/>
        <v>11400679</v>
      </c>
    </row>
    <row r="14" spans="1:7" x14ac:dyDescent="0.25">
      <c r="A14" s="1">
        <v>4</v>
      </c>
      <c r="B14" s="5">
        <f t="shared" ref="B14:B16" si="2">+A14*$B$6</f>
        <v>34216372</v>
      </c>
      <c r="C14" s="5">
        <f t="shared" si="0"/>
        <v>17745044</v>
      </c>
      <c r="D14" s="5">
        <f t="shared" si="1"/>
        <v>16471328</v>
      </c>
    </row>
    <row r="15" spans="1:7" x14ac:dyDescent="0.25">
      <c r="A15" s="1">
        <v>5</v>
      </c>
      <c r="B15" s="5">
        <f t="shared" si="2"/>
        <v>42770465</v>
      </c>
      <c r="C15" s="5">
        <f t="shared" si="0"/>
        <v>21228488</v>
      </c>
      <c r="D15" s="5">
        <f t="shared" si="1"/>
        <v>21541977</v>
      </c>
    </row>
    <row r="16" spans="1:7" x14ac:dyDescent="0.25">
      <c r="A16" s="1">
        <v>6</v>
      </c>
      <c r="B16" s="5">
        <f t="shared" si="2"/>
        <v>51324558</v>
      </c>
      <c r="C16" s="5">
        <f t="shared" si="0"/>
        <v>24711932</v>
      </c>
      <c r="D16" s="5">
        <f>+B16-C16</f>
        <v>26612626</v>
      </c>
    </row>
    <row r="18" spans="1:5" x14ac:dyDescent="0.25">
      <c r="A18" s="7" t="s">
        <v>16</v>
      </c>
      <c r="B18" s="1"/>
      <c r="C18" s="7" t="s">
        <v>17</v>
      </c>
      <c r="D18" s="1"/>
    </row>
    <row r="19" spans="1:5" x14ac:dyDescent="0.25">
      <c r="A19" s="1" t="s">
        <v>19</v>
      </c>
      <c r="B19" s="11">
        <v>526000</v>
      </c>
      <c r="C19" s="12" t="s">
        <v>18</v>
      </c>
      <c r="D19" s="11">
        <v>162000</v>
      </c>
    </row>
    <row r="20" spans="1:5" x14ac:dyDescent="0.25">
      <c r="A20" s="1" t="s">
        <v>42</v>
      </c>
      <c r="B20" s="11">
        <v>2246500</v>
      </c>
      <c r="C20" s="1" t="s">
        <v>21</v>
      </c>
      <c r="D20" s="11">
        <v>2707777</v>
      </c>
    </row>
    <row r="21" spans="1:5" x14ac:dyDescent="0.25">
      <c r="A21" s="1" t="s">
        <v>20</v>
      </c>
      <c r="B21" s="11">
        <v>104080</v>
      </c>
      <c r="C21" s="12" t="s">
        <v>24</v>
      </c>
      <c r="D21" s="11">
        <v>9500</v>
      </c>
    </row>
    <row r="22" spans="1:5" x14ac:dyDescent="0.25">
      <c r="A22" s="1" t="s">
        <v>22</v>
      </c>
      <c r="B22" s="11">
        <v>500000</v>
      </c>
      <c r="C22" s="12" t="s">
        <v>25</v>
      </c>
      <c r="D22" s="15">
        <v>501167</v>
      </c>
      <c r="E22" s="13"/>
    </row>
    <row r="23" spans="1:5" x14ac:dyDescent="0.25">
      <c r="A23" s="1" t="s">
        <v>23</v>
      </c>
      <c r="B23" s="11">
        <v>112000</v>
      </c>
      <c r="C23" s="12" t="s">
        <v>26</v>
      </c>
      <c r="D23" s="11">
        <v>23000</v>
      </c>
      <c r="E23" s="13"/>
    </row>
    <row r="24" spans="1:5" x14ac:dyDescent="0.25">
      <c r="A24" s="1" t="s">
        <v>41</v>
      </c>
      <c r="B24" s="11">
        <v>322688</v>
      </c>
      <c r="C24" s="12" t="s">
        <v>27</v>
      </c>
      <c r="D24" s="11">
        <v>30000</v>
      </c>
      <c r="E24" s="13"/>
    </row>
    <row r="25" spans="1:5" x14ac:dyDescent="0.25">
      <c r="B25" s="16">
        <f>SUM(B19:B24)</f>
        <v>3811268</v>
      </c>
      <c r="C25" s="12" t="s">
        <v>28</v>
      </c>
      <c r="D25" s="11">
        <v>50000</v>
      </c>
      <c r="E25" s="13"/>
    </row>
    <row r="26" spans="1:5" x14ac:dyDescent="0.25">
      <c r="C26" s="13"/>
      <c r="D26" s="16">
        <f>SUM(D19:D25)</f>
        <v>3483444</v>
      </c>
      <c r="E26" s="13"/>
    </row>
    <row r="27" spans="1:5" x14ac:dyDescent="0.25">
      <c r="C27" s="13"/>
      <c r="D27" s="14"/>
    </row>
    <row r="28" spans="1:5" x14ac:dyDescent="0.25">
      <c r="A28" s="7" t="s">
        <v>29</v>
      </c>
      <c r="C28" s="13"/>
      <c r="D28" s="14"/>
    </row>
    <row r="29" spans="1:5" x14ac:dyDescent="0.25">
      <c r="A29" s="1" t="s">
        <v>31</v>
      </c>
      <c r="B29" s="22">
        <v>8554093</v>
      </c>
      <c r="C29" s="23"/>
      <c r="D29" s="1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topLeftCell="A4" zoomScaleNormal="100" workbookViewId="0">
      <selection activeCell="A16" sqref="A16"/>
    </sheetView>
  </sheetViews>
  <sheetFormatPr baseColWidth="10" defaultRowHeight="15" x14ac:dyDescent="0.25"/>
  <cols>
    <col min="1" max="1" width="199" bestFit="1" customWidth="1"/>
    <col min="2" max="2" width="225.5703125" bestFit="1" customWidth="1"/>
  </cols>
  <sheetData>
    <row r="1" spans="1:1" x14ac:dyDescent="0.25">
      <c r="A1" s="17" t="s">
        <v>33</v>
      </c>
    </row>
    <row r="2" spans="1:1" x14ac:dyDescent="0.25">
      <c r="A2" s="1"/>
    </row>
    <row r="3" spans="1:1" x14ac:dyDescent="0.25">
      <c r="A3" s="7" t="s">
        <v>32</v>
      </c>
    </row>
    <row r="4" spans="1:1" x14ac:dyDescent="0.25">
      <c r="A4" s="1"/>
    </row>
    <row r="5" spans="1:1" x14ac:dyDescent="0.25">
      <c r="A5" s="7" t="s">
        <v>36</v>
      </c>
    </row>
    <row r="6" spans="1:1" x14ac:dyDescent="0.25">
      <c r="A6" s="1"/>
    </row>
    <row r="7" spans="1:1" x14ac:dyDescent="0.25">
      <c r="A7" s="18" t="s">
        <v>34</v>
      </c>
    </row>
    <row r="8" spans="1:1" x14ac:dyDescent="0.25">
      <c r="A8" s="1"/>
    </row>
    <row r="9" spans="1:1" x14ac:dyDescent="0.25">
      <c r="A9" s="7" t="s">
        <v>44</v>
      </c>
    </row>
    <row r="10" spans="1:1" x14ac:dyDescent="0.25">
      <c r="A10" s="7"/>
    </row>
    <row r="11" spans="1:1" x14ac:dyDescent="0.25">
      <c r="A11" s="7" t="s">
        <v>37</v>
      </c>
    </row>
    <row r="12" spans="1:1" x14ac:dyDescent="0.25">
      <c r="A12" s="7" t="s">
        <v>38</v>
      </c>
    </row>
    <row r="13" spans="1:1" x14ac:dyDescent="0.25">
      <c r="A13" s="1"/>
    </row>
    <row r="14" spans="1:1" x14ac:dyDescent="0.25">
      <c r="A14" s="7" t="s">
        <v>39</v>
      </c>
    </row>
    <row r="15" spans="1:1" x14ac:dyDescent="0.25">
      <c r="A15" s="7"/>
    </row>
    <row r="16" spans="1:1" x14ac:dyDescent="0.25">
      <c r="A16" s="21" t="s">
        <v>40</v>
      </c>
    </row>
    <row r="17" spans="1:1" x14ac:dyDescent="0.25">
      <c r="A17" s="13"/>
    </row>
    <row r="18" spans="1:1" x14ac:dyDescent="0.25">
      <c r="A18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Trabajo final Pablo</vt:lpstr>
      <vt:lpstr>Conclusiones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</dc:creator>
  <cp:lastModifiedBy>Pablo</cp:lastModifiedBy>
  <dcterms:created xsi:type="dcterms:W3CDTF">2021-05-27T21:26:28Z</dcterms:created>
  <dcterms:modified xsi:type="dcterms:W3CDTF">2021-06-17T20:04:18Z</dcterms:modified>
</cp:coreProperties>
</file>