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15"/>
  <workbookPr defaultThemeVersion="166925"/>
  <xr:revisionPtr revIDLastSave="2398" documentId="11_9248B46DC1CBB2E3ED7FF6F9903E8C1851038383" xr6:coauthVersionLast="47" xr6:coauthVersionMax="47" xr10:uidLastSave="{14742165-4879-4D4C-AD30-84542E3DE347}"/>
  <bookViews>
    <workbookView xWindow="240" yWindow="105" windowWidth="14805" windowHeight="8010" firstSheet="2" activeTab="6" xr2:uid="{00000000-000D-0000-FFFF-FFFF00000000}"/>
  </bookViews>
  <sheets>
    <sheet name="PANORAMICO" sheetId="2" r:id="rId1"/>
    <sheet name="VERTICAL" sheetId="3" r:id="rId2"/>
    <sheet name="LITROS" sheetId="4" r:id="rId3"/>
    <sheet name="APOYO" sheetId="5" r:id="rId4"/>
    <sheet name="TRUE" sheetId="6" r:id="rId5"/>
    <sheet name="HORNO PASTELERIA" sheetId="7" r:id="rId6"/>
    <sheet name="VITAMIX" sheetId="1" r:id="rId7"/>
    <sheet name="MANTENEDOR DE GALLETAS" sheetId="8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4" i="3" l="1"/>
  <c r="W4" i="3"/>
  <c r="T4" i="1"/>
  <c r="T7" i="3"/>
  <c r="T12" i="3"/>
  <c r="T8" i="3"/>
  <c r="T19" i="3"/>
  <c r="T18" i="3"/>
  <c r="T17" i="3"/>
  <c r="T16" i="3"/>
  <c r="T15" i="3"/>
  <c r="T13" i="3"/>
  <c r="T11" i="3"/>
  <c r="T10" i="3"/>
  <c r="T9" i="3"/>
  <c r="T5" i="3"/>
  <c r="T18" i="2"/>
  <c r="T19" i="2"/>
  <c r="T17" i="2"/>
  <c r="T15" i="2"/>
  <c r="T14" i="2"/>
  <c r="T13" i="2"/>
  <c r="T12" i="2"/>
  <c r="T11" i="2"/>
  <c r="T10" i="2"/>
  <c r="T9" i="2"/>
  <c r="T8" i="2"/>
  <c r="T7" i="2"/>
  <c r="T5" i="2"/>
  <c r="T4" i="2"/>
  <c r="T16" i="2"/>
  <c r="W19" i="2"/>
  <c r="W5" i="2"/>
  <c r="W8" i="2"/>
  <c r="T19" i="8"/>
  <c r="T18" i="8"/>
  <c r="T17" i="8"/>
  <c r="T16" i="8"/>
  <c r="T15" i="8"/>
  <c r="T14" i="8"/>
  <c r="T13" i="8"/>
  <c r="T12" i="8"/>
  <c r="T11" i="8"/>
  <c r="T10" i="8"/>
  <c r="T9" i="8"/>
  <c r="T8" i="8"/>
  <c r="T7" i="8"/>
  <c r="T5" i="8"/>
  <c r="T4" i="8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5" i="1"/>
  <c r="T19" i="7"/>
  <c r="T18" i="7"/>
  <c r="T17" i="7"/>
  <c r="T16" i="7"/>
  <c r="T15" i="7"/>
  <c r="T14" i="7"/>
  <c r="T13" i="7"/>
  <c r="T12" i="7"/>
  <c r="T11" i="7"/>
  <c r="T10" i="7"/>
  <c r="T9" i="7"/>
  <c r="T8" i="7"/>
  <c r="T7" i="7"/>
  <c r="T5" i="7"/>
  <c r="T4" i="7"/>
  <c r="T19" i="6"/>
  <c r="T18" i="6"/>
  <c r="T17" i="6"/>
  <c r="T16" i="6"/>
  <c r="T15" i="6"/>
  <c r="T14" i="6"/>
  <c r="T13" i="6"/>
  <c r="T12" i="6"/>
  <c r="T11" i="6"/>
  <c r="T10" i="6"/>
  <c r="T9" i="6"/>
  <c r="T8" i="6"/>
  <c r="T7" i="6"/>
  <c r="T5" i="6"/>
  <c r="T4" i="6"/>
  <c r="T19" i="5"/>
  <c r="T18" i="5"/>
  <c r="T17" i="5"/>
  <c r="T16" i="5"/>
  <c r="T15" i="5"/>
  <c r="T14" i="5"/>
  <c r="T13" i="5"/>
  <c r="T12" i="5"/>
  <c r="T11" i="5"/>
  <c r="T10" i="5"/>
  <c r="T9" i="5"/>
  <c r="T8" i="5"/>
  <c r="T7" i="5"/>
  <c r="T5" i="5"/>
  <c r="T4" i="5"/>
  <c r="T19" i="4"/>
  <c r="T18" i="4"/>
  <c r="T17" i="4"/>
  <c r="T16" i="4"/>
  <c r="T15" i="4"/>
  <c r="T14" i="4"/>
  <c r="T13" i="4"/>
  <c r="T12" i="4"/>
  <c r="T11" i="4"/>
  <c r="T10" i="4"/>
  <c r="T9" i="4"/>
  <c r="T8" i="4"/>
  <c r="T7" i="4"/>
  <c r="T5" i="4"/>
  <c r="T4" i="4"/>
  <c r="T14" i="3"/>
  <c r="W19" i="8"/>
  <c r="W18" i="8"/>
  <c r="W17" i="8"/>
  <c r="W16" i="8"/>
  <c r="W15" i="8"/>
  <c r="W14" i="8"/>
  <c r="W13" i="8"/>
  <c r="W12" i="8"/>
  <c r="W11" i="8"/>
  <c r="W10" i="8"/>
  <c r="W9" i="8"/>
  <c r="W8" i="8"/>
  <c r="W7" i="8"/>
  <c r="W5" i="8"/>
  <c r="W4" i="8"/>
  <c r="W19" i="7"/>
  <c r="W18" i="7"/>
  <c r="W17" i="7"/>
  <c r="W16" i="7"/>
  <c r="W15" i="7"/>
  <c r="W14" i="7"/>
  <c r="W13" i="7"/>
  <c r="W12" i="7"/>
  <c r="W11" i="7"/>
  <c r="W10" i="7"/>
  <c r="W9" i="7"/>
  <c r="W8" i="7"/>
  <c r="W7" i="7"/>
  <c r="W5" i="7"/>
  <c r="W4" i="7"/>
  <c r="W19" i="6"/>
  <c r="W18" i="6"/>
  <c r="W17" i="6"/>
  <c r="W16" i="6"/>
  <c r="W15" i="6"/>
  <c r="W14" i="6"/>
  <c r="W13" i="6"/>
  <c r="W12" i="6"/>
  <c r="W11" i="6"/>
  <c r="W10" i="6"/>
  <c r="W9" i="6"/>
  <c r="W8" i="6"/>
  <c r="W7" i="6"/>
  <c r="W5" i="6"/>
  <c r="W4" i="6"/>
  <c r="W19" i="5"/>
  <c r="W18" i="5"/>
  <c r="W17" i="5"/>
  <c r="W16" i="5"/>
  <c r="W15" i="5"/>
  <c r="W14" i="5"/>
  <c r="W13" i="5"/>
  <c r="W12" i="5"/>
  <c r="W11" i="5"/>
  <c r="W10" i="5"/>
  <c r="W9" i="5"/>
  <c r="W8" i="5"/>
  <c r="W7" i="5"/>
  <c r="W5" i="5"/>
  <c r="W4" i="5"/>
  <c r="W19" i="4"/>
  <c r="W18" i="4"/>
  <c r="W17" i="4"/>
  <c r="W16" i="4"/>
  <c r="W15" i="4"/>
  <c r="W14" i="4"/>
  <c r="W13" i="4"/>
  <c r="W12" i="4"/>
  <c r="W11" i="4"/>
  <c r="W10" i="4"/>
  <c r="W9" i="4"/>
  <c r="W8" i="4"/>
  <c r="W7" i="4"/>
  <c r="W5" i="4"/>
  <c r="W4" i="4"/>
  <c r="W19" i="3"/>
  <c r="W18" i="3"/>
  <c r="W17" i="3"/>
  <c r="W16" i="3"/>
  <c r="W15" i="3"/>
  <c r="W14" i="3"/>
  <c r="W13" i="3"/>
  <c r="W12" i="3"/>
  <c r="W11" i="3"/>
  <c r="W10" i="3"/>
  <c r="W9" i="3"/>
  <c r="W8" i="3"/>
  <c r="W7" i="3"/>
  <c r="W5" i="3"/>
  <c r="W18" i="2"/>
  <c r="W17" i="2"/>
  <c r="W16" i="2"/>
  <c r="W15" i="2"/>
  <c r="W14" i="2"/>
  <c r="W13" i="2"/>
  <c r="W12" i="2"/>
  <c r="W11" i="2"/>
  <c r="W10" i="2"/>
  <c r="W9" i="2"/>
  <c r="W7" i="2"/>
  <c r="W4" i="2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W5" i="1"/>
  <c r="W4" i="1"/>
</calcChain>
</file>

<file path=xl/sharedStrings.xml><?xml version="1.0" encoding="utf-8"?>
<sst xmlns="http://schemas.openxmlformats.org/spreadsheetml/2006/main" count="1272" uniqueCount="600">
  <si>
    <t>MODOS DE FALLA</t>
  </si>
  <si>
    <t>Calificación S</t>
  </si>
  <si>
    <t>RPN</t>
  </si>
  <si>
    <t>Función</t>
  </si>
  <si>
    <t>Código</t>
  </si>
  <si>
    <t>Descripción de la función</t>
  </si>
  <si>
    <t>Item de falla funcional</t>
  </si>
  <si>
    <t>Código de falla funcional</t>
  </si>
  <si>
    <t>Descripción de la falla funcional</t>
  </si>
  <si>
    <t>Item del modo de falla</t>
  </si>
  <si>
    <t>Código del modo de falla</t>
  </si>
  <si>
    <t xml:space="preserve">Descripción del modo de falla </t>
  </si>
  <si>
    <t>CAUSA</t>
  </si>
  <si>
    <t>EFECTO</t>
  </si>
  <si>
    <t>F0</t>
  </si>
  <si>
    <t>SF</t>
  </si>
  <si>
    <t>MA</t>
  </si>
  <si>
    <t>IC</t>
  </si>
  <si>
    <t>OR</t>
  </si>
  <si>
    <t>OC</t>
  </si>
  <si>
    <t>S</t>
  </si>
  <si>
    <t>O</t>
  </si>
  <si>
    <t>D</t>
  </si>
  <si>
    <t>Valor RPN</t>
  </si>
  <si>
    <t>Primaria</t>
  </si>
  <si>
    <t>Mantener los productos congelados a la temperatura requerida (-18 a -22°C), asegurando su conservación y correcta exhibición para la venta.</t>
  </si>
  <si>
    <t>A</t>
  </si>
  <si>
    <t>0-A</t>
  </si>
  <si>
    <t>Incapacidad del congelador para mantener las condiciones de temperatura requeridas para la conservación del producto.</t>
  </si>
  <si>
    <t>0-A-1</t>
  </si>
  <si>
    <t>Temperatura interna del equipo fuera del rango de operación establecido (superior a –18 °C).</t>
  </si>
  <si>
    <t>Funcionamiento deficiente del sistema de refrigeración debido a bajo nivel de refrigerante o falla del compresor.</t>
  </si>
  <si>
    <t>Los helados se ablandan, pierden su forma y presentación en vitrina, afectando su calidad y reduciendo su aptitud para la venta.</t>
  </si>
  <si>
    <t>Secundaria</t>
  </si>
  <si>
    <t>ESTRUCTURAL</t>
  </si>
  <si>
    <t>Soportar el peso de los productos sin deformarse.</t>
  </si>
  <si>
    <t>1-A</t>
  </si>
  <si>
    <t>No soporta adecuadamente la carga de producto.</t>
  </si>
  <si>
    <t>1-A-1</t>
  </si>
  <si>
    <t>Estantes doblados o base hundida</t>
  </si>
  <si>
    <t>Sobrecarga de producto por encima del límite de diseño</t>
  </si>
  <si>
    <t>Daño al producto almacenado y riesgo de colapso interno</t>
  </si>
  <si>
    <t>Soportar la manipulación constante en el punto de venta, incluyendo apertura y cierre frecuente de la puerta encontrada en la parte frotnal del equipo o de la cortina, carga y retiro de cubetas, desplazamientos del equipo durante limpieza e inspección y actividades de mantenimiento, sin generar daños en su estructura.</t>
  </si>
  <si>
    <t>B</t>
  </si>
  <si>
    <t>1-B</t>
  </si>
  <si>
    <t>Presenta deformaciones o deterioro del gabinete.</t>
  </si>
  <si>
    <t>1-B-2</t>
  </si>
  <si>
    <t>Marco o paredes torcidas que afectan el cierre</t>
  </si>
  <si>
    <t>Golpes o mala instalación</t>
  </si>
  <si>
    <t>Se pierde el frío, entra calor al equipo, la temperatura sube, el compresor trabaja más tiempo y el producto se empieza a dañar.</t>
  </si>
  <si>
    <t>SEGURIDAD</t>
  </si>
  <si>
    <t>Garantizar aislamiento eléctrico en cables y conexiones</t>
  </si>
  <si>
    <t>2-A</t>
  </si>
  <si>
    <t>Genera riesgo eléctrico por fallas en aislamiento o conexiones.</t>
  </si>
  <si>
    <t>2-A-1</t>
  </si>
  <si>
    <t>Deterioro del aislamento del cableado interno</t>
  </si>
  <si>
    <t>Envejecimiento del material aislante y humedad</t>
  </si>
  <si>
    <t>Riesgo de corto circuito o daño eléctrico del equipo</t>
  </si>
  <si>
    <t>Proteger al operario de descargas o quemaduras.</t>
  </si>
  <si>
    <t>2-B</t>
  </si>
  <si>
    <t>Riesgo de contacto con partes peligrosas</t>
  </si>
  <si>
    <t>2-B-2</t>
  </si>
  <si>
    <t>Componentes eléctricos accesibles o sin protección</t>
  </si>
  <si>
    <t>Ausencia o deterioro de cubiertas de protección en componentes eléctricos debido a falta de mantenimiento o reposición</t>
  </si>
  <si>
    <r>
      <rPr>
        <sz val="11"/>
        <color rgb="FF000000"/>
        <rFont val="Calibri"/>
        <scheme val="minor"/>
      </rPr>
      <t xml:space="preserve">Riesgo de </t>
    </r>
    <r>
      <rPr>
        <b/>
        <sz val="11"/>
        <color rgb="FF000000"/>
        <rFont val="Calibri"/>
        <scheme val="minor"/>
      </rPr>
      <t>accidente laboral</t>
    </r>
    <r>
      <rPr>
        <sz val="11"/>
        <color rgb="FF000000"/>
        <rFont val="Calibri"/>
        <scheme val="minor"/>
      </rPr>
      <t xml:space="preserve"> como descarga eléctrica o quemadura durante la operación o limpieza del equipo</t>
    </r>
  </si>
  <si>
    <t>CONFORT / CONTROL</t>
  </si>
  <si>
    <t>Permitir visualización clara del producto</t>
  </si>
  <si>
    <t>3-A</t>
  </si>
  <si>
    <t>No permite una correcta visualización del producto.</t>
  </si>
  <si>
    <t>3-A-1</t>
  </si>
  <si>
    <t xml:space="preserve">Opacidad o rayado del vidrio panorámico </t>
  </si>
  <si>
    <t>Uso de productos de limpieza inadecuados</t>
  </si>
  <si>
    <t>Disminución del atractivo visual del producto y reducción de ventas</t>
  </si>
  <si>
    <t>Mantener un nivel de ruido aceptable</t>
  </si>
  <si>
    <t>3-B</t>
  </si>
  <si>
    <t>Genera niveles de ruido superiores a los aceptables.</t>
  </si>
  <si>
    <t>3-B-2</t>
  </si>
  <si>
    <t>Vibración excesiva del compresor</t>
  </si>
  <si>
    <t>Desgaste de soportes antivibratorios</t>
  </si>
  <si>
    <t>Incomodidad para clientes y personal del punto de venta</t>
  </si>
  <si>
    <t>AMBINETAL</t>
  </si>
  <si>
    <t>Evitar fugas de refrigerante.</t>
  </si>
  <si>
    <t>4-A</t>
  </si>
  <si>
    <t>Presenta fuga de refrigerante.</t>
  </si>
  <si>
    <t>4-A-1</t>
  </si>
  <si>
    <t>El equipo pierde capacidad de enfriamiento de forma progresiva</t>
  </si>
  <si>
    <t>Fisuras en tuberías o fallas en uniones</t>
  </si>
  <si>
    <t>La temperatura sube por encima de –18 °C y el helado se ablanda</t>
  </si>
  <si>
    <t>Permitir la correcta disipación de calor del sistema de refrigeración</t>
  </si>
  <si>
    <t>4-B</t>
  </si>
  <si>
    <t>No disipa el calor adecuadamente</t>
  </si>
  <si>
    <t>4-B-2</t>
  </si>
  <si>
    <t>Se siente acumulación de aire caliente en la parte trasera o lateral del equipo y el compresor trabaja por largos periodos sin apagarse</t>
  </si>
  <si>
    <t>Condensador sucio o mala ventilación</t>
  </si>
  <si>
    <t>La temperatura interna no baja de –18 °C, el helado se ablanda y el equipo consume más energía</t>
  </si>
  <si>
    <t xml:space="preserve">PROTECCION </t>
  </si>
  <si>
    <t>Evitar ingreso de humedad al interior del equipo</t>
  </si>
  <si>
    <t>5-A</t>
  </si>
  <si>
    <t>Permite ingreso de humedad o contaminantes.</t>
  </si>
  <si>
    <t>5-A-1</t>
  </si>
  <si>
    <t>Condensación visible en paredes internas o vidrio</t>
  </si>
  <si>
    <t>Sellos deteriorados o puerta mal cerrada</t>
  </si>
  <si>
    <t>La humedad entra al equipo, el helado pierde firmeza en la superficie, se ve mojado o pegajoso y se afecta su presentación para la venta</t>
  </si>
  <si>
    <t>Proteger los componentes del equipo contra deterioro por uso y condiciones ambientales</t>
  </si>
  <si>
    <t>5-B</t>
  </si>
  <si>
    <t>Deterioro de componentes del equipo</t>
  </si>
  <si>
    <t>5-B-2</t>
  </si>
  <si>
    <t>Piezas con corrosión o partes internas deterioradas</t>
  </si>
  <si>
    <t>Exposición constante a humedad y falta de mantenimiento preventivo</t>
  </si>
  <si>
    <t>Pérdida de hermeticidad del equipo, ingreso de aire caliente, aumento de la temperatura interna por encima de –18 °C y mayor frecuencia de fallas que requieren reparación</t>
  </si>
  <si>
    <t>EFICIENCIA</t>
  </si>
  <si>
    <r>
      <rPr>
        <sz val="11"/>
        <color rgb="FF000000"/>
        <rFont val="Calibri"/>
        <scheme val="minor"/>
      </rPr>
      <t xml:space="preserve">Mantener el consumo energético del equipo cercano al valor estimado de </t>
    </r>
    <r>
      <rPr>
        <b/>
        <sz val="11"/>
        <color rgb="FF000000"/>
        <rFont val="Calibri"/>
        <scheme val="minor"/>
      </rPr>
      <t>16,94 kWh</t>
    </r>
    <r>
      <rPr>
        <sz val="11"/>
        <color rgb="FF000000"/>
        <rFont val="Calibri"/>
        <scheme val="minor"/>
      </rPr>
      <t xml:space="preserve"> durante su operación</t>
    </r>
  </si>
  <si>
    <t>6-A</t>
  </si>
  <si>
    <t>Consume más energía de lo estimado</t>
  </si>
  <si>
    <t>6-A-1</t>
  </si>
  <si>
    <t>El compresor permanece encendido la mayor parte del tiempo sin alcanzar temperatura de corte (-18°C)</t>
  </si>
  <si>
    <t>Pérdida de frío por sellos deteriorados, constante  apertura de puertas, compresor esta fallando, cndensadro sucio</t>
  </si>
  <si>
    <t>Incremento del consumo real por encima de 16,94 kWh y aumento en costos de operación</t>
  </si>
  <si>
    <t>Mantener la temperatura interna del equipo en –18 °C durante la operación</t>
  </si>
  <si>
    <t>6-B</t>
  </si>
  <si>
    <t>No mantiene la temperatura de –18°C</t>
  </si>
  <si>
    <t>6-B-2</t>
  </si>
  <si>
    <t>La temperatura interna se mantiene por encima de –18 °C (ej: –10 °C)</t>
  </si>
  <si>
    <t>Alta carga térmica por aperturas frecuentes o sellos deteriorados</t>
  </si>
  <si>
    <t>El helado se ablanda, pierde forma y no es apto para exhibición</t>
  </si>
  <si>
    <t>SUPERFLUAS</t>
  </si>
  <si>
    <t>Proporcionar iluminación funcional para visualización</t>
  </si>
  <si>
    <t>7-A</t>
  </si>
  <si>
    <t>Falla en iluminación decorativa.</t>
  </si>
  <si>
    <t>7-A-1</t>
  </si>
  <si>
    <t>Luz apagada o intermitente</t>
  </si>
  <si>
    <t>Fuente de alimentación defectuosa</t>
  </si>
  <si>
    <t>Pérdida del atractivo visual del equipo</t>
  </si>
  <si>
    <t>Conservar la apariencia externa sin deterioro visible</t>
  </si>
  <si>
    <t>7-B</t>
  </si>
  <si>
    <t>Deterioro estético sin afectar la operación.</t>
  </si>
  <si>
    <t>7-B-2</t>
  </si>
  <si>
    <t>Desprendimiento de pintura exterior</t>
  </si>
  <si>
    <t>Exposición prolongada a humedad y agentes de limpieza</t>
  </si>
  <si>
    <t>Deterioro de la imagen del punto de venta</t>
  </si>
  <si>
    <t>Congelador vertical destinado al almacenamiento de cubetas de helado (16 y 18 litros), operando en un rango de temperatura entre –18 °C y –22 °C, con el objetivo de maximizar la capacidad de almacenamiento sin afectar la conservación del producto ni su inocuidad durante la operación en el punto de venta.</t>
  </si>
  <si>
    <t>No conserva los helados refrigerados en e lrango de temperatura establecido y presenta poca higiene en su interior </t>
  </si>
  <si>
    <r>
      <rPr>
        <sz val="11"/>
        <color rgb="FF000000"/>
        <rFont val="Calibri"/>
        <scheme val="minor"/>
      </rPr>
      <t xml:space="preserve">Temperatura interna del congelador superior a </t>
    </r>
    <r>
      <rPr>
        <b/>
        <sz val="11"/>
        <color rgb="FF000000"/>
        <rFont val="Calibri"/>
        <scheme val="minor"/>
      </rPr>
      <t>–18 °C</t>
    </r>
    <r>
      <rPr>
        <sz val="11"/>
        <color rgb="FF000000"/>
        <rFont val="Calibri"/>
        <scheme val="minor"/>
      </rPr>
      <t>, evidenciada en el termómetro o sistema de control del equipo.</t>
    </r>
  </si>
  <si>
    <t>Acumulación excesiva de escarcha en el evaporador que reduce el intercambio de calor del sistema de refrigeración.</t>
  </si>
  <si>
    <t>Los productos comienzan a ablandarse y pierden la consistencia adecuada para su conservación y comercialización.</t>
  </si>
  <si>
    <t>Soportar el peso de los productos almacenados sin deformaciones.</t>
  </si>
  <si>
    <t>Pérdida de rigidez del gabinete o estanterías.</t>
  </si>
  <si>
    <t>Deformación de estanterías internas (inclinadas o hundidas al centro)</t>
  </si>
  <si>
    <t>Exceso de carga distribuida de forma incorrecta durante la operación diaria</t>
  </si>
  <si>
    <t>Caída o inclinación de envases de helado, provocando deformación del empaque y posible ruptura del sellado, lo que compromete la calidad del producto.</t>
  </si>
  <si>
    <t>Garantizar la integridad del gabinete y las puertas.</t>
  </si>
  <si>
    <t>Desalineación o daño en la puerta.</t>
  </si>
  <si>
    <t>Puerta que no cierra completamente y queda una ranura visible</t>
  </si>
  <si>
    <t>Uso repetitivo de la puerta sin ajuste periódico de bisagras</t>
  </si>
  <si>
    <t>Entra aire caliente que provoca helados blandos en la superficie y recongelados con cristales grandes.</t>
  </si>
  <si>
    <t>Prevenir riesgos eléctricos o mecánicos para los operarios.</t>
  </si>
  <si>
    <t>Riesgo eléctrico por aislamiento deficiente.</t>
  </si>
  <si>
    <t>Cableado con recubrimiento cuarteado y zonas expuestas</t>
  </si>
  <si>
    <t>Envejecimiento del aislamiento por humedad y ciclos térmicos</t>
  </si>
  <si>
    <t>Apagado del equipo por seguridad, elevando la temperatura y dejando el helado cremoso y deformado.</t>
  </si>
  <si>
    <t>Evitar superficies calientes o cables expuestos.</t>
  </si>
  <si>
    <t>Activación incorrecta de protecciones eléctricas.</t>
  </si>
  <si>
    <t>Desconexión súbita del equipo sin aviso previo</t>
  </si>
  <si>
    <t>Sobrecarga eléctrica del compresor por condiciones de operación exigentes</t>
  </si>
  <si>
    <t>Riesgo de accidente laboral como descarga eléctrica o quemadura durante la operación o limpieza del equipo</t>
  </si>
  <si>
    <t>Permitir una operación silenciosa y estable.</t>
  </si>
  <si>
    <t>Exceso de ruido o vibraciones.</t>
  </si>
  <si>
    <t>Vibración perceptible del equipo y ruido metálico continuo</t>
  </si>
  <si>
    <t>Aflojamiento de soportes del compresor por uso prolongado</t>
  </si>
  <si>
    <t>Desplazamiento de envases que produce fisuras en empaques y riesgo de contaminación</t>
  </si>
  <si>
    <t>Facilitar el control visual y acceso rápido a los productos.</t>
  </si>
  <si>
    <t>No permite el control visual ni acceso rápido a los productos</t>
  </si>
  <si>
    <t>Productos desordenados o visibilidad limitada dentro del equipo (estantes mal distribuidos o iluminación deficiente)</t>
  </si>
  <si>
    <t>Mala organización interna o falla en el sistema de iluminación</t>
  </si>
  <si>
    <t>El operario tarda más en ubicar el producto, mantiene la puerta abierta por más tiempo y la temperatura interna puede subir por encima de –18 °C</t>
  </si>
  <si>
    <t>Evitar fugas de refrigerante que puedan afectar el ambiente.</t>
  </si>
  <si>
    <t>Fugas de refrigerante.</t>
  </si>
  <si>
    <t>Disminución progresiva de la capacidad de enfriamiento</t>
  </si>
  <si>
    <t>Fisuras en uniones soldadas del circuito de refrigeración, originadas por defectos de brasado y agravadas por ciclos térmicos repetidos durante la operación del equipo.</t>
  </si>
  <si>
    <t>La temperatura supera los -18°C, el healdo se vuelve blando, producto no apto para la venta</t>
  </si>
  <si>
    <t>Proteger los productos frente a contaminación externa.</t>
  </si>
  <si>
    <t>Ingreso de aire caliente o humedad.</t>
  </si>
  <si>
    <t>Condensación visible y formación de escarcha en bordes internos del gabinete</t>
  </si>
  <si>
    <t>Deformación permanente del sello perimetral por envejecimiento del elastómero y compresión repetida durante la apertura y cierre de la puerta.</t>
  </si>
  <si>
    <t>Pérdida de hermeticidad del equipo, ingreso de aire caliente</t>
  </si>
  <si>
    <t>Mantener sellos y empaques en condiciones adecuadas.</t>
  </si>
  <si>
    <t>Deterioro de sellos herméticos.</t>
  </si>
  <si>
    <t>Espacios visibles entre el sello y el marco de la puerta</t>
  </si>
  <si>
    <t>Endurecimiento y agrietamiento del material del sello por ciclos térmicos continuos entre ambiente y –22 °C</t>
  </si>
  <si>
    <t>Descongelamiento superficial del helado, aumento de temperatura por encima de los  -18°C</t>
  </si>
  <si>
    <r>
      <t xml:space="preserve">Mantener el consumo energético del equipo cercano a </t>
    </r>
    <r>
      <rPr>
        <b/>
        <sz val="11"/>
        <color theme="1"/>
        <rFont val="Calibri"/>
        <family val="2"/>
        <scheme val="minor"/>
      </rPr>
      <t>18,392 kWh</t>
    </r>
    <r>
      <rPr>
        <sz val="11"/>
        <color theme="1"/>
        <rFont val="Calibri"/>
        <family val="2"/>
        <scheme val="minor"/>
      </rPr>
      <t xml:space="preserve"> durante almacenamiento de cubetas</t>
    </r>
  </si>
  <si>
    <t>Consumo energético superior al valor esperado</t>
  </si>
  <si>
    <t>Ciclos de compresión prolongados sin pausas</t>
  </si>
  <si>
    <t>Condensador sucio, Fuga de refrigerante, Sellos deteriorados</t>
  </si>
  <si>
    <t>Alto consumo energético,Desgaste del compresor,Producto no alcanza –22 °C</t>
  </si>
  <si>
    <t>Mantener la temperatura interna en -18 °C para almacenamiento de cubetas</t>
  </si>
  <si>
    <t>No alcanza la temperatura de –18 °C</t>
  </si>
  <si>
    <t>La temperatura se estabiliza por encima de –18 °C (ej: –12 °C)</t>
  </si>
  <si>
    <t>Sobrecarga de cubetas o mala circulación de aire interno</t>
  </si>
  <si>
    <t>El helado pierde consistencia y no se conserva adecuadamente</t>
  </si>
  <si>
    <t>Iluminación interna funcional</t>
  </si>
  <si>
    <t>Falla en iluminación interna.</t>
  </si>
  <si>
    <t>Luminaria LED interna apagada permanentemente o con encendido intermitente</t>
  </si>
  <si>
    <t>Degradación del driver LED o daño en la fuente de alimentación por sobrevoltaje o envejecimiento electrónico</t>
  </si>
  <si>
    <t>Dificultad para identificar helados con deformación o signos de descongelamiento, aumentando el riesgo de comercializar producto fuera de especificación</t>
  </si>
  <si>
    <t>Presentación estética adecuada al punto de venta.</t>
  </si>
  <si>
    <t>Deterioro estético sin afectar operación.</t>
  </si>
  <si>
    <t>Desprendimiento visible de pintura o aparición de puntos de corrosión en superficies metálicas externas</t>
  </si>
  <si>
    <t>Ataque químico del recubrimiento por agentes de limpieza y exposición prolongada a humedad ambiental</t>
  </si>
  <si>
    <t>Afectación visual del equipo que genera percepción de falta de higiene en el punto de venta, reduciendo la confianza del cliente en la calidad del producto</t>
  </si>
  <si>
    <t>Mantener los productos refrigerados dentro del rango de temperatura establecido (-18 ) para su adecuada conservación.</t>
  </si>
  <si>
    <t>Incapacidad del equipo para mantener los productos dentro del rango de temperatura requerido.</t>
  </si>
  <si>
    <r>
      <rPr>
        <sz val="11"/>
        <color rgb="FF000000"/>
        <rFont val="Calibri"/>
        <scheme val="minor"/>
      </rPr>
      <t xml:space="preserve">Temperatura interna del equipo superior a </t>
    </r>
    <r>
      <rPr>
        <b/>
        <sz val="11"/>
        <color rgb="FF000000"/>
        <rFont val="Calibri"/>
        <scheme val="minor"/>
      </rPr>
      <t>-18 °C</t>
    </r>
    <r>
      <rPr>
        <sz val="11"/>
        <color rgb="FF000000"/>
        <rFont val="Calibri"/>
        <scheme val="minor"/>
      </rPr>
      <t>, evidenciada en el termómetro o control de temperatura del equipo.</t>
    </r>
  </si>
  <si>
    <t>Bajo nivel de refrigerante en el sistema debido a pequeñas fugas en las tuberías del circuito de refrigeración.</t>
  </si>
  <si>
    <t>Los productos no se conservan a la temperatura requerida, se ablandan y pierden la consistencia adecuada para su almacenamiento y venta.</t>
  </si>
  <si>
    <t>Soportar el peso de las cubetas apiladas sin deformarse</t>
  </si>
  <si>
    <t>Deformación del gabinete o estanterías.</t>
  </si>
  <si>
    <t>Estantes doblados o guías vencidas</t>
  </si>
  <si>
    <t>Exceso de cubetas o distribución desigual del peso</t>
  </si>
  <si>
    <t>Cubetas se inclinan o caen, generando pérdida de producto y desorden interno</t>
  </si>
  <si>
    <t>Mantener el espacio interno adecuado para ubicar cubetas</t>
  </si>
  <si>
    <t>Daño o desalineación de la puerta.</t>
  </si>
  <si>
    <t>La puerta se descuelga, presenta juego o no se mantiene alineada al abrir y cerrar</t>
  </si>
  <si>
    <t>Desgaste o aflojamiento de bisagras y puntos de anclaje por uso continuo</t>
  </si>
  <si>
    <t>La puerta no cierra correctamente, entra aire caliente y la temperatura interna supera –18 °C, afectando la conservación de las cubetas</t>
  </si>
  <si>
    <t>Permitir regular la temperatura.</t>
  </si>
  <si>
    <t>Dificultad para regular o visualizar la temperatura.</t>
  </si>
  <si>
    <t>Panel o perilla de control con lectura poco visible o indicador defectuoso</t>
  </si>
  <si>
    <t>Daño en el display o desgaste del sistema de control</t>
  </si>
  <si>
    <t>El operador no puede verificar si la temperatura está dentro del rango –22 °C a –18 °C</t>
  </si>
  <si>
    <t>Genera ruido por encima de lo esperado</t>
  </si>
  <si>
    <t>Vibración perceptible del equipo y ruido continuo del compresor</t>
  </si>
  <si>
    <t>Desgaste de soportes antivibratorios o tornillos sueltos</t>
  </si>
  <si>
    <t>Incremento del ruido ambiental y posible aflojamiento de componentes internos</t>
  </si>
  <si>
    <t>Evitar fugas de refrigerante al entorno.</t>
  </si>
  <si>
    <t>Presencia de aceite u otro líquido, pérdida de presión en las tuberías del circuito de refrigeración, tubería con presencia de fugas</t>
  </si>
  <si>
    <t>Microfisuras en tuberías o uniones soldadas del sistema</t>
  </si>
  <si>
    <t>Disminución de la capacidad de enfriamiento y temperatura interna superior a –18 °C</t>
  </si>
  <si>
    <t>Minimizar pérdidas térmicas y consumo energético.</t>
  </si>
  <si>
    <t>Compresor operando de forma continua sin detenerse</t>
  </si>
  <si>
    <t>Bajo rendimiento del compresor por desgaste interno, lo que reduce su capacidad de enfriar y lo obliga a trabajar de forma continua.</t>
  </si>
  <si>
    <t>Incremento del consumo eléctrico y dificultad para mantener la temperatura de conservación</t>
  </si>
  <si>
    <t>Presencia de suciedad, residuos o líquidos en superficies internas o sobre los productos</t>
  </si>
  <si>
    <t>Condensación o escarcha visible en paredes internas del gabinete</t>
  </si>
  <si>
    <t>Aumento de humedad interna que puede afectar el estado de los empaques de los productos</t>
  </si>
  <si>
    <t>Proteger los componentes del equipo contra corrosión y deterioro por condiciones de operación</t>
  </si>
  <si>
    <t>Deterioro de componentes del equipo como empaques o sellos.</t>
  </si>
  <si>
    <t>Sellos de la puerta endurecidos o con grietas visibles</t>
  </si>
  <si>
    <t>Envejecimiento del material por cambios continuos de temperatura</t>
  </si>
  <si>
    <t>Ingreso de aire caliente que eleva la temperatura del equipo</t>
  </si>
  <si>
    <r>
      <t xml:space="preserve">Mantener el consumo energético cercano a </t>
    </r>
    <r>
      <rPr>
        <b/>
        <sz val="11"/>
        <color theme="1"/>
        <rFont val="Calibri"/>
        <family val="2"/>
        <scheme val="minor"/>
      </rPr>
      <t>25,92 kWh</t>
    </r>
    <r>
      <rPr>
        <sz val="11"/>
        <color theme="1"/>
        <rFont val="Calibri"/>
        <family val="2"/>
        <scheme val="minor"/>
      </rPr>
      <t xml:space="preserve"> en operación continua</t>
    </r>
  </si>
  <si>
    <t>Compresor operando continuamente sin estabilizar temperatura</t>
  </si>
  <si>
    <t>Condensador sucio o ventilación deficiente</t>
  </si>
  <si>
    <t>Consumo energético superior al estimado y reducción de eficiencia del equipo</t>
  </si>
  <si>
    <t>Mantener la temperatura interna en –18 °C durante la operación</t>
  </si>
  <si>
    <t>No mantiene la temperatura requerida</t>
  </si>
  <si>
    <t>Temperatura interna por encima de –18 °C (ej: –9 °C)</t>
  </si>
  <si>
    <t>El producto se ablanda y pierde calidad de conservación</t>
  </si>
  <si>
    <t>Falla en iluminación interna</t>
  </si>
  <si>
    <t>Iluminación interna apagada o intermitente</t>
  </si>
  <si>
    <t>Falla en el driver o en la conexión eléctrica de la lámpara</t>
  </si>
  <si>
    <t>Dificultad para visualizar correctamente los productos almacenados</t>
  </si>
  <si>
    <t>Pintura externa deteriorada o presencia de corrosión superficial</t>
  </si>
  <si>
    <t>Exposición constante a humedad y productos de limpieza</t>
  </si>
  <si>
    <t>Afectación estética del equipo y mala percepción del estado del punto de venta</t>
  </si>
  <si>
    <t>Mantener productos congelados a la temperatura requerida (-18 a -22°C) como respaldo a la operación del punto de venta.</t>
  </si>
  <si>
    <t>Incapacidad del congelador para mantener los productos dentro del rango de temperatura requerido.</t>
  </si>
  <si>
    <r>
      <rPr>
        <sz val="11"/>
        <color rgb="FF000000"/>
        <rFont val="Calibri"/>
        <scheme val="minor"/>
      </rPr>
      <t xml:space="preserve">Temperatura interna del congelador superior a </t>
    </r>
    <r>
      <rPr>
        <b/>
        <sz val="11"/>
        <color rgb="FF000000"/>
        <rFont val="Calibri"/>
        <scheme val="minor"/>
      </rPr>
      <t>–18 °C</t>
    </r>
    <r>
      <rPr>
        <sz val="11"/>
        <color rgb="FF000000"/>
        <rFont val="Calibri"/>
        <scheme val="minor"/>
      </rPr>
      <t>, observable en el termómetro o sistema de control del equipo.</t>
    </r>
  </si>
  <si>
    <t>Los productos comienzan a ablandarse y pierden la consistencia adecuada para su conservación, afectando la disponibilidad de producto en el punto de venta.</t>
  </si>
  <si>
    <t>Soportar la carga de producto sin deformaciones.</t>
  </si>
  <si>
    <t>Estanterías o base del gabinete visiblemente dobladas o hundidas</t>
  </si>
  <si>
    <t>Sobrecarga de producto por encima de la capacidad estructural del equipo</t>
  </si>
  <si>
    <t>Desplazamiento o caída de productos dentro del congelador, dificultando su organización</t>
  </si>
  <si>
    <t>Mantener la integridad del gabinete y las puertas.</t>
  </si>
  <si>
    <t>Puerta desalineada que no ajusta correctamente contra el marco</t>
  </si>
  <si>
    <t>Desgaste o aflojamiento de bisagras por uso continuo</t>
  </si>
  <si>
    <t>Entrada de aire caliente que eleva la temperatura interna por encima de –18 °C</t>
  </si>
  <si>
    <t>Operar sin riesgos eléctricos o mecánicos.</t>
  </si>
  <si>
    <t>Riesgo eléctrico por fallas de aislamiento.</t>
  </si>
  <si>
    <t>Cableado con aislamiento deteriorado o conexiones eléctricas expuestas</t>
  </si>
  <si>
    <t>Envejecimiento del material aislante o daño por humedad</t>
  </si>
  <si>
    <t>Riesgo de descarga eléctrica para el operario y posible parada del equipo</t>
  </si>
  <si>
    <t>Proteger al personal durante la operación.</t>
  </si>
  <si>
    <t>Funcionamiento inseguro de componentes eléctricos.</t>
  </si>
  <si>
    <t>Conexiones eléctricas con sobrecalentamiento visible o cables con aislamiento deteriorado dentro del sistema eléctrico del congelador.</t>
  </si>
  <si>
    <t>Aflojamiento de terminales debido a vibraciones del compresor y operación continua del equipo.</t>
  </si>
  <si>
    <r>
      <t xml:space="preserve">Riesgo de cortocircuito o apagado inesperado del congelador, lo que puede provocar aumento de la temperatura interna por encima de </t>
    </r>
    <r>
      <rPr>
        <b/>
        <sz val="11"/>
        <color theme="1"/>
        <rFont val="Calibri"/>
        <family val="2"/>
        <scheme val="minor"/>
      </rPr>
      <t>–18 °C</t>
    </r>
    <r>
      <rPr>
        <sz val="11"/>
        <color theme="1"/>
        <rFont val="Calibri"/>
        <family val="2"/>
        <scheme val="minor"/>
      </rPr>
      <t xml:space="preserve"> y pérdida de las condiciones adecuadas de conservación del producto.</t>
    </r>
  </si>
  <si>
    <t>Permitir el control directo de encendido y apagado del equipo</t>
  </si>
  <si>
    <t>No permite controlar el encendido o apagado</t>
  </si>
  <si>
    <t>Interruptor no responde o queda trabado</t>
  </si>
  <si>
    <t>Desgaste del interruptor o falla en el circuito eléctrico</t>
  </si>
  <si>
    <t>El equipo no se puede apagar cuando se requiere mantenimiento o limpieza, generando riesgo operativo</t>
  </si>
  <si>
    <t>Pérdida de presión en el circuito de refrigeración o presencia de aceite en tuberías</t>
  </si>
  <si>
    <t>Microfisuras en tuberías o fallas en uniones soldadas del sistema</t>
  </si>
  <si>
    <t>Reducción de la capacidad de enfriamiento y temperatura interna superior a –18 °C</t>
  </si>
  <si>
    <t>Ingreso de aire caliente por sellos deteriorados o aperturas frecuentes de la puerta</t>
  </si>
  <si>
    <t>Entrada de aire húmedo por cierre deficiente de la puerta</t>
  </si>
  <si>
    <r>
      <t xml:space="preserve">Mantener el consumo energético cercano a </t>
    </r>
    <r>
      <rPr>
        <b/>
        <sz val="11"/>
        <color theme="1"/>
        <rFont val="Calibri"/>
        <family val="2"/>
        <scheme val="minor"/>
      </rPr>
      <t>6,5 kWh</t>
    </r>
    <r>
      <rPr>
        <sz val="11"/>
        <color theme="1"/>
        <rFont val="Calibri"/>
        <family val="2"/>
        <scheme val="minor"/>
      </rPr>
      <t xml:space="preserve"> como equipo de respaldo</t>
    </r>
  </si>
  <si>
    <t>Consumo energético mayor al esperado</t>
  </si>
  <si>
    <t>Encendido frecuente del compresor en cortos intervalos</t>
  </si>
  <si>
    <t>Aperturas frecuentes o fallas en sellos</t>
  </si>
  <si>
    <t>Incremento del consumo energético y menor eficiencia operativa</t>
  </si>
  <si>
    <t>Mantener los productos almacenados a –18 °C como respaldo operativo</t>
  </si>
  <si>
    <t>Temperatura interna superior a –18°C</t>
  </si>
  <si>
    <t>Bajo rendimiento del sistema de refrigeración, fuga de refrigerante</t>
  </si>
  <si>
    <t>El producto pierde firmeza y no cumple condiciones de almacenamiento</t>
  </si>
  <si>
    <t>Falla de iluminación interna.</t>
  </si>
  <si>
    <t>Luminaria interna apagada o con encendido intermitente</t>
  </si>
  <si>
    <t>Daño en la lámpara LED o en su conexión eléctrica</t>
  </si>
  <si>
    <t>Dificultad para visualizar los productos almacenados</t>
  </si>
  <si>
    <t>Deterioro estético sin impacto funcional.</t>
  </si>
  <si>
    <t>Desgaste de pintura o presencia de corrosión superficial en el gabinete</t>
  </si>
  <si>
    <t>Afectación visual del equipo en el punto de venta</t>
  </si>
  <si>
    <t>Mantener los toppings a la temperatura de refrigeración adecuada, garantizando su conservación e inocuidad durante la operación del punto de venta.</t>
  </si>
  <si>
    <t>No mantiene la temperatura adecuada</t>
  </si>
  <si>
    <t>Pérdida de capacidad del sistema de refrigeración para mantener la temperatura dentro del rango establecido</t>
  </si>
  <si>
    <t>Falla del sistema de refrigeración asociada a fugas, deterioros, empaques defectuosos o descalibración del sensor</t>
  </si>
  <si>
    <t>Incremento en la temperatura interna del equipo</t>
  </si>
  <si>
    <t>Soportar los recipientes de toppings sin deformaciones.</t>
  </si>
  <si>
    <t>Deformación o daño en compartimientos</t>
  </si>
  <si>
    <t>Deterioro estructural de bandejas o divisiones internas.</t>
  </si>
  <si>
    <t>Puede generarse por sobrecarga, impactos o fatiga del material debido al uso continuo. La deformación afecta la correcta organización de los recipientes.</t>
  </si>
  <si>
    <t>Compromete el almacenamiento adecuado y puede dificultar la circulación de aire frío.</t>
  </si>
  <si>
    <t>Mantener la integridad del gabinete, tapas y compartimientos.</t>
  </si>
  <si>
    <t>Deterioro de tapas o soportes de recipientes</t>
  </si>
  <si>
    <t>Fractura, desgaste o pérdida de ajuste en tapas y soportes.</t>
  </si>
  <si>
    <t>Se produce por manipulación frecuente o exposición a cambios térmicos.</t>
  </si>
  <si>
    <t>Permite ingreso de contaminantes y afecta la conservación del producto.</t>
  </si>
  <si>
    <t>Operar sin generar riesgos eléctricos o térmicos.</t>
  </si>
  <si>
    <t>Riesgo eléctrico por fallas de aislamiento</t>
  </si>
  <si>
    <t>Deterioro del aislamiento en cables o conexiones internas.</t>
  </si>
  <si>
    <t>Puede deberse a humedad, envejecimiento del material o instalación inadecuada.</t>
  </si>
  <si>
    <t>Genera riesgo de choque eléctrico y posibles fallas del sistema.</t>
  </si>
  <si>
    <t>Garantizar el aislamiento adecuado de componentes eléctricos.</t>
  </si>
  <si>
    <t>Sobrecalentamiento de componentes eléctricos</t>
  </si>
  <si>
    <t>Elevación anormal de temperatura en compresor, relés o cableado.</t>
  </si>
  <si>
    <t>Puede originarse por ventilación insuficiente, acumulación de polvo o sobrecarga eléctrica.</t>
  </si>
  <si>
    <t>Puede provocar paro del sistema de refrigeración o daño permanente.</t>
  </si>
  <si>
    <t>Facilitar el acceso rápido y ergonómico a los toppings.</t>
  </si>
  <si>
    <t>Dificultad para acceder a los toppings</t>
  </si>
  <si>
    <t>Dificultad de acceso por acumulación de escarcha en los bordes y guias del evaporador, lo que impide retirar o ubicar los toppings de forma rapida</t>
  </si>
  <si>
    <t>Acumulación de escarcha por humedad interna, drenaje deficiente o fallas en el sistema de defrost.</t>
  </si>
  <si>
    <t>Afecta la eficiencia operativa durante la preparación del producto.</t>
  </si>
  <si>
    <t>Permitir la visualización clara del producto.</t>
  </si>
  <si>
    <t>Deficiente visibilidad del producto</t>
  </si>
  <si>
    <t>Reducción de transparencia o iluminación insuficiente.</t>
  </si>
  <si>
    <t>Puede generarse por empañamiento, suciedad o falla de iluminación interna.</t>
  </si>
  <si>
    <t>Impacta la exhibición y control visual del estado del producto.</t>
  </si>
  <si>
    <t>Fugas de refrigerante</t>
  </si>
  <si>
    <t>Pérdida del fluido refrigerante por fisuras o conexiones defectuosas.</t>
  </si>
  <si>
    <t>Se produce por corrosión, vibración o deterioro de tuberías.</t>
  </si>
  <si>
    <t>Reduce la capacidad de enfriamiento y puede generar pérdida de producto.</t>
  </si>
  <si>
    <t>Minimizar pérdidas térmicas hacia el ambiente.</t>
  </si>
  <si>
    <t>Incremento del consumo energético</t>
  </si>
  <si>
    <t>Funcionamiento continuo o ineficiente del sistema de refrigeración.</t>
  </si>
  <si>
    <t>Se relaciona con fugas térmicas, desgaste del compresor o sellos defectuosos.</t>
  </si>
  <si>
    <t>Aumenta costos operativos y evidencia pérdida de eficiencia térmica.</t>
  </si>
  <si>
    <t>Proteger los alimentos frente a contaminación externa.</t>
  </si>
  <si>
    <t>Ingreso de contaminantes al área de almacenamiento</t>
  </si>
  <si>
    <t>Entrada de polvo, insectos o partículas externas.</t>
  </si>
  <si>
    <t>Puede deberse a sellos deteriorados o manipulación constante sin cierre adecuado.</t>
  </si>
  <si>
    <t>Compromete la inocuidad del producto almacenado.</t>
  </si>
  <si>
    <t>Deterioro de sellos o tapas</t>
  </si>
  <si>
    <t>Pérdida de hermeticidad por desgaste de empaques.</t>
  </si>
  <si>
    <t>Se produce por envejecimiento del material o uso frecuente.</t>
  </si>
  <si>
    <t>Genera fugas de aire frío y pérdida de estabilidad térmica.</t>
  </si>
  <si>
    <t>Operar con consumo energético acorde a su diseño.</t>
  </si>
  <si>
    <t>Bajo rendimiento térmico</t>
  </si>
  <si>
    <t>Incapacidad de alcanzar o mantener la temperatura requerida.</t>
  </si>
  <si>
    <t>Puede asociarse a compresor defectuoso, fuga de refrigerante o sensores descalibrados</t>
  </si>
  <si>
    <t>Compromete directamente la conservación adecuada de los toppings.</t>
  </si>
  <si>
    <t>Mantener ciclos de refrigeración eficientes.</t>
  </si>
  <si>
    <t>Ciclos de refrigeración prolongados</t>
  </si>
  <si>
    <t>Operación continua del compresor sin alcanzar temperatura de corte.</t>
  </si>
  <si>
    <t>Se relaciona con pérdida de eficiencia térmica o mala calibración del termostato.</t>
  </si>
  <si>
    <t>Reduce la vida útil del compresor y aumenta el consumo energético.</t>
  </si>
  <si>
    <t>Falla de iluminación interna</t>
  </si>
  <si>
    <t>No funcionamiento del sistema de iluminación.</t>
  </si>
  <si>
    <t>Se debe a daño en luminarias o conexiones eléctricas.</t>
  </si>
  <si>
    <t>Reduce la visibilidad del producto y dificulta el control visual.</t>
  </si>
  <si>
    <t>Deterioro estético sin impacto funcional</t>
  </si>
  <si>
    <t>Desgaste superficial o daños cosméticos.</t>
  </si>
  <si>
    <t>Rayones, decoloración o abolladuras externas.</t>
  </si>
  <si>
    <t>No afecta el desempeño técnico, pero impacta la imagen del punto de venta.</t>
  </si>
  <si>
    <t>Cocer y hornear productos de pastelería de manera uniforme, segura y controlada, cumpliendo los parámetros de tiempo y temperatura establecidos.</t>
  </si>
  <si>
    <t>Incapacidad del horno para mantener condiciones adecuadas de cocción.</t>
  </si>
  <si>
    <t>Temperatura interna fuera del rango programado o distribución de calor no uniforme.</t>
  </si>
  <si>
    <t>Falla en resistencias eléctricas, sensores de temperatura descalibrados, ventilador interno defectuoso</t>
  </si>
  <si>
    <t>Cocción desigual de los productos.
Productos crudos, quemados o de baja calidad</t>
  </si>
  <si>
    <t>Mantener la integridad mecánica del gabinete, puertas y bandejas.</t>
  </si>
  <si>
    <t>Deformación de bandejas o puerta.</t>
  </si>
  <si>
    <t>Pérdida de alineación o deformación estructural de bandejas o puerta.</t>
  </si>
  <si>
    <t>Puede originarse por exposición continua a altas temperaturas, sobrecarga o impactos mecánicos. La deformación puede impedir el cierre hermético o afectar la estabilidad de los productos durante la cocción.</t>
  </si>
  <si>
    <t>Compromete la distribución uniforme del calor y puede afectar la calidad del horneado.</t>
  </si>
  <si>
    <t>Soportar ciclos térmicos repetitivos sin deformaciones.</t>
  </si>
  <si>
    <t>Falla en sellos o bisagras.</t>
  </si>
  <si>
    <t>Deterioro o ruptura de empaques térmicos y mecanismos de soporte.</t>
  </si>
  <si>
    <t>El envejecimiento por calor constante puede degradar los sellos, permitiendo fugas de calor. Las bisagras pueden perder ajuste o alineación.</t>
  </si>
  <si>
    <t>Provoca pérdida térmica y variaciones en la temperatura interna.</t>
  </si>
  <si>
    <t>Proteger al operador de quemaduras.</t>
  </si>
  <si>
    <t>Superficies externas excesivamente calientes.</t>
  </si>
  <si>
    <t>Aumento anormal de temperatura en la carcasa externa.</t>
  </si>
  <si>
    <t>Puede deberse a aislamiento térmico deteriorado o pérdida de eficiencia interna.</t>
  </si>
  <si>
    <t>Genera riesgo de quemaduras al operador y evidencia deficiencia en el aislamiento.</t>
  </si>
  <si>
    <t>Evitar riesgos eléctricos o de sobrecalentamiento.</t>
  </si>
  <si>
    <t>Riesgo eléctrico por aislamiento deteriorado.</t>
  </si>
  <si>
    <t>Daño en el aislamiento de cables o componentes eléctricos.</t>
  </si>
  <si>
    <t>El calor continuo puede degradar el recubrimiento de conductores eléctricos.</t>
  </si>
  <si>
    <t>Representa un riesgo de choque eléctrico y posibles cortocircuitos.</t>
  </si>
  <si>
    <t>Permitir el control preciso de temperatura y tiempo.</t>
  </si>
  <si>
    <t>Lectura incorrecta de temperatura.</t>
  </si>
  <si>
    <t>Sensor térmico descalibrado o defectuoso.</t>
  </si>
  <si>
    <t>Puede generarse por desgaste del termopar o fallas en el sistema electrónico.</t>
  </si>
  <si>
    <t>Impide controlar adecuadamente la cocción, afectando textura y calidad del producto.</t>
  </si>
  <si>
    <t>Garantizar lectura confiable de indicadores y sensores.</t>
  </si>
  <si>
    <t>Fallas en temporizador o panel de control.</t>
  </si>
  <si>
    <t>Mal funcionamiento del sistema de programación.</t>
  </si>
  <si>
    <t>Se debe a desgaste electrónico, ingreso de humedad o fallas internas en la tarjeta de control.</t>
  </si>
  <si>
    <t>Afecta la precisión en los tiempos de horneado.</t>
  </si>
  <si>
    <t>Evitar fugas de calor al entorno.</t>
  </si>
  <si>
    <t>Pérdida excesiva de calor.</t>
  </si>
  <si>
    <t>Fugas térmicas no controladas.</t>
  </si>
  <si>
    <t>Se produce por deterioro de sellos, deformaciones estructurales o aislamiento insuficiente.</t>
  </si>
  <si>
    <t>Genera ineficiencia energética y tiempos de cocción prolongados.</t>
  </si>
  <si>
    <t>Prevenir contaminación del producto durante el horneado.</t>
  </si>
  <si>
    <t>Contaminación del producto por residuos.</t>
  </si>
  <si>
    <t>Acumulación de restos de alimentos o partículas internas.</t>
  </si>
  <si>
    <t>Se origina por limpieza inadecuada o mantenimiento insuficiente.</t>
  </si>
  <si>
    <t>Compromete la inocuidad y calidad del producto final.</t>
  </si>
  <si>
    <t>Proteger resistencias y componentes eléctricos.</t>
  </si>
  <si>
    <t>No activación del termostato de seguridad.</t>
  </si>
  <si>
    <t>Falla del dispositivo de corte ante sobretemperatura.</t>
  </si>
  <si>
    <t>Puede deberse a daño del sensor de seguridad o fallo del sistema de protección.</t>
  </si>
  <si>
    <t>Aumenta el riesgo de sobrecalentamiento severo o incendio.</t>
  </si>
  <si>
    <t>Activar sistemas de protección ante fallas térmicas.</t>
  </si>
  <si>
    <t>Daño de resistencias por sobretemperatura.</t>
  </si>
  <si>
    <t>Quemado o fractura de resistencias eléctricas.</t>
  </si>
  <si>
    <t>Se produce por funcionamiento continuo, voltajes inadecuados o falta de control térmico.</t>
  </si>
  <si>
    <t>Impide alcanzar la temperatura requerida para la cocción.</t>
  </si>
  <si>
    <t>Distribuir el calor de forma homogénea.</t>
  </si>
  <si>
    <t>Tiempos de cocción prolongados.</t>
  </si>
  <si>
    <t>Reducción de eficiencia térmica.</t>
  </si>
  <si>
    <t>Puede asociarse a pérdida de potencia en resistencias o fugas térmicas.</t>
  </si>
  <si>
    <t>Afecta la productividad y la uniformidad del producto.</t>
  </si>
  <si>
    <t>Optimizar el consumo energético por ciclo de cocción.</t>
  </si>
  <si>
    <t>Consumo energético elevado.</t>
  </si>
  <si>
    <t>Incremento anormal en demanda eléctrica.</t>
  </si>
  <si>
    <t>Se relaciona con funcionamiento continuo por pérdida térmica o componentes ineficientes.</t>
  </si>
  <si>
    <t>Impacta los costos operativos sin mejorar el desempeño.</t>
  </si>
  <si>
    <t>Iluminación interna del horno.</t>
  </si>
  <si>
    <t>Fallo de iluminación interna.</t>
  </si>
  <si>
    <t>No funcionamiento de la luz interna del horno.</t>
  </si>
  <si>
    <t>Se debe a daño en bombilla, conexiones o circuito eléctrico.</t>
  </si>
  <si>
    <t>Dificulta la supervisión visual del proceso de cocción.</t>
  </si>
  <si>
    <t>Señales visuales o acústicas secundarias.</t>
  </si>
  <si>
    <t>Indicadores luminosos inoperantes.</t>
  </si>
  <si>
    <t>Fallo en LEDs o luces de señalización.</t>
  </si>
  <si>
    <t>Se origina por desgaste electrónico o fallas en la tarjeta de control.</t>
  </si>
  <si>
    <t>Afecta el monitoreo del estado operativo del equipo.</t>
  </si>
  <si>
    <t>Procesar y mezclar alimentos y bebidas de forma homogénea, segura y eficiente, cumpliendo los estándares de calidad del producto.</t>
  </si>
  <si>
    <t>Incapacidad de la licuadora para procesar adecuadamente las mezclas.</t>
  </si>
  <si>
    <t>Mezcla incompleta o baja eficiencia de triturado.</t>
  </si>
  <si>
    <t>Desgaste de las cuchillas, deterioro del acople, sobrecarga del vaso o pérdida de potencia del motor.</t>
  </si>
  <si>
    <t>Mezclas con grumos o mala textura.
Aumento en el tiempo de preparación.
Inconsistencia en la calidad del producto.
Sobrecarga del equipo por intentos repetidos.</t>
  </si>
  <si>
    <t>Soportar vibraciones y cargas mecánicas durante la operación.</t>
  </si>
  <si>
    <t>Fisuras en el vaso.</t>
  </si>
  <si>
    <t>Formación de grietas o microfisuras en el vaso contenedor.</t>
  </si>
  <si>
    <t>Las fisuras pueden generarse por impactos mecánicos, fatiga del material o cambios bruscos de temperatura. Estas grietas comprometen la resistencia estructural del vaso y pueden evolucionar hasta provocar ruptura.</t>
  </si>
  <si>
    <t>Impide contener adecuadamente el producto durante la operación, generando derrames y riesgo de contaminación.</t>
  </si>
  <si>
    <t>Mantener la integridad del vaso, base y acoples.</t>
  </si>
  <si>
    <t>Desgaste del acople o base.</t>
  </si>
  <si>
    <t>Pérdida de material o deformación del sistema de acople entre el motor y el vaso.</t>
  </si>
  <si>
    <t>El uso continuo produce desgaste por fricción en el acople, reduciendo la transmisión eficiente del torque hacia las cuchillas.</t>
  </si>
  <si>
    <t>Genera mezclas incompletas o irregulares y puede incrementar el tiempo de operaci</t>
  </si>
  <si>
    <t>Operar sin riesgo de cortes, atrapamientos o descargas eléctricas.</t>
  </si>
  <si>
    <t>Riesgo de contacto con cuchillas.</t>
  </si>
  <si>
    <t>Exposición de cuchillas por ausencia o falla de sistemas de protección.</t>
  </si>
  <si>
    <t>Puede ocurrir por manipulación inadecuada, fallo en el sistema de bloqueo o intervención sin desconexión eléctrica.</t>
  </si>
  <si>
    <t>Compromete la seguridad del operador, afectando la función de operar el equipo de forma segura.</t>
  </si>
  <si>
    <t>Garantizar enclavamientos de seguridad.</t>
  </si>
  <si>
    <t>Sobrecalentamiento del motor.</t>
  </si>
  <si>
    <t>Elevación excesiva de la temperatura interna del motor eléctrico.</t>
  </si>
  <si>
    <t>Se produce por sobrecarga, uso continuo prolongado, ventilación obstruida o falla del sistema de protección térmica.</t>
  </si>
  <si>
    <t>Puede provocar paro inesperado del equipo o daño permanente del motor.</t>
  </si>
  <si>
    <t>Permitir control preciso de velocidad y tiempo.</t>
  </si>
  <si>
    <t>Fallas en el control de velocidad.</t>
  </si>
  <si>
    <t>Funcionamiento inestable o incorrecto del sistema de regulación de velocidad.</t>
  </si>
  <si>
    <t>Se origina por fallas electrónicas, desgaste del potenciómetro o daño en la tarjeta de control.</t>
  </si>
  <si>
    <t>Impide ajustar adecuadamente la intensidad del mezclado, afectando la calidad del producto final.</t>
  </si>
  <si>
    <t>Responder adecuadamente a los comandos del operador.</t>
  </si>
  <si>
    <t>Botones o panel inoperantes.</t>
  </si>
  <si>
    <t>Pérdida total o parcial de funcionalidad del panel de control.</t>
  </si>
  <si>
    <t>Puede deberse a desgaste mecánico, fallas eléctricas internas o ingreso de humedad.</t>
  </si>
  <si>
    <t>Limita el control del equipo, impidiendo su operación normal.</t>
  </si>
  <si>
    <t>Evitar derrames de producto al entorno.</t>
  </si>
  <si>
    <t>Derrames durante la operación.</t>
  </si>
  <si>
    <t>Pérdida de contenido fuera del vaso durante el funcionamiento.</t>
  </si>
  <si>
    <t>Se produce por sellos defectuosos, tapa mal ajustada o fisuras en el vaso.</t>
  </si>
  <si>
    <t>Afecta la higiene del proceso y puede generar riesgos eléctricos o resbalones.</t>
  </si>
  <si>
    <t>Prevenir contaminación cruzada.</t>
  </si>
  <si>
    <t>Contaminación por residuos acumulados.</t>
  </si>
  <si>
    <t>Presencia de restos de producto en zonas no visibles o de difícil limpieza.</t>
  </si>
  <si>
    <t>Se genera por limpieza inadecuada o acumulación en juntas y cuchillas.</t>
  </si>
  <si>
    <t>Compromete la inocuidad del producto y la calidad del servicio.</t>
  </si>
  <si>
    <t>Proteger el motor ante sobrecargas o bloqueos.</t>
  </si>
  <si>
    <t>Falla del sistema de protección térmica.</t>
  </si>
  <si>
    <t>Inoperancia del dispositivo que corta la energía ante sobretemperatura.</t>
  </si>
  <si>
    <t>Puede deberse a deterioro del sensor térmico o fallo del circuito de protección.</t>
  </si>
  <si>
    <t>Aumenta el riesgo de daño grave del motor y posible incendio.</t>
  </si>
  <si>
    <t>Evitar el ingreso de líquidos a componentes eléctricos.</t>
  </si>
  <si>
    <t>Ingreso de líquidos al motor.</t>
  </si>
  <si>
    <t>Penetración de líquidos hacia componentes eléctricos internos.</t>
  </si>
  <si>
    <t>Se produce por derrames, sellos defectuosos o manipulación inadecuada.</t>
  </si>
  <si>
    <t>Genera cortocircuitos, fallas eléctricas y posible inutilización del equipo.</t>
  </si>
  <si>
    <t>Lograr mezclas homogéneas en el menor tiempo posible.</t>
  </si>
  <si>
    <t>Mezclas incompletas o desiguales.</t>
  </si>
  <si>
    <t>Incapacidad del equipo para homogenizar correctamente el producto.</t>
  </si>
  <si>
    <t>Se relaciona con desgaste de cuchillas, pérdida de potencia o fallas en velocidad.</t>
  </si>
  <si>
    <t>Afecta directamente la función principal de la licuadora.</t>
  </si>
  <si>
    <t>Minimizar el consumo energético por ciclo.</t>
  </si>
  <si>
    <t>Incremento del tiempo de operación.</t>
  </si>
  <si>
    <t>Necesidad de operar el equipo por más tiempo para lograr el mismo resultado.</t>
  </si>
  <si>
    <t>Se produce por reducción de eficiencia mecánica o eléctrica.</t>
  </si>
  <si>
    <t>Reduce la productividad y aumenta el desgaste del motor.</t>
  </si>
  <si>
    <t>Indicadores visuales o sonoros secundarios.</t>
  </si>
  <si>
    <t>Fallo de indicadores luminosos.</t>
  </si>
  <si>
    <t>No funcionamiento de luces indicadoras.</t>
  </si>
  <si>
    <t>Se debe a daño en LEDs, conexiones o tarjeta electrónica.</t>
  </si>
  <si>
    <t>Elementos estéticos del equipo.</t>
  </si>
  <si>
    <t>Deterioro estético del equipo.</t>
  </si>
  <si>
    <t>Desgaste superficial, rayones o pérdida de acabado.</t>
  </si>
  <si>
    <t>Provocado por uso continuo y limpieza agresiva.</t>
  </si>
  <si>
    <t>No afecta directamente la operación, pero impacta la percepción del cliente y la imagen del punto de venta.</t>
  </si>
  <si>
    <t>Mantener las galletas a una temperatura adecuada para su conservación, asegurando su calidad y textura.</t>
  </si>
  <si>
    <t>Incapacidad del equipo para mantener la temperatura adecuada de conservación.</t>
  </si>
  <si>
    <t>Temperatura interna fuera del rango de operación establecido.</t>
  </si>
  <si>
    <t>Falla en la resistencia de calentamiento, termostato descalibrado, ventilación interna deficiente o pérdidas de calor por sellos deteriorados en la puerta.</t>
  </si>
  <si>
    <t>Las galletas se enfrían o pierden textura.
Disminuye la calidad del producto.
Se afecta la experiencia del cliente.
Puede haber reprocesos o desperdicio de producto.</t>
  </si>
  <si>
    <t>}</t>
  </si>
  <si>
    <t>Soportar el peso de las bandejas y del producto sin deformaciones.</t>
  </si>
  <si>
    <t>Deformación de bandejas o estantes.</t>
  </si>
  <si>
    <t>Pérdida de rigidez o deformación estructural de bandejas.</t>
  </si>
  <si>
    <t>Se produce por sobrecarga, fatiga del material o exposición prolongada a temperatura. Puede generar desniveles o inestabilidad del producto.</t>
  </si>
  <si>
    <t>Afecta la correcta disposición del producto y puede dificultar su exhibición y acceso.</t>
  </si>
  <si>
    <t>Mantener la integridad del gabinete, puertas y estantes.</t>
  </si>
  <si>
    <t>Daños en puertas o cerramientos.</t>
  </si>
  <si>
    <t>Desalineación, fractura o mal cierre de puertas.</t>
  </si>
  <si>
    <t>Se origina por impactos, uso frecuente o desgaste de bisagras y mecanismos de cierre.</t>
  </si>
  <si>
    <t>Compromete el control térmico y facilita el ingreso de contaminantes.</t>
  </si>
  <si>
    <t>Operar sin riesgos eléctricos o térmicos.</t>
  </si>
  <si>
    <t>Deterioro del aislamiento eléctrico en cables o componentes.</t>
  </si>
  <si>
    <t>Puede deberse a envejecimiento del material, humedad o conexiones defectuosas.</t>
  </si>
  <si>
    <t>Compromete la seguridad del operador y puede generar cortocircuitos.</t>
  </si>
  <si>
    <t>Garantizar aislamiento de componentes eléctricos.</t>
  </si>
  <si>
    <t>Sobrecalentamiento de componentes.</t>
  </si>
  <si>
    <t>Elevación anormal de temperatura en resistencias o circuitos internos.</t>
  </si>
  <si>
    <t>Se produce por acumulación de polvo, mala ventilación o fallas del sistema de control.</t>
  </si>
  <si>
    <t>Puede provocar daños en componentes y afectar la estabilidad térmica interna.</t>
  </si>
  <si>
    <t>Facilitar el acceso al producto para el personal.</t>
  </si>
  <si>
    <t>Dificultad para acceder al producto.</t>
  </si>
  <si>
    <t>El acceso a las galletas se vuelve incómodo cuando las bandejas no se deslizan bien o el espacio interno es limitado, lo que dificulta sacar o reubicar el producto rápidamente durante la operación.</t>
  </si>
  <si>
    <t>Deformación de bandejas, desgaste o suciedad en las guías deslizantes, acumulación de residuos (migajas) o mala distribución del producto dentro del equipo.</t>
  </si>
  <si>
    <t>Afecta la eficiencia en la atención al cliente.</t>
  </si>
  <si>
    <t>Permitir la correcta visualización de las galletas.</t>
  </si>
  <si>
    <t>Deficiente visibilidad de las galletas.</t>
  </si>
  <si>
    <t>Reducción de transparencia o iluminación inadecuada.</t>
  </si>
  <si>
    <t>Puede originarse por empañamiento, suciedad o falla del sistema de iluminación.</t>
  </si>
  <si>
    <t>Impacta la exhibición del producto y la experiencia del cliente.</t>
  </si>
  <si>
    <t>Evitar el ingreso de humedad del ambiente.</t>
  </si>
  <si>
    <t>Ingreso de humedad ambiental.</t>
  </si>
  <si>
    <t>Penetración de aire húmedo al compartimiento interno.</t>
  </si>
  <si>
    <t>Se produce por sellos deteriorados o cierre inadecuado de puertas.</t>
  </si>
  <si>
    <t>Afecta la textura y calidad del producto almacenado.</t>
  </si>
  <si>
    <t>Minimizar pérdidas térmicas hacia el entorno.</t>
  </si>
  <si>
    <t>Incremento de temperatura interna.</t>
  </si>
  <si>
    <t>Incapacidad del equipo para mantener la temperatura establecida.</t>
  </si>
  <si>
    <t>Puede deberse a falla de resistencias, sensores o sistema de control térmico.</t>
  </si>
  <si>
    <t>Compromete la conservación adecuada de las galletas.</t>
  </si>
  <si>
    <t>Proteger el producto frente a contaminación externa.</t>
  </si>
  <si>
    <t>Ingreso de contaminantes al compartimiento.</t>
  </si>
  <si>
    <t>Se asocia a fallas en sellos, puertas o mantenimiento inadecuado.</t>
  </si>
  <si>
    <t>Afecta la inocuidad del producto.</t>
  </si>
  <si>
    <t>Evitar el ingreso de polvo, insectos u otros agentes.</t>
  </si>
  <si>
    <t>Deterioro de sellos o empaques.</t>
  </si>
  <si>
    <t>Pérdida de elasticidad o ruptura de empaques.</t>
  </si>
  <si>
    <t>Se produce por envejecimiento del material o exposición continua a calor.</t>
  </si>
  <si>
    <t>Permite fugas térmicas y entrada de humedad o contaminantes.</t>
  </si>
  <si>
    <t>Mantener consumo energético acorde a su diseño.</t>
  </si>
  <si>
    <t>Aumento anormal en el consumo eléctrico.</t>
  </si>
  <si>
    <t>Puede generarse por pérdida de eficiencia térmica o funcionamiento continuo del sistema de calentamiento.</t>
  </si>
  <si>
    <t>Afecta la eficiencia operativa y costos de operación.</t>
  </si>
  <si>
    <t>Conservar condiciones estables con mínimo esfuerzo operativo.</t>
  </si>
  <si>
    <t>Bajo desempeño del sistema de calentamiento o control ambiental.</t>
  </si>
  <si>
    <t>Funcionamiento deficiente de resistencias o sensores.</t>
  </si>
  <si>
    <t>Se debe a desgaste de componentes o descalibración del sistema de control.</t>
  </si>
  <si>
    <t>Impide mantener condiciones óptimas para la conservación del producto.</t>
  </si>
  <si>
    <t>Se produce por daño en luminarias, conexiones o fuente de alimentación.</t>
  </si>
  <si>
    <t>Reduce la visibilidad del producto y afecta la exhibición.</t>
  </si>
  <si>
    <t>Rayones, pérdida de pintura o decoloración por uso continuo.</t>
  </si>
  <si>
    <t>No afecta directamente el desempeño técnico, pero impacta la percepción del cliente y la imagen del punto de venta.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</si>
</sst>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scheme val="minor"/>
    </font>
    <font>
      <b/>
      <sz val="11"/>
      <color rgb="FF000000"/>
      <name val="Aptos Narrow"/>
      <charset val="1"/>
    </font>
    <font>
      <sz val="11"/>
      <color rgb="FF242424"/>
      <name val="Aptos Narrow"/>
      <charset val="1"/>
    </font>
    <font>
      <sz val="11"/>
      <color rgb="FF000000"/>
      <name val="Aptos Narrow"/>
      <charset val="1"/>
    </font>
    <font>
      <sz val="11"/>
      <color rgb="FF000000"/>
      <name val="Calibri"/>
      <scheme val="minor"/>
    </font>
    <font>
      <sz val="11"/>
      <color rgb="FF000000"/>
      <name val="Calibri"/>
      <charset val="1"/>
    </font>
    <font>
      <b/>
      <sz val="11"/>
      <color theme="1"/>
      <name val="Aptos Narrow"/>
    </font>
    <font>
      <b/>
      <sz val="11"/>
      <color rgb="FF000000"/>
      <name val="Aptos Narrow"/>
    </font>
    <font>
      <sz val="11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2" borderId="0" xfId="0" applyFill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14" xfId="0" applyFill="1" applyBorder="1" applyAlignment="1">
      <alignment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textRotation="255" wrapText="1"/>
    </xf>
    <xf numFmtId="0" fontId="0" fillId="0" borderId="7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textRotation="255" wrapText="1"/>
    </xf>
    <xf numFmtId="0" fontId="0" fillId="0" borderId="14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12" xfId="0" applyFill="1" applyBorder="1" applyAlignment="1">
      <alignment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2" xfId="0" applyFill="1" applyBorder="1" applyAlignment="1">
      <alignment wrapText="1"/>
    </xf>
    <xf numFmtId="0" fontId="0" fillId="0" borderId="10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textRotation="255" wrapText="1"/>
    </xf>
    <xf numFmtId="0" fontId="0" fillId="0" borderId="0" xfId="0" applyFill="1" applyAlignment="1">
      <alignment wrapText="1"/>
    </xf>
    <xf numFmtId="0" fontId="0" fillId="0" borderId="14" xfId="0" applyFill="1" applyBorder="1" applyAlignment="1">
      <alignment horizontal="center" vertical="center" wrapText="1"/>
    </xf>
    <xf numFmtId="0" fontId="0" fillId="0" borderId="10" xfId="0" applyFill="1" applyBorder="1" applyAlignment="1">
      <alignment wrapText="1"/>
    </xf>
    <xf numFmtId="0" fontId="1" fillId="0" borderId="0" xfId="0" applyFont="1" applyFill="1" applyAlignment="1">
      <alignment horizontal="center" vertical="center" textRotation="255" wrapText="1"/>
    </xf>
    <xf numFmtId="0" fontId="0" fillId="0" borderId="1" xfId="0" applyFill="1" applyBorder="1" applyAlignment="1">
      <alignment wrapText="1"/>
    </xf>
    <xf numFmtId="0" fontId="6" fillId="0" borderId="2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0" fillId="0" borderId="9" xfId="0" applyFill="1" applyBorder="1" applyAlignment="1">
      <alignment wrapText="1"/>
    </xf>
    <xf numFmtId="0" fontId="6" fillId="0" borderId="7" xfId="0" applyFont="1" applyFill="1" applyBorder="1" applyAlignment="1">
      <alignment wrapText="1"/>
    </xf>
    <xf numFmtId="0" fontId="1" fillId="0" borderId="1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textRotation="255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wrapText="1"/>
    </xf>
    <xf numFmtId="0" fontId="6" fillId="0" borderId="0" xfId="0" applyFont="1" applyFill="1" applyAlignment="1">
      <alignment wrapText="1"/>
    </xf>
    <xf numFmtId="0" fontId="0" fillId="0" borderId="3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left" wrapText="1"/>
    </xf>
    <xf numFmtId="0" fontId="5" fillId="0" borderId="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textRotation="255" wrapText="1"/>
    </xf>
    <xf numFmtId="0" fontId="5" fillId="0" borderId="14" xfId="0" applyFont="1" applyFill="1" applyBorder="1" applyAlignment="1">
      <alignment wrapText="1"/>
    </xf>
    <xf numFmtId="0" fontId="5" fillId="0" borderId="10" xfId="0" applyFont="1" applyFill="1" applyBorder="1" applyAlignment="1">
      <alignment horizontal="center" wrapText="1"/>
    </xf>
    <xf numFmtId="0" fontId="5" fillId="0" borderId="7" xfId="0" applyFont="1" applyFill="1" applyBorder="1" applyAlignment="1">
      <alignment wrapText="1"/>
    </xf>
    <xf numFmtId="0" fontId="0" fillId="0" borderId="14" xfId="0" applyFill="1" applyBorder="1" applyAlignment="1">
      <alignment horizontal="left" vertical="center" wrapText="1"/>
    </xf>
    <xf numFmtId="0" fontId="6" fillId="0" borderId="10" xfId="0" applyFont="1" applyFill="1" applyBorder="1" applyAlignment="1">
      <alignment wrapText="1"/>
    </xf>
    <xf numFmtId="0" fontId="0" fillId="0" borderId="7" xfId="0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wrapText="1"/>
    </xf>
    <xf numFmtId="0" fontId="1" fillId="0" borderId="9" xfId="0" applyFont="1" applyFill="1" applyBorder="1" applyAlignment="1">
      <alignment horizontal="center" vertical="center" textRotation="255" wrapText="1"/>
    </xf>
    <xf numFmtId="0" fontId="0" fillId="0" borderId="8" xfId="0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textRotation="255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14" xfId="0" applyFill="1" applyBorder="1" applyAlignment="1">
      <alignment horizontal="left" wrapText="1"/>
    </xf>
    <xf numFmtId="0" fontId="0" fillId="0" borderId="12" xfId="0" applyFill="1" applyBorder="1" applyAlignment="1">
      <alignment horizontal="left" vertical="center" wrapText="1"/>
    </xf>
    <xf numFmtId="0" fontId="0" fillId="0" borderId="0" xfId="0" applyFill="1" applyAlignment="1">
      <alignment horizontal="center" wrapText="1"/>
    </xf>
    <xf numFmtId="0" fontId="6" fillId="0" borderId="0" xfId="0" applyFont="1" applyFill="1" applyAlignment="1">
      <alignment horizontal="center" wrapText="1"/>
    </xf>
    <xf numFmtId="0" fontId="0" fillId="0" borderId="7" xfId="0" applyFill="1" applyBorder="1" applyAlignment="1">
      <alignment horizontal="center" wrapText="1"/>
    </xf>
    <xf numFmtId="0" fontId="0" fillId="0" borderId="14" xfId="0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textRotation="255" wrapText="1"/>
    </xf>
    <xf numFmtId="0" fontId="0" fillId="0" borderId="2" xfId="0" applyFill="1" applyBorder="1" applyAlignment="1">
      <alignment horizontal="center" wrapText="1"/>
    </xf>
    <xf numFmtId="0" fontId="0" fillId="0" borderId="8" xfId="0" applyFill="1" applyBorder="1" applyAlignment="1">
      <alignment horizontal="center" wrapText="1"/>
    </xf>
    <xf numFmtId="0" fontId="0" fillId="0" borderId="9" xfId="0" applyFill="1" applyBorder="1" applyAlignment="1">
      <alignment horizontal="center" wrapText="1"/>
    </xf>
    <xf numFmtId="0" fontId="0" fillId="0" borderId="10" xfId="0" applyFill="1" applyBorder="1" applyAlignment="1">
      <alignment horizontal="center" wrapText="1"/>
    </xf>
    <xf numFmtId="0" fontId="0" fillId="0" borderId="7" xfId="0" applyFill="1" applyBorder="1" applyAlignment="1">
      <alignment horizontal="center" wrapText="1"/>
    </xf>
    <xf numFmtId="0" fontId="0" fillId="0" borderId="14" xfId="0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2" xfId="0" applyFill="1" applyBorder="1" applyAlignment="1">
      <alignment horizontal="center" wrapText="1"/>
    </xf>
    <xf numFmtId="0" fontId="5" fillId="0" borderId="14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27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43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0" fontId="1" fillId="0" borderId="42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28" xfId="0" applyFill="1" applyBorder="1" applyAlignment="1">
      <alignment horizontal="center" vertical="center" wrapText="1"/>
    </xf>
    <xf numFmtId="0" fontId="0" fillId="0" borderId="28" xfId="0" applyFill="1" applyBorder="1" applyAlignment="1">
      <alignment horizontal="left" vertical="center" wrapText="1"/>
    </xf>
    <xf numFmtId="0" fontId="0" fillId="0" borderId="37" xfId="0" applyFill="1" applyBorder="1" applyAlignment="1">
      <alignment horizontal="center" vertical="center" wrapText="1"/>
    </xf>
    <xf numFmtId="0" fontId="0" fillId="0" borderId="40" xfId="0" applyFill="1" applyBorder="1" applyAlignment="1">
      <alignment horizontal="center" vertical="center" wrapText="1"/>
    </xf>
    <xf numFmtId="0" fontId="0" fillId="0" borderId="42" xfId="0" applyFill="1" applyBorder="1" applyAlignment="1">
      <alignment horizontal="center" vertical="center" wrapText="1"/>
    </xf>
    <xf numFmtId="0" fontId="0" fillId="0" borderId="36" xfId="0" applyFill="1" applyBorder="1" applyAlignment="1">
      <alignment horizontal="center" vertical="center" wrapText="1"/>
    </xf>
    <xf numFmtId="0" fontId="0" fillId="0" borderId="34" xfId="0" applyFill="1" applyBorder="1" applyAlignment="1">
      <alignment horizontal="center" vertical="center" wrapText="1"/>
    </xf>
    <xf numFmtId="0" fontId="0" fillId="0" borderId="32" xfId="0" applyFill="1" applyBorder="1" applyAlignment="1">
      <alignment horizontal="center" vertical="center" wrapText="1"/>
    </xf>
    <xf numFmtId="0" fontId="0" fillId="0" borderId="33" xfId="0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0" fillId="0" borderId="32" xfId="0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textRotation="255" wrapText="1"/>
    </xf>
    <xf numFmtId="0" fontId="0" fillId="0" borderId="32" xfId="0" applyFill="1" applyBorder="1" applyAlignment="1">
      <alignment horizontal="left" wrapText="1"/>
    </xf>
    <xf numFmtId="0" fontId="0" fillId="0" borderId="33" xfId="0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 wrapText="1"/>
    </xf>
    <xf numFmtId="0" fontId="0" fillId="0" borderId="34" xfId="0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textRotation="255" wrapText="1"/>
    </xf>
    <xf numFmtId="0" fontId="0" fillId="0" borderId="15" xfId="0" applyFill="1" applyBorder="1" applyAlignment="1">
      <alignment horizontal="left" wrapText="1"/>
    </xf>
    <xf numFmtId="0" fontId="0" fillId="0" borderId="22" xfId="0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0" fillId="0" borderId="36" xfId="0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textRotation="255" wrapText="1"/>
    </xf>
    <xf numFmtId="0" fontId="4" fillId="0" borderId="36" xfId="0" applyFont="1" applyFill="1" applyBorder="1" applyAlignment="1">
      <alignment wrapText="1"/>
    </xf>
    <xf numFmtId="0" fontId="0" fillId="0" borderId="38" xfId="0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textRotation="255" wrapText="1"/>
    </xf>
    <xf numFmtId="0" fontId="4" fillId="0" borderId="32" xfId="0" applyFont="1" applyFill="1" applyBorder="1" applyAlignment="1">
      <alignment wrapText="1"/>
    </xf>
    <xf numFmtId="0" fontId="1" fillId="0" borderId="36" xfId="0" applyFont="1" applyFill="1" applyBorder="1" applyAlignment="1">
      <alignment horizontal="center" vertical="center" textRotation="255" wrapText="1"/>
    </xf>
    <xf numFmtId="0" fontId="0" fillId="0" borderId="36" xfId="0" applyFill="1" applyBorder="1" applyAlignment="1">
      <alignment horizontal="left" vertical="center" wrapText="1"/>
    </xf>
    <xf numFmtId="0" fontId="0" fillId="0" borderId="32" xfId="0" applyFill="1" applyBorder="1" applyAlignment="1">
      <alignment horizontal="left" vertical="center" wrapText="1"/>
    </xf>
    <xf numFmtId="0" fontId="0" fillId="0" borderId="20" xfId="0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textRotation="255" wrapText="1"/>
    </xf>
    <xf numFmtId="0" fontId="0" fillId="0" borderId="20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0" fillId="0" borderId="26" xfId="0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textRotation="255" wrapText="1"/>
    </xf>
    <xf numFmtId="0" fontId="0" fillId="0" borderId="16" xfId="0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left" wrapText="1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0" fillId="0" borderId="31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0" fillId="0" borderId="31" xfId="0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3CB8E-148C-42F4-8C75-B83F829B1185}">
  <dimension ref="B2:X19"/>
  <sheetViews>
    <sheetView workbookViewId="0">
      <selection activeCell="Y1" sqref="Y1:AC1048576"/>
    </sheetView>
  </sheetViews>
  <sheetFormatPr defaultRowHeight="15"/>
  <cols>
    <col min="2" max="2" width="13.85546875" customWidth="1"/>
    <col min="5" max="5" width="32.140625" customWidth="1"/>
    <col min="6" max="6" width="13.5703125" customWidth="1"/>
    <col min="7" max="7" width="13" customWidth="1"/>
    <col min="8" max="8" width="24.7109375" customWidth="1"/>
    <col min="9" max="9" width="11" customWidth="1"/>
    <col min="10" max="10" width="10.85546875" customWidth="1"/>
    <col min="11" max="11" width="13.28515625" customWidth="1"/>
    <col min="12" max="12" width="20.28515625" customWidth="1"/>
    <col min="13" max="13" width="19.5703125" customWidth="1"/>
  </cols>
  <sheetData>
    <row r="2" spans="2:24" ht="15" customHeight="1">
      <c r="B2" s="1"/>
      <c r="C2" s="1"/>
      <c r="D2" s="1"/>
      <c r="E2" s="1"/>
      <c r="F2" s="1"/>
      <c r="G2" s="1"/>
      <c r="H2" s="1"/>
      <c r="I2" s="5" t="s">
        <v>0</v>
      </c>
      <c r="J2" s="6"/>
      <c r="K2" s="6"/>
      <c r="L2" s="6"/>
      <c r="M2" s="6"/>
      <c r="N2" s="5" t="s">
        <v>1</v>
      </c>
      <c r="O2" s="6"/>
      <c r="P2" s="6"/>
      <c r="Q2" s="6"/>
      <c r="R2" s="6"/>
      <c r="S2" s="7"/>
      <c r="T2" s="12" t="s">
        <v>2</v>
      </c>
      <c r="U2" s="12"/>
      <c r="V2" s="12"/>
      <c r="W2" s="13"/>
      <c r="X2" s="1"/>
    </row>
    <row r="3" spans="2:24" ht="45.75">
      <c r="B3" s="15" t="s">
        <v>3</v>
      </c>
      <c r="C3" s="16" t="s">
        <v>4</v>
      </c>
      <c r="D3" s="17" t="s">
        <v>5</v>
      </c>
      <c r="E3" s="17"/>
      <c r="F3" s="16" t="s">
        <v>6</v>
      </c>
      <c r="G3" s="16" t="s">
        <v>7</v>
      </c>
      <c r="H3" s="16" t="s">
        <v>8</v>
      </c>
      <c r="I3" s="18" t="s">
        <v>9</v>
      </c>
      <c r="J3" s="19" t="s">
        <v>10</v>
      </c>
      <c r="K3" s="19" t="s">
        <v>11</v>
      </c>
      <c r="L3" s="19" t="s">
        <v>12</v>
      </c>
      <c r="M3" s="19" t="s">
        <v>13</v>
      </c>
      <c r="N3" s="20" t="s">
        <v>14</v>
      </c>
      <c r="O3" s="21" t="s">
        <v>15</v>
      </c>
      <c r="P3" s="21" t="s">
        <v>16</v>
      </c>
      <c r="Q3" s="21" t="s">
        <v>17</v>
      </c>
      <c r="R3" s="21" t="s">
        <v>18</v>
      </c>
      <c r="S3" s="22" t="s">
        <v>19</v>
      </c>
      <c r="T3" s="19" t="s">
        <v>20</v>
      </c>
      <c r="U3" s="19" t="s">
        <v>21</v>
      </c>
      <c r="V3" s="23" t="s">
        <v>22</v>
      </c>
      <c r="W3" s="24" t="s">
        <v>23</v>
      </c>
      <c r="X3" s="11"/>
    </row>
    <row r="4" spans="2:24" ht="122.25" customHeight="1">
      <c r="B4" s="18" t="s">
        <v>24</v>
      </c>
      <c r="C4" s="25">
        <v>0</v>
      </c>
      <c r="D4" s="26" t="s">
        <v>25</v>
      </c>
      <c r="E4" s="26"/>
      <c r="F4" s="25" t="s">
        <v>26</v>
      </c>
      <c r="G4" s="25" t="s">
        <v>27</v>
      </c>
      <c r="H4" s="27" t="s">
        <v>28</v>
      </c>
      <c r="I4" s="28">
        <v>1</v>
      </c>
      <c r="J4" s="29" t="s">
        <v>29</v>
      </c>
      <c r="K4" s="29" t="s">
        <v>30</v>
      </c>
      <c r="L4" s="29" t="s">
        <v>31</v>
      </c>
      <c r="M4" s="30" t="s">
        <v>32</v>
      </c>
      <c r="N4" s="31">
        <v>0</v>
      </c>
      <c r="O4" s="31">
        <v>0</v>
      </c>
      <c r="P4" s="31">
        <v>1</v>
      </c>
      <c r="Q4" s="31">
        <v>1</v>
      </c>
      <c r="R4" s="31">
        <v>2</v>
      </c>
      <c r="S4" s="32">
        <v>1</v>
      </c>
      <c r="T4" s="31">
        <f>(N4*0.05)+(O4*0.02)+(P4*0.1)+(Q4*0.3)+(R4*0.3)+(S4*0.05)</f>
        <v>1.05</v>
      </c>
      <c r="U4" s="31">
        <v>4</v>
      </c>
      <c r="V4" s="32">
        <v>2</v>
      </c>
      <c r="W4" s="33">
        <f>T4*U4*V4</f>
        <v>8.4</v>
      </c>
      <c r="X4" s="11"/>
    </row>
    <row r="5" spans="2:24" ht="36.75" customHeight="1">
      <c r="B5" s="34" t="s">
        <v>33</v>
      </c>
      <c r="C5" s="35">
        <v>1</v>
      </c>
      <c r="D5" s="36" t="s">
        <v>34</v>
      </c>
      <c r="E5" s="37" t="s">
        <v>35</v>
      </c>
      <c r="F5" s="35" t="s">
        <v>26</v>
      </c>
      <c r="G5" s="38" t="s">
        <v>36</v>
      </c>
      <c r="H5" s="35" t="s">
        <v>37</v>
      </c>
      <c r="I5" s="37">
        <v>1</v>
      </c>
      <c r="J5" s="35" t="s">
        <v>38</v>
      </c>
      <c r="K5" s="35" t="s">
        <v>39</v>
      </c>
      <c r="L5" s="35" t="s">
        <v>40</v>
      </c>
      <c r="M5" s="38" t="s">
        <v>41</v>
      </c>
      <c r="N5" s="26">
        <v>1</v>
      </c>
      <c r="O5" s="26">
        <v>1</v>
      </c>
      <c r="P5" s="26">
        <v>0</v>
      </c>
      <c r="Q5" s="26">
        <v>0</v>
      </c>
      <c r="R5" s="26">
        <v>1</v>
      </c>
      <c r="S5" s="39">
        <v>0</v>
      </c>
      <c r="T5" s="35">
        <f>(N5*0.05)+(O5*0.02)+(P5*0.1)+(Q5*0.3)+(R5*0.3)+(S5*0.05)</f>
        <v>0.37</v>
      </c>
      <c r="U5" s="35">
        <v>3</v>
      </c>
      <c r="V5" s="38">
        <v>1</v>
      </c>
      <c r="W5" s="40">
        <f>T5*U5*V5</f>
        <v>1.1099999999999999</v>
      </c>
      <c r="X5" s="11"/>
    </row>
    <row r="6" spans="2:24" ht="70.5" customHeight="1">
      <c r="B6" s="41"/>
      <c r="C6" s="26"/>
      <c r="D6" s="42"/>
      <c r="E6" s="43"/>
      <c r="F6" s="26"/>
      <c r="G6" s="39"/>
      <c r="H6" s="26"/>
      <c r="I6" s="43"/>
      <c r="J6" s="26"/>
      <c r="K6" s="26"/>
      <c r="L6" s="26"/>
      <c r="M6" s="39"/>
      <c r="N6" s="26"/>
      <c r="O6" s="26"/>
      <c r="P6" s="26"/>
      <c r="Q6" s="26"/>
      <c r="R6" s="26"/>
      <c r="S6" s="39"/>
      <c r="T6" s="26"/>
      <c r="U6" s="26"/>
      <c r="V6" s="39"/>
      <c r="W6" s="44"/>
      <c r="X6" s="11"/>
    </row>
    <row r="7" spans="2:24" ht="146.25" customHeight="1">
      <c r="B7" s="41"/>
      <c r="C7" s="26"/>
      <c r="D7" s="42"/>
      <c r="E7" s="45" t="s">
        <v>42</v>
      </c>
      <c r="F7" s="46" t="s">
        <v>43</v>
      </c>
      <c r="G7" s="47" t="s">
        <v>44</v>
      </c>
      <c r="H7" s="46" t="s">
        <v>45</v>
      </c>
      <c r="I7" s="48">
        <v>2</v>
      </c>
      <c r="J7" s="46" t="s">
        <v>46</v>
      </c>
      <c r="K7" s="46" t="s">
        <v>47</v>
      </c>
      <c r="L7" s="46" t="s">
        <v>48</v>
      </c>
      <c r="M7" s="49" t="s">
        <v>49</v>
      </c>
      <c r="N7" s="46">
        <v>2</v>
      </c>
      <c r="O7" s="46">
        <v>1</v>
      </c>
      <c r="P7" s="46">
        <v>0</v>
      </c>
      <c r="Q7" s="46">
        <v>0</v>
      </c>
      <c r="R7" s="46">
        <v>1</v>
      </c>
      <c r="S7" s="47">
        <v>0</v>
      </c>
      <c r="T7" s="25">
        <f>(N7*0.05)+(O7*0.02)+(P7*0.1)+(Q7*0.3)+(R7*0.3)+(S7*0.05)</f>
        <v>0.42</v>
      </c>
      <c r="U7" s="25">
        <v>3</v>
      </c>
      <c r="V7" s="50">
        <v>1</v>
      </c>
      <c r="W7" s="51">
        <f>T7*U7*V7</f>
        <v>1.26</v>
      </c>
      <c r="X7" s="11"/>
    </row>
    <row r="8" spans="2:24" ht="90" customHeight="1">
      <c r="B8" s="34" t="s">
        <v>33</v>
      </c>
      <c r="C8" s="35">
        <v>2</v>
      </c>
      <c r="D8" s="52" t="s">
        <v>50</v>
      </c>
      <c r="E8" s="14" t="s">
        <v>51</v>
      </c>
      <c r="F8" s="25" t="s">
        <v>26</v>
      </c>
      <c r="G8" s="50" t="s">
        <v>52</v>
      </c>
      <c r="H8" s="53" t="s">
        <v>53</v>
      </c>
      <c r="I8" s="54">
        <v>1</v>
      </c>
      <c r="J8" s="25" t="s">
        <v>54</v>
      </c>
      <c r="K8" s="53" t="s">
        <v>55</v>
      </c>
      <c r="L8" s="53" t="s">
        <v>56</v>
      </c>
      <c r="M8" s="55" t="s">
        <v>57</v>
      </c>
      <c r="N8" s="25">
        <v>3</v>
      </c>
      <c r="O8" s="25">
        <v>2</v>
      </c>
      <c r="P8" s="25">
        <v>0</v>
      </c>
      <c r="Q8" s="25">
        <v>0</v>
      </c>
      <c r="R8" s="25">
        <v>1</v>
      </c>
      <c r="S8" s="50">
        <v>1</v>
      </c>
      <c r="T8" s="29">
        <f>(N8*0.05)+(O8*0.02)+(P8*0.1)+(Q8*0.3)+(R8*0.3)+(S8*0.05)</f>
        <v>0.54</v>
      </c>
      <c r="U8" s="29">
        <v>4</v>
      </c>
      <c r="V8" s="30">
        <v>2</v>
      </c>
      <c r="W8" s="33">
        <f>T8*U8*V8</f>
        <v>4.32</v>
      </c>
      <c r="X8" s="11"/>
    </row>
    <row r="9" spans="2:24" ht="74.25" customHeight="1">
      <c r="B9" s="41"/>
      <c r="C9" s="26"/>
      <c r="D9" s="56"/>
      <c r="E9" s="14" t="s">
        <v>58</v>
      </c>
      <c r="F9" s="25" t="s">
        <v>43</v>
      </c>
      <c r="G9" s="50" t="s">
        <v>59</v>
      </c>
      <c r="H9" s="53" t="s">
        <v>60</v>
      </c>
      <c r="I9" s="48">
        <v>2</v>
      </c>
      <c r="J9" s="46" t="s">
        <v>61</v>
      </c>
      <c r="K9" s="57" t="s">
        <v>62</v>
      </c>
      <c r="L9" s="57" t="s">
        <v>63</v>
      </c>
      <c r="M9" s="58" t="s">
        <v>64</v>
      </c>
      <c r="N9" s="46">
        <v>2</v>
      </c>
      <c r="O9" s="46">
        <v>1</v>
      </c>
      <c r="P9" s="46">
        <v>1</v>
      </c>
      <c r="Q9" s="46">
        <v>0</v>
      </c>
      <c r="R9" s="46">
        <v>2</v>
      </c>
      <c r="S9" s="47">
        <v>1</v>
      </c>
      <c r="T9" s="46">
        <f>(N9*0.05)+(O9*0.02)+(P9*0.1)+(Q9*0.3)+(R9*0.3)+(S9*0.05)</f>
        <v>0.87000000000000011</v>
      </c>
      <c r="U9" s="46">
        <v>4</v>
      </c>
      <c r="V9" s="47">
        <v>3</v>
      </c>
      <c r="W9" s="51">
        <f t="shared" ref="W8:W17" si="0">T9*U9*V9</f>
        <v>10.440000000000001</v>
      </c>
      <c r="X9" s="11"/>
    </row>
    <row r="10" spans="2:24" ht="61.5" customHeight="1">
      <c r="B10" s="34" t="s">
        <v>33</v>
      </c>
      <c r="C10" s="35">
        <v>3</v>
      </c>
      <c r="D10" s="52" t="s">
        <v>65</v>
      </c>
      <c r="E10" s="59" t="s">
        <v>66</v>
      </c>
      <c r="F10" s="29" t="s">
        <v>26</v>
      </c>
      <c r="G10" s="30" t="s">
        <v>67</v>
      </c>
      <c r="H10" s="60" t="s">
        <v>68</v>
      </c>
      <c r="I10" s="54">
        <v>1</v>
      </c>
      <c r="J10" s="25" t="s">
        <v>69</v>
      </c>
      <c r="K10" s="53" t="s">
        <v>70</v>
      </c>
      <c r="L10" s="53" t="s">
        <v>71</v>
      </c>
      <c r="M10" s="55" t="s">
        <v>72</v>
      </c>
      <c r="N10" s="25">
        <v>0</v>
      </c>
      <c r="O10" s="25">
        <v>0</v>
      </c>
      <c r="P10" s="25">
        <v>0</v>
      </c>
      <c r="Q10" s="25">
        <v>1</v>
      </c>
      <c r="R10" s="25">
        <v>1</v>
      </c>
      <c r="S10" s="50">
        <v>0</v>
      </c>
      <c r="T10" s="29">
        <f>(N10*0.05)+(O10*0.02)+(P10*0.1)+(Q10*0.3)+(R10*0.3)+(S10*0.05)</f>
        <v>0.6</v>
      </c>
      <c r="U10" s="29">
        <v>4</v>
      </c>
      <c r="V10" s="30">
        <v>1</v>
      </c>
      <c r="W10" s="33">
        <f t="shared" si="0"/>
        <v>2.4</v>
      </c>
      <c r="X10" s="11"/>
    </row>
    <row r="11" spans="2:24" ht="83.25" customHeight="1">
      <c r="B11" s="41"/>
      <c r="C11" s="26"/>
      <c r="D11" s="56"/>
      <c r="E11" s="14" t="s">
        <v>73</v>
      </c>
      <c r="F11" s="25" t="s">
        <v>43</v>
      </c>
      <c r="G11" s="50" t="s">
        <v>74</v>
      </c>
      <c r="H11" s="53" t="s">
        <v>75</v>
      </c>
      <c r="I11" s="54">
        <v>2</v>
      </c>
      <c r="J11" s="25" t="s">
        <v>76</v>
      </c>
      <c r="K11" s="53" t="s">
        <v>77</v>
      </c>
      <c r="L11" s="53" t="s">
        <v>78</v>
      </c>
      <c r="M11" s="50" t="s">
        <v>79</v>
      </c>
      <c r="N11" s="25">
        <v>1</v>
      </c>
      <c r="O11" s="25">
        <v>1</v>
      </c>
      <c r="P11" s="25">
        <v>0</v>
      </c>
      <c r="Q11" s="25">
        <v>1</v>
      </c>
      <c r="R11" s="25">
        <v>2</v>
      </c>
      <c r="S11" s="50">
        <v>0</v>
      </c>
      <c r="T11" s="46">
        <f>(N11*0.05)+(O11*0.02)+(P11*0.1)+(Q11*0.3)+(R11*0.3)+(S11*0.05)</f>
        <v>0.97</v>
      </c>
      <c r="U11" s="46">
        <v>4</v>
      </c>
      <c r="V11" s="47">
        <v>2</v>
      </c>
      <c r="W11" s="51">
        <f t="shared" si="0"/>
        <v>7.76</v>
      </c>
      <c r="X11" s="11"/>
    </row>
    <row r="12" spans="2:24" ht="68.25" customHeight="1">
      <c r="B12" s="34" t="s">
        <v>33</v>
      </c>
      <c r="C12" s="35">
        <v>4</v>
      </c>
      <c r="D12" s="52" t="s">
        <v>80</v>
      </c>
      <c r="E12" s="59" t="s">
        <v>81</v>
      </c>
      <c r="F12" s="29" t="s">
        <v>26</v>
      </c>
      <c r="G12" s="30" t="s">
        <v>82</v>
      </c>
      <c r="H12" s="60" t="s">
        <v>83</v>
      </c>
      <c r="I12" s="28">
        <v>1</v>
      </c>
      <c r="J12" s="29" t="s">
        <v>84</v>
      </c>
      <c r="K12" s="60" t="s">
        <v>85</v>
      </c>
      <c r="L12" s="60" t="s">
        <v>86</v>
      </c>
      <c r="M12" s="61" t="s">
        <v>87</v>
      </c>
      <c r="N12" s="29">
        <v>2</v>
      </c>
      <c r="O12" s="29">
        <v>0</v>
      </c>
      <c r="P12" s="29">
        <v>1</v>
      </c>
      <c r="Q12" s="29">
        <v>0</v>
      </c>
      <c r="R12" s="29">
        <v>1</v>
      </c>
      <c r="S12" s="30">
        <v>0</v>
      </c>
      <c r="T12" s="29">
        <f>(N12*0.05)+(O12*0.02)+(P12*0.1)+(Q12*0.3)+(R12*0.3)+(S12*0.05)</f>
        <v>0.5</v>
      </c>
      <c r="U12" s="29">
        <v>4</v>
      </c>
      <c r="V12" s="30">
        <v>3</v>
      </c>
      <c r="W12" s="33">
        <f t="shared" si="0"/>
        <v>6</v>
      </c>
      <c r="X12" s="11"/>
    </row>
    <row r="13" spans="2:24" ht="69.75" customHeight="1">
      <c r="B13" s="41"/>
      <c r="C13" s="26"/>
      <c r="D13" s="56"/>
      <c r="E13" s="14" t="s">
        <v>88</v>
      </c>
      <c r="F13" s="25" t="s">
        <v>43</v>
      </c>
      <c r="G13" s="50" t="s">
        <v>89</v>
      </c>
      <c r="H13" s="53" t="s">
        <v>90</v>
      </c>
      <c r="I13" s="48">
        <v>2</v>
      </c>
      <c r="J13" s="46" t="s">
        <v>91</v>
      </c>
      <c r="K13" s="57" t="s">
        <v>92</v>
      </c>
      <c r="L13" s="57" t="s">
        <v>93</v>
      </c>
      <c r="M13" s="49" t="s">
        <v>94</v>
      </c>
      <c r="N13" s="46">
        <v>3</v>
      </c>
      <c r="O13" s="46">
        <v>1</v>
      </c>
      <c r="P13" s="46">
        <v>1</v>
      </c>
      <c r="Q13" s="46">
        <v>0</v>
      </c>
      <c r="R13" s="46">
        <v>1</v>
      </c>
      <c r="S13" s="47">
        <v>1</v>
      </c>
      <c r="T13" s="46">
        <f>(N13*0.05)+(O13*0.02)+(P13*0.1)+(Q13*0.3)+(R13*0.3)+(S13*0.05)</f>
        <v>0.62000000000000011</v>
      </c>
      <c r="U13" s="46">
        <v>4</v>
      </c>
      <c r="V13" s="47">
        <v>1</v>
      </c>
      <c r="W13" s="51">
        <f t="shared" si="0"/>
        <v>2.4800000000000004</v>
      </c>
      <c r="X13" s="11"/>
    </row>
    <row r="14" spans="2:24" ht="81" customHeight="1">
      <c r="B14" s="34" t="s">
        <v>33</v>
      </c>
      <c r="C14" s="35">
        <v>5</v>
      </c>
      <c r="D14" s="52" t="s">
        <v>95</v>
      </c>
      <c r="E14" s="59" t="s">
        <v>96</v>
      </c>
      <c r="F14" s="29" t="s">
        <v>26</v>
      </c>
      <c r="G14" s="29" t="s">
        <v>97</v>
      </c>
      <c r="H14" s="59" t="s">
        <v>98</v>
      </c>
      <c r="I14" s="54">
        <v>1</v>
      </c>
      <c r="J14" s="25" t="s">
        <v>99</v>
      </c>
      <c r="K14" s="53" t="s">
        <v>100</v>
      </c>
      <c r="L14" s="53" t="s">
        <v>101</v>
      </c>
      <c r="M14" s="55" t="s">
        <v>102</v>
      </c>
      <c r="N14" s="25">
        <v>1</v>
      </c>
      <c r="O14" s="25">
        <v>1</v>
      </c>
      <c r="P14" s="25">
        <v>0</v>
      </c>
      <c r="Q14" s="25">
        <v>0</v>
      </c>
      <c r="R14" s="25">
        <v>1</v>
      </c>
      <c r="S14" s="50">
        <v>1</v>
      </c>
      <c r="T14" s="29">
        <f>(N14*0.05)+(O14*0.02)+(P14*0.1)+(Q14*0.3)+(R14*0.3)+(S14*0.05)</f>
        <v>0.42</v>
      </c>
      <c r="U14" s="29">
        <v>3</v>
      </c>
      <c r="V14" s="30">
        <v>2</v>
      </c>
      <c r="W14" s="33">
        <f t="shared" si="0"/>
        <v>2.52</v>
      </c>
      <c r="X14" s="11"/>
    </row>
    <row r="15" spans="2:24" ht="90.75" customHeight="1">
      <c r="B15" s="41"/>
      <c r="C15" s="26"/>
      <c r="D15" s="56"/>
      <c r="E15" s="14" t="s">
        <v>103</v>
      </c>
      <c r="F15" s="25" t="s">
        <v>43</v>
      </c>
      <c r="G15" s="25" t="s">
        <v>104</v>
      </c>
      <c r="H15" s="45" t="s">
        <v>105</v>
      </c>
      <c r="I15" s="48">
        <v>2</v>
      </c>
      <c r="J15" s="46" t="s">
        <v>106</v>
      </c>
      <c r="K15" s="57" t="s">
        <v>107</v>
      </c>
      <c r="L15" s="57" t="s">
        <v>108</v>
      </c>
      <c r="M15" s="49" t="s">
        <v>109</v>
      </c>
      <c r="N15" s="46">
        <v>1</v>
      </c>
      <c r="O15" s="46">
        <v>0</v>
      </c>
      <c r="P15" s="46">
        <v>0</v>
      </c>
      <c r="Q15" s="46">
        <v>0</v>
      </c>
      <c r="R15" s="46">
        <v>2</v>
      </c>
      <c r="S15" s="47">
        <v>2</v>
      </c>
      <c r="T15" s="46">
        <f>(N15*0.05)+(O15*0.02)+(P15*0.1)+(Q15*0.3)+(R15*0.3)+(S15*0.05)</f>
        <v>0.75</v>
      </c>
      <c r="U15" s="46">
        <v>4</v>
      </c>
      <c r="V15" s="47">
        <v>2</v>
      </c>
      <c r="W15" s="51">
        <f t="shared" si="0"/>
        <v>6</v>
      </c>
      <c r="X15" s="11"/>
    </row>
    <row r="16" spans="2:24" ht="90" customHeight="1">
      <c r="B16" s="34" t="s">
        <v>33</v>
      </c>
      <c r="C16" s="35">
        <v>6</v>
      </c>
      <c r="D16" s="52" t="s">
        <v>110</v>
      </c>
      <c r="E16" s="62" t="s">
        <v>111</v>
      </c>
      <c r="F16" s="29" t="s">
        <v>26</v>
      </c>
      <c r="G16" s="30" t="s">
        <v>112</v>
      </c>
      <c r="H16" s="53" t="s">
        <v>113</v>
      </c>
      <c r="I16" s="54">
        <v>1</v>
      </c>
      <c r="J16" s="25" t="s">
        <v>114</v>
      </c>
      <c r="K16" s="53" t="s">
        <v>115</v>
      </c>
      <c r="L16" s="53" t="s">
        <v>116</v>
      </c>
      <c r="M16" s="55" t="s">
        <v>117</v>
      </c>
      <c r="N16" s="25">
        <v>0</v>
      </c>
      <c r="O16" s="25">
        <v>0</v>
      </c>
      <c r="P16" s="25">
        <v>2</v>
      </c>
      <c r="Q16" s="25">
        <v>2</v>
      </c>
      <c r="R16" s="25">
        <v>1</v>
      </c>
      <c r="S16" s="50">
        <v>0</v>
      </c>
      <c r="T16" s="29">
        <f>(N16*0.05)+(O16*0.2)+(P16*0.1)+(Q16*0.3)+(R16*0.3)+(S16*0.05)</f>
        <v>1.1000000000000001</v>
      </c>
      <c r="U16" s="29">
        <v>3</v>
      </c>
      <c r="V16" s="30">
        <v>1</v>
      </c>
      <c r="W16" s="33">
        <f t="shared" si="0"/>
        <v>3.3000000000000003</v>
      </c>
      <c r="X16" s="11"/>
    </row>
    <row r="17" spans="2:24" ht="78.75" customHeight="1">
      <c r="B17" s="41"/>
      <c r="C17" s="26"/>
      <c r="D17" s="56"/>
      <c r="E17" s="14" t="s">
        <v>118</v>
      </c>
      <c r="F17" s="25" t="s">
        <v>43</v>
      </c>
      <c r="G17" s="50" t="s">
        <v>119</v>
      </c>
      <c r="H17" s="53" t="s">
        <v>120</v>
      </c>
      <c r="I17" s="54">
        <v>2</v>
      </c>
      <c r="J17" s="25" t="s">
        <v>121</v>
      </c>
      <c r="K17" s="53" t="s">
        <v>122</v>
      </c>
      <c r="L17" s="53" t="s">
        <v>123</v>
      </c>
      <c r="M17" s="55" t="s">
        <v>124</v>
      </c>
      <c r="N17" s="25">
        <v>0</v>
      </c>
      <c r="O17" s="25">
        <v>0</v>
      </c>
      <c r="P17" s="25">
        <v>2</v>
      </c>
      <c r="Q17" s="25">
        <v>2</v>
      </c>
      <c r="R17" s="25">
        <v>2</v>
      </c>
      <c r="S17" s="50">
        <v>1</v>
      </c>
      <c r="T17" s="46">
        <f>(N17*0.05)+(O17*0.02)+(P17*0.1)+(Q17*0.3)+(R17*0.3)+(S17*0.05)</f>
        <v>1.45</v>
      </c>
      <c r="U17" s="46">
        <v>4</v>
      </c>
      <c r="V17" s="47">
        <v>1</v>
      </c>
      <c r="W17" s="51">
        <f t="shared" si="0"/>
        <v>5.8</v>
      </c>
      <c r="X17" s="11"/>
    </row>
    <row r="18" spans="2:24" ht="91.5" customHeight="1">
      <c r="B18" s="34" t="s">
        <v>33</v>
      </c>
      <c r="C18" s="35">
        <v>7</v>
      </c>
      <c r="D18" s="52" t="s">
        <v>125</v>
      </c>
      <c r="E18" s="59" t="s">
        <v>126</v>
      </c>
      <c r="F18" s="29" t="s">
        <v>26</v>
      </c>
      <c r="G18" s="30" t="s">
        <v>127</v>
      </c>
      <c r="H18" s="60" t="s">
        <v>128</v>
      </c>
      <c r="I18" s="28">
        <v>1</v>
      </c>
      <c r="J18" s="29" t="s">
        <v>129</v>
      </c>
      <c r="K18" s="60" t="s">
        <v>130</v>
      </c>
      <c r="L18" s="60" t="s">
        <v>131</v>
      </c>
      <c r="M18" s="61" t="s">
        <v>132</v>
      </c>
      <c r="N18" s="29">
        <v>1</v>
      </c>
      <c r="O18" s="29">
        <v>0</v>
      </c>
      <c r="P18" s="29">
        <v>0</v>
      </c>
      <c r="Q18" s="29">
        <v>1</v>
      </c>
      <c r="R18" s="29">
        <v>1</v>
      </c>
      <c r="S18" s="30">
        <v>0</v>
      </c>
      <c r="T18" s="29">
        <f>(N18*0.05)+(O18*0.02)+(P18*0.1)+(Q18*0.3)+(R18*0.3)+(S18*0.05)</f>
        <v>0.64999999999999991</v>
      </c>
      <c r="U18" s="29">
        <v>4</v>
      </c>
      <c r="V18" s="30">
        <v>1</v>
      </c>
      <c r="W18" s="33">
        <f>T18*U18*V18</f>
        <v>2.5999999999999996</v>
      </c>
      <c r="X18" s="11"/>
    </row>
    <row r="19" spans="2:24" ht="67.5" customHeight="1">
      <c r="B19" s="63"/>
      <c r="C19" s="64"/>
      <c r="D19" s="65"/>
      <c r="E19" s="45" t="s">
        <v>133</v>
      </c>
      <c r="F19" s="46" t="s">
        <v>43</v>
      </c>
      <c r="G19" s="47" t="s">
        <v>134</v>
      </c>
      <c r="H19" s="57" t="s">
        <v>135</v>
      </c>
      <c r="I19" s="48">
        <v>2</v>
      </c>
      <c r="J19" s="46" t="s">
        <v>136</v>
      </c>
      <c r="K19" s="57" t="s">
        <v>137</v>
      </c>
      <c r="L19" s="57" t="s">
        <v>138</v>
      </c>
      <c r="M19" s="49" t="s">
        <v>139</v>
      </c>
      <c r="N19" s="46">
        <v>0</v>
      </c>
      <c r="O19" s="46">
        <v>0</v>
      </c>
      <c r="P19" s="46">
        <v>0</v>
      </c>
      <c r="Q19" s="46">
        <v>1</v>
      </c>
      <c r="R19" s="46">
        <v>1</v>
      </c>
      <c r="S19" s="47">
        <v>1</v>
      </c>
      <c r="T19" s="46">
        <f>(N19*0.05)+(O19*0.02)+(P19*0.1)+(Q19*0.3)+(R19*0.3)+(S19*0.05)</f>
        <v>0.65</v>
      </c>
      <c r="U19" s="46">
        <v>3</v>
      </c>
      <c r="V19" s="47">
        <v>1</v>
      </c>
      <c r="W19" s="51">
        <f>T19*U19*V19</f>
        <v>1.9500000000000002</v>
      </c>
      <c r="X19" s="11"/>
    </row>
  </sheetData>
  <mergeCells count="46">
    <mergeCell ref="D3:E3"/>
    <mergeCell ref="X3:X19"/>
    <mergeCell ref="D4:E4"/>
    <mergeCell ref="D12:D13"/>
    <mergeCell ref="V5:V6"/>
    <mergeCell ref="D10:D11"/>
    <mergeCell ref="I2:M2"/>
    <mergeCell ref="N2:S2"/>
    <mergeCell ref="T2:W2"/>
    <mergeCell ref="B8:B9"/>
    <mergeCell ref="C8:C9"/>
    <mergeCell ref="D8:D9"/>
    <mergeCell ref="P5:P6"/>
    <mergeCell ref="Q5:Q6"/>
    <mergeCell ref="R5:R6"/>
    <mergeCell ref="S5:S6"/>
    <mergeCell ref="T5:T6"/>
    <mergeCell ref="U5:U6"/>
    <mergeCell ref="H5:H6"/>
    <mergeCell ref="I5:I6"/>
    <mergeCell ref="J5:J6"/>
    <mergeCell ref="K5:K6"/>
    <mergeCell ref="N5:N6"/>
    <mergeCell ref="O5:O6"/>
    <mergeCell ref="B18:B19"/>
    <mergeCell ref="C18:C19"/>
    <mergeCell ref="D18:D19"/>
    <mergeCell ref="L5:L6"/>
    <mergeCell ref="M5:M6"/>
    <mergeCell ref="B14:B15"/>
    <mergeCell ref="C14:C15"/>
    <mergeCell ref="D14:D15"/>
    <mergeCell ref="B16:B17"/>
    <mergeCell ref="C16:C17"/>
    <mergeCell ref="D16:D17"/>
    <mergeCell ref="B10:B11"/>
    <mergeCell ref="C10:C11"/>
    <mergeCell ref="B5:B7"/>
    <mergeCell ref="C5:C7"/>
    <mergeCell ref="D5:D7"/>
    <mergeCell ref="B12:B13"/>
    <mergeCell ref="C12:C13"/>
    <mergeCell ref="G5:G6"/>
    <mergeCell ref="E5:E6"/>
    <mergeCell ref="F5:F6"/>
    <mergeCell ref="W5:W6"/>
  </mergeCells>
  <conditionalFormatting sqref="W1:W1048576">
    <cfRule type="cellIs" dxfId="7" priority="1" operator="greaterThan">
      <formula>3.47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FABA8-D5B6-458C-AD98-84A5771B5956}">
  <dimension ref="B2:X19"/>
  <sheetViews>
    <sheetView topLeftCell="B12" workbookViewId="0">
      <selection activeCell="M15" sqref="M15"/>
    </sheetView>
  </sheetViews>
  <sheetFormatPr defaultRowHeight="15"/>
  <cols>
    <col min="2" max="2" width="13.85546875" customWidth="1"/>
    <col min="5" max="5" width="15.28515625" style="2" customWidth="1"/>
    <col min="6" max="6" width="13.5703125" customWidth="1"/>
    <col min="7" max="7" width="13" customWidth="1"/>
    <col min="8" max="8" width="15" style="3" customWidth="1"/>
    <col min="9" max="9" width="11" customWidth="1"/>
    <col min="10" max="10" width="10.85546875" customWidth="1"/>
    <col min="11" max="11" width="11.5703125" customWidth="1"/>
    <col min="14" max="15" width="7.140625" customWidth="1"/>
    <col min="16" max="16" width="7" customWidth="1"/>
    <col min="17" max="17" width="5.85546875" customWidth="1"/>
    <col min="18" max="18" width="6.42578125" customWidth="1"/>
    <col min="19" max="19" width="6.7109375" customWidth="1"/>
    <col min="20" max="20" width="7.85546875" customWidth="1"/>
    <col min="21" max="21" width="7.5703125" customWidth="1"/>
    <col min="22" max="22" width="6.7109375" customWidth="1"/>
  </cols>
  <sheetData>
    <row r="2" spans="2:24" ht="15" customHeight="1">
      <c r="B2" s="1"/>
      <c r="C2" s="1"/>
      <c r="D2" s="1"/>
      <c r="E2" s="1"/>
      <c r="F2" s="1"/>
      <c r="G2" s="1"/>
      <c r="H2" s="1"/>
      <c r="I2" s="5" t="s">
        <v>0</v>
      </c>
      <c r="J2" s="5"/>
      <c r="K2" s="5"/>
      <c r="L2" s="5"/>
      <c r="M2" s="5"/>
      <c r="N2" s="5" t="s">
        <v>1</v>
      </c>
      <c r="O2" s="5"/>
      <c r="P2" s="5"/>
      <c r="Q2" s="5"/>
      <c r="R2" s="5"/>
      <c r="S2" s="5"/>
      <c r="T2" s="8" t="s">
        <v>2</v>
      </c>
      <c r="U2" s="9"/>
      <c r="V2" s="9"/>
      <c r="W2" s="10"/>
      <c r="X2" s="1"/>
    </row>
    <row r="3" spans="2:24" ht="41.25" customHeight="1">
      <c r="B3" s="15" t="s">
        <v>3</v>
      </c>
      <c r="C3" s="16" t="s">
        <v>4</v>
      </c>
      <c r="D3" s="17" t="s">
        <v>5</v>
      </c>
      <c r="E3" s="17"/>
      <c r="F3" s="16" t="s">
        <v>6</v>
      </c>
      <c r="G3" s="16" t="s">
        <v>7</v>
      </c>
      <c r="H3" s="16" t="s">
        <v>8</v>
      </c>
      <c r="I3" s="66" t="s">
        <v>9</v>
      </c>
      <c r="J3" s="67" t="s">
        <v>10</v>
      </c>
      <c r="K3" s="67" t="s">
        <v>11</v>
      </c>
      <c r="L3" s="67" t="s">
        <v>12</v>
      </c>
      <c r="M3" s="67" t="s">
        <v>13</v>
      </c>
      <c r="N3" s="20" t="s">
        <v>14</v>
      </c>
      <c r="O3" s="21" t="s">
        <v>15</v>
      </c>
      <c r="P3" s="21" t="s">
        <v>16</v>
      </c>
      <c r="Q3" s="21" t="s">
        <v>17</v>
      </c>
      <c r="R3" s="21" t="s">
        <v>18</v>
      </c>
      <c r="S3" s="22" t="s">
        <v>19</v>
      </c>
      <c r="T3" s="19" t="s">
        <v>20</v>
      </c>
      <c r="U3" s="19" t="s">
        <v>21</v>
      </c>
      <c r="V3" s="23" t="s">
        <v>22</v>
      </c>
      <c r="W3" s="24" t="s">
        <v>23</v>
      </c>
      <c r="X3" s="11"/>
    </row>
    <row r="4" spans="2:24" ht="97.5" customHeight="1">
      <c r="B4" s="18" t="s">
        <v>24</v>
      </c>
      <c r="C4" s="25">
        <v>0</v>
      </c>
      <c r="D4" s="68" t="s">
        <v>140</v>
      </c>
      <c r="E4" s="68"/>
      <c r="F4" s="25" t="s">
        <v>26</v>
      </c>
      <c r="G4" s="25" t="s">
        <v>27</v>
      </c>
      <c r="H4" s="69" t="s">
        <v>141</v>
      </c>
      <c r="I4" s="54">
        <v>1</v>
      </c>
      <c r="J4" s="25" t="s">
        <v>29</v>
      </c>
      <c r="K4" s="70" t="s">
        <v>142</v>
      </c>
      <c r="L4" s="53" t="s">
        <v>143</v>
      </c>
      <c r="M4" s="53" t="s">
        <v>144</v>
      </c>
      <c r="N4" s="71">
        <v>0</v>
      </c>
      <c r="O4" s="31">
        <v>0</v>
      </c>
      <c r="P4" s="31">
        <v>0</v>
      </c>
      <c r="Q4" s="31">
        <v>2</v>
      </c>
      <c r="R4" s="31">
        <v>1</v>
      </c>
      <c r="S4" s="32">
        <v>2</v>
      </c>
      <c r="T4" s="31">
        <f>(N4*0.05)+(O4*0.02)+(P4*0.1)+(Q4*0.3)+(R4*0.3)+(S4*0.05)</f>
        <v>0.99999999999999989</v>
      </c>
      <c r="U4" s="31">
        <v>4</v>
      </c>
      <c r="V4" s="32">
        <v>1</v>
      </c>
      <c r="W4" s="33">
        <f>T4*U4*V4</f>
        <v>3.9999999999999996</v>
      </c>
      <c r="X4" s="11"/>
    </row>
    <row r="5" spans="2:24" ht="36.75" customHeight="1">
      <c r="B5" s="34" t="s">
        <v>33</v>
      </c>
      <c r="C5" s="35">
        <v>1</v>
      </c>
      <c r="D5" s="36" t="s">
        <v>34</v>
      </c>
      <c r="E5" s="72" t="s">
        <v>145</v>
      </c>
      <c r="F5" s="35" t="s">
        <v>26</v>
      </c>
      <c r="G5" s="35" t="s">
        <v>36</v>
      </c>
      <c r="H5" s="73" t="s">
        <v>146</v>
      </c>
      <c r="I5" s="35">
        <v>1</v>
      </c>
      <c r="J5" s="35" t="s">
        <v>38</v>
      </c>
      <c r="K5" s="35" t="s">
        <v>147</v>
      </c>
      <c r="L5" s="35" t="s">
        <v>148</v>
      </c>
      <c r="M5" s="38" t="s">
        <v>149</v>
      </c>
      <c r="N5" s="35">
        <v>1</v>
      </c>
      <c r="O5" s="35">
        <v>1</v>
      </c>
      <c r="P5" s="35">
        <v>0</v>
      </c>
      <c r="Q5" s="35">
        <v>2</v>
      </c>
      <c r="R5" s="35">
        <v>1</v>
      </c>
      <c r="S5" s="38">
        <v>0</v>
      </c>
      <c r="T5" s="37">
        <f>(N5*0.05)+(O5*0.02)+(P5*0.1)+(Q5*0.3)+(R5*0.3)+(S5*0.05)</f>
        <v>0.97</v>
      </c>
      <c r="U5" s="35">
        <v>4</v>
      </c>
      <c r="V5" s="38">
        <v>1</v>
      </c>
      <c r="W5" s="40">
        <f>T5*U5*V5</f>
        <v>3.88</v>
      </c>
      <c r="X5" s="11"/>
    </row>
    <row r="6" spans="2:24" ht="52.5" customHeight="1">
      <c r="B6" s="34"/>
      <c r="C6" s="35"/>
      <c r="D6" s="36"/>
      <c r="E6" s="72"/>
      <c r="F6" s="35"/>
      <c r="G6" s="35"/>
      <c r="H6" s="73"/>
      <c r="I6" s="35"/>
      <c r="J6" s="35"/>
      <c r="K6" s="35"/>
      <c r="L6" s="35"/>
      <c r="M6" s="38"/>
      <c r="N6" s="35"/>
      <c r="O6" s="35"/>
      <c r="P6" s="35"/>
      <c r="Q6" s="35"/>
      <c r="R6" s="35"/>
      <c r="S6" s="38"/>
      <c r="T6" s="43"/>
      <c r="U6" s="26"/>
      <c r="V6" s="39"/>
      <c r="W6" s="44"/>
      <c r="X6" s="11"/>
    </row>
    <row r="7" spans="2:24" ht="84.75" customHeight="1">
      <c r="B7" s="74"/>
      <c r="C7" s="75"/>
      <c r="D7" s="76"/>
      <c r="E7" s="77" t="s">
        <v>150</v>
      </c>
      <c r="F7" s="25" t="s">
        <v>43</v>
      </c>
      <c r="G7" s="25" t="s">
        <v>44</v>
      </c>
      <c r="H7" s="78" t="s">
        <v>151</v>
      </c>
      <c r="I7" s="46">
        <v>2</v>
      </c>
      <c r="J7" s="46" t="s">
        <v>46</v>
      </c>
      <c r="K7" s="46" t="s">
        <v>152</v>
      </c>
      <c r="L7" s="46" t="s">
        <v>153</v>
      </c>
      <c r="M7" s="49" t="s">
        <v>154</v>
      </c>
      <c r="N7" s="25">
        <v>2</v>
      </c>
      <c r="O7" s="25">
        <v>0</v>
      </c>
      <c r="P7" s="25">
        <v>0</v>
      </c>
      <c r="Q7" s="25">
        <v>3</v>
      </c>
      <c r="R7" s="25">
        <v>1</v>
      </c>
      <c r="S7" s="50">
        <v>0</v>
      </c>
      <c r="T7" s="25">
        <f>(N7*0.05)+(O7*0.02)+(P7*0.1)+(Q7*0.3)+(R7*0.3)+(S7*0.05)</f>
        <v>1.2999999999999998</v>
      </c>
      <c r="U7" s="25">
        <v>3</v>
      </c>
      <c r="V7" s="50">
        <v>1</v>
      </c>
      <c r="W7" s="51">
        <f>T7*U7*V7</f>
        <v>3.8999999999999995</v>
      </c>
      <c r="X7" s="11"/>
    </row>
    <row r="8" spans="2:24" ht="90" customHeight="1">
      <c r="B8" s="41" t="s">
        <v>33</v>
      </c>
      <c r="C8" s="26">
        <v>2</v>
      </c>
      <c r="D8" s="56" t="s">
        <v>50</v>
      </c>
      <c r="E8" s="79" t="s">
        <v>155</v>
      </c>
      <c r="F8" s="29" t="s">
        <v>26</v>
      </c>
      <c r="G8" s="29" t="s">
        <v>52</v>
      </c>
      <c r="H8" s="30" t="s">
        <v>156</v>
      </c>
      <c r="I8" s="25">
        <v>1</v>
      </c>
      <c r="J8" s="25" t="s">
        <v>54</v>
      </c>
      <c r="K8" s="25" t="s">
        <v>157</v>
      </c>
      <c r="L8" s="25" t="s">
        <v>158</v>
      </c>
      <c r="M8" s="55" t="s">
        <v>159</v>
      </c>
      <c r="N8" s="29">
        <v>0</v>
      </c>
      <c r="O8" s="29">
        <v>3</v>
      </c>
      <c r="P8" s="29">
        <v>0</v>
      </c>
      <c r="Q8" s="29">
        <v>3</v>
      </c>
      <c r="R8" s="29">
        <v>1</v>
      </c>
      <c r="S8" s="30">
        <v>1</v>
      </c>
      <c r="T8" s="29">
        <f>(N8*0.05)+(O8*0.02)+(P8*0.1)+(Q8*0.3)+(R8*0.3)+(S8*0.05)</f>
        <v>1.31</v>
      </c>
      <c r="U8" s="29">
        <v>3</v>
      </c>
      <c r="V8" s="30">
        <v>1</v>
      </c>
      <c r="W8" s="33">
        <f t="shared" ref="W8:W19" si="0">T8*U8*V8</f>
        <v>3.93</v>
      </c>
      <c r="X8" s="11"/>
    </row>
    <row r="9" spans="2:24" ht="74.25" customHeight="1">
      <c r="B9" s="41"/>
      <c r="C9" s="26"/>
      <c r="D9" s="56"/>
      <c r="E9" s="80" t="s">
        <v>160</v>
      </c>
      <c r="F9" s="25" t="s">
        <v>43</v>
      </c>
      <c r="G9" s="25" t="s">
        <v>59</v>
      </c>
      <c r="H9" s="50" t="s">
        <v>161</v>
      </c>
      <c r="I9" s="25">
        <v>2</v>
      </c>
      <c r="J9" s="25" t="s">
        <v>61</v>
      </c>
      <c r="K9" s="25" t="s">
        <v>162</v>
      </c>
      <c r="L9" s="25" t="s">
        <v>163</v>
      </c>
      <c r="M9" s="81" t="s">
        <v>164</v>
      </c>
      <c r="N9" s="46">
        <v>0</v>
      </c>
      <c r="O9" s="46">
        <v>1</v>
      </c>
      <c r="P9" s="46">
        <v>1</v>
      </c>
      <c r="Q9" s="46">
        <v>3</v>
      </c>
      <c r="R9" s="46">
        <v>2</v>
      </c>
      <c r="S9" s="47">
        <v>1</v>
      </c>
      <c r="T9" s="46">
        <f>(N9*0.05)+(O9*0.02)+(P9*0.1)+(Q9*0.3)+(R9*0.3)+(S9*0.05)</f>
        <v>1.6700000000000002</v>
      </c>
      <c r="U9" s="46">
        <v>2</v>
      </c>
      <c r="V9" s="47">
        <v>1</v>
      </c>
      <c r="W9" s="51">
        <f t="shared" si="0"/>
        <v>3.3400000000000003</v>
      </c>
      <c r="X9" s="11"/>
    </row>
    <row r="10" spans="2:24" ht="61.5" customHeight="1">
      <c r="B10" s="34" t="s">
        <v>33</v>
      </c>
      <c r="C10" s="35">
        <v>3</v>
      </c>
      <c r="D10" s="52" t="s">
        <v>65</v>
      </c>
      <c r="E10" s="82" t="s">
        <v>165</v>
      </c>
      <c r="F10" s="29" t="s">
        <v>26</v>
      </c>
      <c r="G10" s="29" t="s">
        <v>67</v>
      </c>
      <c r="H10" s="30" t="s">
        <v>166</v>
      </c>
      <c r="I10" s="29">
        <v>1</v>
      </c>
      <c r="J10" s="29" t="s">
        <v>69</v>
      </c>
      <c r="K10" s="29" t="s">
        <v>167</v>
      </c>
      <c r="L10" s="29" t="s">
        <v>168</v>
      </c>
      <c r="M10" s="61" t="s">
        <v>169</v>
      </c>
      <c r="N10" s="29">
        <v>0</v>
      </c>
      <c r="O10" s="29">
        <v>0</v>
      </c>
      <c r="P10" s="29">
        <v>0</v>
      </c>
      <c r="Q10" s="29">
        <v>1</v>
      </c>
      <c r="R10" s="29">
        <v>1</v>
      </c>
      <c r="S10" s="30">
        <v>0</v>
      </c>
      <c r="T10" s="29">
        <f>(N10*0.05)+(O10*0.02)+(P10*0.1)+(Q10*0.3)+(R10*0.3)+(S10*0.05)</f>
        <v>0.6</v>
      </c>
      <c r="U10" s="29">
        <v>3</v>
      </c>
      <c r="V10" s="30">
        <v>1</v>
      </c>
      <c r="W10" s="33">
        <f t="shared" si="0"/>
        <v>1.7999999999999998</v>
      </c>
      <c r="X10" s="11"/>
    </row>
    <row r="11" spans="2:24" ht="83.25" customHeight="1">
      <c r="B11" s="34"/>
      <c r="C11" s="35"/>
      <c r="D11" s="52"/>
      <c r="E11" s="80" t="s">
        <v>170</v>
      </c>
      <c r="F11" s="25" t="s">
        <v>43</v>
      </c>
      <c r="G11" s="25" t="s">
        <v>74</v>
      </c>
      <c r="H11" s="55" t="s">
        <v>171</v>
      </c>
      <c r="I11" s="25">
        <v>2</v>
      </c>
      <c r="J11" s="25" t="s">
        <v>76</v>
      </c>
      <c r="K11" s="53" t="s">
        <v>172</v>
      </c>
      <c r="L11" s="53" t="s">
        <v>173</v>
      </c>
      <c r="M11" s="55" t="s">
        <v>174</v>
      </c>
      <c r="N11" s="46">
        <v>1</v>
      </c>
      <c r="O11" s="46">
        <v>0</v>
      </c>
      <c r="P11" s="46">
        <v>0</v>
      </c>
      <c r="Q11" s="46">
        <v>1</v>
      </c>
      <c r="R11" s="46">
        <v>2</v>
      </c>
      <c r="S11" s="47">
        <v>0</v>
      </c>
      <c r="T11" s="46">
        <f>(N11*0.05)+(O11*0.02)+(P11*0.1)+(Q11*0.3)+(R11*0.3)+(S11*0.05)</f>
        <v>0.95</v>
      </c>
      <c r="U11" s="46">
        <v>3</v>
      </c>
      <c r="V11" s="47">
        <v>1</v>
      </c>
      <c r="W11" s="51">
        <f t="shared" si="0"/>
        <v>2.8499999999999996</v>
      </c>
      <c r="X11" s="11"/>
    </row>
    <row r="12" spans="2:24" ht="68.25" customHeight="1">
      <c r="B12" s="34" t="s">
        <v>33</v>
      </c>
      <c r="C12" s="35">
        <v>4</v>
      </c>
      <c r="D12" s="52" t="s">
        <v>80</v>
      </c>
      <c r="E12" s="79" t="s">
        <v>175</v>
      </c>
      <c r="F12" s="29" t="s">
        <v>26</v>
      </c>
      <c r="G12" s="29" t="s">
        <v>82</v>
      </c>
      <c r="H12" s="30" t="s">
        <v>176</v>
      </c>
      <c r="I12" s="29">
        <v>1</v>
      </c>
      <c r="J12" s="29" t="s">
        <v>84</v>
      </c>
      <c r="K12" s="29" t="s">
        <v>177</v>
      </c>
      <c r="L12" s="29" t="s">
        <v>178</v>
      </c>
      <c r="M12" s="61" t="s">
        <v>179</v>
      </c>
      <c r="N12" s="29">
        <v>2</v>
      </c>
      <c r="O12" s="29">
        <v>0</v>
      </c>
      <c r="P12" s="29">
        <v>1</v>
      </c>
      <c r="Q12" s="29">
        <v>4</v>
      </c>
      <c r="R12" s="29">
        <v>1</v>
      </c>
      <c r="S12" s="30">
        <v>0</v>
      </c>
      <c r="T12" s="29">
        <f>(N12*0.05)+(O12*0.02)+(P12*0.1)+(Q12*0.3)+(R12*0.3)+(S12*0.05)</f>
        <v>1.7</v>
      </c>
      <c r="U12" s="29">
        <v>4</v>
      </c>
      <c r="V12" s="30">
        <v>1</v>
      </c>
      <c r="W12" s="33">
        <f t="shared" si="0"/>
        <v>6.8</v>
      </c>
      <c r="X12" s="11"/>
    </row>
    <row r="13" spans="2:24" ht="69.75" customHeight="1">
      <c r="B13" s="34"/>
      <c r="C13" s="35"/>
      <c r="D13" s="52"/>
      <c r="E13" s="14" t="s">
        <v>88</v>
      </c>
      <c r="F13" s="25" t="s">
        <v>43</v>
      </c>
      <c r="G13" s="25" t="s">
        <v>89</v>
      </c>
      <c r="H13" s="55" t="s">
        <v>90</v>
      </c>
      <c r="I13" s="25">
        <v>2</v>
      </c>
      <c r="J13" s="25" t="s">
        <v>91</v>
      </c>
      <c r="K13" s="53" t="s">
        <v>92</v>
      </c>
      <c r="L13" s="53" t="s">
        <v>93</v>
      </c>
      <c r="M13" s="55" t="s">
        <v>94</v>
      </c>
      <c r="N13" s="46">
        <v>3</v>
      </c>
      <c r="O13" s="46">
        <v>0</v>
      </c>
      <c r="P13" s="46">
        <v>1</v>
      </c>
      <c r="Q13" s="46">
        <v>3</v>
      </c>
      <c r="R13" s="46">
        <v>1</v>
      </c>
      <c r="S13" s="47">
        <v>1</v>
      </c>
      <c r="T13" s="46">
        <f>(N13*0.05)+(O13*0.02)+(P13*0.1)+(Q13*0.3)+(R13*0.3)+(S13*0.05)</f>
        <v>1.5</v>
      </c>
      <c r="U13" s="46">
        <v>3</v>
      </c>
      <c r="V13" s="47">
        <v>1</v>
      </c>
      <c r="W13" s="51">
        <f t="shared" si="0"/>
        <v>4.5</v>
      </c>
      <c r="X13" s="11"/>
    </row>
    <row r="14" spans="2:24" ht="81" customHeight="1">
      <c r="B14" s="34" t="s">
        <v>33</v>
      </c>
      <c r="C14" s="35">
        <v>5</v>
      </c>
      <c r="D14" s="52" t="s">
        <v>95</v>
      </c>
      <c r="E14" s="82" t="s">
        <v>180</v>
      </c>
      <c r="F14" s="29" t="s">
        <v>26</v>
      </c>
      <c r="G14" s="29" t="s">
        <v>97</v>
      </c>
      <c r="H14" s="83" t="s">
        <v>181</v>
      </c>
      <c r="I14" s="29">
        <v>1</v>
      </c>
      <c r="J14" s="29" t="s">
        <v>99</v>
      </c>
      <c r="K14" s="29" t="s">
        <v>182</v>
      </c>
      <c r="L14" s="29" t="s">
        <v>183</v>
      </c>
      <c r="M14" s="61" t="s">
        <v>184</v>
      </c>
      <c r="N14" s="29">
        <v>1</v>
      </c>
      <c r="O14" s="29">
        <v>0</v>
      </c>
      <c r="P14" s="29">
        <v>0</v>
      </c>
      <c r="Q14" s="29">
        <v>3</v>
      </c>
      <c r="R14" s="29">
        <v>1</v>
      </c>
      <c r="S14" s="30">
        <v>1</v>
      </c>
      <c r="T14" s="29">
        <f>(N14*0.05)+(O14*0.2)+(P14*0.1)+(Q14*0.3)+(R14*0.3)+(S14*0.05)</f>
        <v>1.3</v>
      </c>
      <c r="U14" s="29">
        <v>4</v>
      </c>
      <c r="V14" s="30">
        <v>1</v>
      </c>
      <c r="W14" s="33">
        <f t="shared" si="0"/>
        <v>5.2</v>
      </c>
      <c r="X14" s="11"/>
    </row>
    <row r="15" spans="2:24" s="4" customFormat="1" ht="90.75" customHeight="1">
      <c r="B15" s="34"/>
      <c r="C15" s="35"/>
      <c r="D15" s="52"/>
      <c r="E15" s="80" t="s">
        <v>185</v>
      </c>
      <c r="F15" s="25" t="s">
        <v>43</v>
      </c>
      <c r="G15" s="25" t="s">
        <v>104</v>
      </c>
      <c r="H15" s="50" t="s">
        <v>186</v>
      </c>
      <c r="I15" s="46">
        <v>2</v>
      </c>
      <c r="J15" s="46" t="s">
        <v>106</v>
      </c>
      <c r="K15" s="46" t="s">
        <v>187</v>
      </c>
      <c r="L15" s="46" t="s">
        <v>188</v>
      </c>
      <c r="M15" s="49" t="s">
        <v>189</v>
      </c>
      <c r="N15" s="46">
        <v>1</v>
      </c>
      <c r="O15" s="46">
        <v>0</v>
      </c>
      <c r="P15" s="46">
        <v>0</v>
      </c>
      <c r="Q15" s="46">
        <v>2</v>
      </c>
      <c r="R15" s="46">
        <v>2</v>
      </c>
      <c r="S15" s="47">
        <v>2</v>
      </c>
      <c r="T15" s="46">
        <f>(N15*0.05)+(O15*0.02)+(P15*0.1)+(Q15*0.3)+(R15*0.3)+(S15*0.05)</f>
        <v>1.35</v>
      </c>
      <c r="U15" s="46">
        <v>3</v>
      </c>
      <c r="V15" s="47">
        <v>1</v>
      </c>
      <c r="W15" s="51">
        <f t="shared" si="0"/>
        <v>4.0500000000000007</v>
      </c>
      <c r="X15" s="11"/>
    </row>
    <row r="16" spans="2:24" ht="90" customHeight="1">
      <c r="B16" s="34" t="s">
        <v>33</v>
      </c>
      <c r="C16" s="35">
        <v>6</v>
      </c>
      <c r="D16" s="52" t="s">
        <v>110</v>
      </c>
      <c r="E16" s="59" t="s">
        <v>190</v>
      </c>
      <c r="F16" s="29" t="s">
        <v>26</v>
      </c>
      <c r="G16" s="29" t="s">
        <v>112</v>
      </c>
      <c r="H16" s="61" t="s">
        <v>191</v>
      </c>
      <c r="I16" s="25">
        <v>1</v>
      </c>
      <c r="J16" s="25" t="s">
        <v>114</v>
      </c>
      <c r="K16" s="53" t="s">
        <v>192</v>
      </c>
      <c r="L16" s="53" t="s">
        <v>193</v>
      </c>
      <c r="M16" s="55" t="s">
        <v>194</v>
      </c>
      <c r="N16" s="25">
        <v>0</v>
      </c>
      <c r="O16" s="25">
        <v>0</v>
      </c>
      <c r="P16" s="25">
        <v>2</v>
      </c>
      <c r="Q16" s="25">
        <v>0</v>
      </c>
      <c r="R16" s="25">
        <v>1</v>
      </c>
      <c r="S16" s="50">
        <v>0</v>
      </c>
      <c r="T16" s="29">
        <f>(N16*0.05)+(O16*0.02)+(P16*0.1)+(Q16*0.3)+(R16*0.3)+(S16*0.05)</f>
        <v>0.5</v>
      </c>
      <c r="U16" s="29">
        <v>3</v>
      </c>
      <c r="V16" s="30">
        <v>1</v>
      </c>
      <c r="W16" s="33">
        <f t="shared" si="0"/>
        <v>1.5</v>
      </c>
      <c r="X16" s="11"/>
    </row>
    <row r="17" spans="2:24" ht="78.75" customHeight="1">
      <c r="B17" s="34"/>
      <c r="C17" s="35"/>
      <c r="D17" s="52"/>
      <c r="E17" s="14" t="s">
        <v>195</v>
      </c>
      <c r="F17" s="25" t="s">
        <v>43</v>
      </c>
      <c r="G17" s="25" t="s">
        <v>119</v>
      </c>
      <c r="H17" s="55" t="s">
        <v>196</v>
      </c>
      <c r="I17" s="46">
        <v>2</v>
      </c>
      <c r="J17" s="46" t="s">
        <v>121</v>
      </c>
      <c r="K17" s="57" t="s">
        <v>197</v>
      </c>
      <c r="L17" s="57" t="s">
        <v>198</v>
      </c>
      <c r="M17" s="49" t="s">
        <v>199</v>
      </c>
      <c r="N17" s="25">
        <v>0</v>
      </c>
      <c r="O17" s="25">
        <v>0</v>
      </c>
      <c r="P17" s="25">
        <v>2</v>
      </c>
      <c r="Q17" s="25">
        <v>0</v>
      </c>
      <c r="R17" s="25">
        <v>2</v>
      </c>
      <c r="S17" s="50">
        <v>1</v>
      </c>
      <c r="T17" s="46">
        <f>(N17*0.05)+(O17*0.02)+(P17*0.1)+(Q17*0.3)+(R17*0.3)+(S17*0.05)</f>
        <v>0.85000000000000009</v>
      </c>
      <c r="U17" s="46">
        <v>4</v>
      </c>
      <c r="V17" s="47">
        <v>1</v>
      </c>
      <c r="W17" s="51">
        <f t="shared" si="0"/>
        <v>3.4000000000000004</v>
      </c>
      <c r="X17" s="11"/>
    </row>
    <row r="18" spans="2:24" ht="91.5" customHeight="1">
      <c r="B18" s="34" t="s">
        <v>33</v>
      </c>
      <c r="C18" s="35">
        <v>7</v>
      </c>
      <c r="D18" s="84" t="s">
        <v>125</v>
      </c>
      <c r="E18" s="85" t="s">
        <v>200</v>
      </c>
      <c r="F18" s="29" t="s">
        <v>26</v>
      </c>
      <c r="G18" s="29" t="s">
        <v>127</v>
      </c>
      <c r="H18" s="30" t="s">
        <v>201</v>
      </c>
      <c r="I18" s="25">
        <v>1</v>
      </c>
      <c r="J18" s="25" t="s">
        <v>129</v>
      </c>
      <c r="K18" s="53" t="s">
        <v>202</v>
      </c>
      <c r="L18" s="53" t="s">
        <v>203</v>
      </c>
      <c r="M18" s="55" t="s">
        <v>204</v>
      </c>
      <c r="N18" s="28">
        <v>1</v>
      </c>
      <c r="O18" s="29">
        <v>0</v>
      </c>
      <c r="P18" s="29">
        <v>0</v>
      </c>
      <c r="Q18" s="29">
        <v>1</v>
      </c>
      <c r="R18" s="29">
        <v>1</v>
      </c>
      <c r="S18" s="30">
        <v>0</v>
      </c>
      <c r="T18" s="29">
        <f>(N18*0.05)+(O18*0.02)+(P18*0.1)+(Q18*0.3)+(R18*0.3)+(S18*0.05)</f>
        <v>0.64999999999999991</v>
      </c>
      <c r="U18" s="29">
        <v>4</v>
      </c>
      <c r="V18" s="30">
        <v>1</v>
      </c>
      <c r="W18" s="33">
        <f>T18*U18*V18</f>
        <v>2.5999999999999996</v>
      </c>
      <c r="X18" s="11"/>
    </row>
    <row r="19" spans="2:24" ht="67.5" customHeight="1">
      <c r="B19" s="74"/>
      <c r="C19" s="75"/>
      <c r="D19" s="86"/>
      <c r="E19" s="87" t="s">
        <v>205</v>
      </c>
      <c r="F19" s="46" t="s">
        <v>43</v>
      </c>
      <c r="G19" s="46" t="s">
        <v>134</v>
      </c>
      <c r="H19" s="47" t="s">
        <v>206</v>
      </c>
      <c r="I19" s="46">
        <v>2</v>
      </c>
      <c r="J19" s="46" t="s">
        <v>136</v>
      </c>
      <c r="K19" s="57" t="s">
        <v>207</v>
      </c>
      <c r="L19" s="57" t="s">
        <v>208</v>
      </c>
      <c r="M19" s="49" t="s">
        <v>209</v>
      </c>
      <c r="N19" s="48">
        <v>0</v>
      </c>
      <c r="O19" s="46">
        <v>0</v>
      </c>
      <c r="P19" s="46">
        <v>0</v>
      </c>
      <c r="Q19" s="46">
        <v>1</v>
      </c>
      <c r="R19" s="46">
        <v>1</v>
      </c>
      <c r="S19" s="47">
        <v>1</v>
      </c>
      <c r="T19" s="46">
        <f>(N19*0.05)+(O19*0.02)+(P19*0.1)+(Q19*0.3)+(R19*0.3)+(S19*0.05)</f>
        <v>0.65</v>
      </c>
      <c r="U19" s="46">
        <v>4</v>
      </c>
      <c r="V19" s="47">
        <v>1</v>
      </c>
      <c r="W19" s="51">
        <f>T19*U19*V19</f>
        <v>2.6</v>
      </c>
      <c r="X19" s="11"/>
    </row>
  </sheetData>
  <mergeCells count="46">
    <mergeCell ref="D3:E3"/>
    <mergeCell ref="X3:X19"/>
    <mergeCell ref="D4:E4"/>
    <mergeCell ref="D12:D13"/>
    <mergeCell ref="V5:V6"/>
    <mergeCell ref="D10:D11"/>
    <mergeCell ref="I2:M2"/>
    <mergeCell ref="N2:S2"/>
    <mergeCell ref="T2:W2"/>
    <mergeCell ref="B8:B9"/>
    <mergeCell ref="C8:C9"/>
    <mergeCell ref="D8:D9"/>
    <mergeCell ref="P5:P6"/>
    <mergeCell ref="Q5:Q6"/>
    <mergeCell ref="R5:R6"/>
    <mergeCell ref="S5:S6"/>
    <mergeCell ref="T5:T6"/>
    <mergeCell ref="U5:U6"/>
    <mergeCell ref="H5:H6"/>
    <mergeCell ref="I5:I6"/>
    <mergeCell ref="J5:J6"/>
    <mergeCell ref="K5:K6"/>
    <mergeCell ref="N5:N6"/>
    <mergeCell ref="O5:O6"/>
    <mergeCell ref="B18:B19"/>
    <mergeCell ref="C18:C19"/>
    <mergeCell ref="D18:D19"/>
    <mergeCell ref="L5:L6"/>
    <mergeCell ref="M5:M6"/>
    <mergeCell ref="B14:B15"/>
    <mergeCell ref="C14:C15"/>
    <mergeCell ref="D14:D15"/>
    <mergeCell ref="B16:B17"/>
    <mergeCell ref="C16:C17"/>
    <mergeCell ref="D16:D17"/>
    <mergeCell ref="B10:B11"/>
    <mergeCell ref="C10:C11"/>
    <mergeCell ref="B5:B7"/>
    <mergeCell ref="C5:C7"/>
    <mergeCell ref="D5:D7"/>
    <mergeCell ref="B12:B13"/>
    <mergeCell ref="C12:C13"/>
    <mergeCell ref="G5:G6"/>
    <mergeCell ref="E5:E6"/>
    <mergeCell ref="F5:F6"/>
    <mergeCell ref="W5:W6"/>
  </mergeCells>
  <conditionalFormatting sqref="W1 W3:W19">
    <cfRule type="cellIs" dxfId="6" priority="1" operator="greaterThan">
      <formula>3.47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4342F-AF9E-444A-AA52-8CCBD5B4088E}">
  <dimension ref="B2:X19"/>
  <sheetViews>
    <sheetView topLeftCell="B12" workbookViewId="0">
      <selection activeCell="M15" sqref="M15"/>
    </sheetView>
  </sheetViews>
  <sheetFormatPr defaultRowHeight="15"/>
  <cols>
    <col min="2" max="2" width="13.85546875" customWidth="1"/>
    <col min="5" max="5" width="14.28515625" customWidth="1"/>
    <col min="6" max="6" width="13.5703125" customWidth="1"/>
    <col min="7" max="7" width="13" customWidth="1"/>
    <col min="8" max="8" width="15" customWidth="1"/>
    <col min="9" max="9" width="11" customWidth="1"/>
    <col min="10" max="10" width="10.85546875" customWidth="1"/>
    <col min="11" max="11" width="11.5703125" customWidth="1"/>
    <col min="12" max="12" width="12.5703125" customWidth="1"/>
  </cols>
  <sheetData>
    <row r="2" spans="2:24" ht="15" customHeight="1">
      <c r="B2" s="1"/>
      <c r="C2" s="1"/>
      <c r="D2" s="1"/>
      <c r="E2" s="1"/>
      <c r="F2" s="1"/>
      <c r="G2" s="1"/>
      <c r="H2" s="1"/>
      <c r="I2" s="5" t="s">
        <v>0</v>
      </c>
      <c r="J2" s="6"/>
      <c r="K2" s="6"/>
      <c r="L2" s="6"/>
      <c r="M2" s="6"/>
      <c r="N2" s="5" t="s">
        <v>1</v>
      </c>
      <c r="O2" s="6"/>
      <c r="P2" s="6"/>
      <c r="Q2" s="6"/>
      <c r="R2" s="6"/>
      <c r="S2" s="7"/>
      <c r="T2" s="8" t="s">
        <v>2</v>
      </c>
      <c r="U2" s="9"/>
      <c r="V2" s="9"/>
      <c r="W2" s="10"/>
      <c r="X2" s="1"/>
    </row>
    <row r="3" spans="2:24" ht="41.25" customHeight="1">
      <c r="B3" s="15" t="s">
        <v>3</v>
      </c>
      <c r="C3" s="16" t="s">
        <v>4</v>
      </c>
      <c r="D3" s="17" t="s">
        <v>5</v>
      </c>
      <c r="E3" s="17"/>
      <c r="F3" s="16" t="s">
        <v>6</v>
      </c>
      <c r="G3" s="16" t="s">
        <v>7</v>
      </c>
      <c r="H3" s="16" t="s">
        <v>8</v>
      </c>
      <c r="I3" s="66" t="s">
        <v>9</v>
      </c>
      <c r="J3" s="67" t="s">
        <v>10</v>
      </c>
      <c r="K3" s="67" t="s">
        <v>11</v>
      </c>
      <c r="L3" s="67" t="s">
        <v>12</v>
      </c>
      <c r="M3" s="67" t="s">
        <v>13</v>
      </c>
      <c r="N3" s="20" t="s">
        <v>14</v>
      </c>
      <c r="O3" s="21" t="s">
        <v>15</v>
      </c>
      <c r="P3" s="21" t="s">
        <v>16</v>
      </c>
      <c r="Q3" s="21" t="s">
        <v>17</v>
      </c>
      <c r="R3" s="21" t="s">
        <v>18</v>
      </c>
      <c r="S3" s="22" t="s">
        <v>19</v>
      </c>
      <c r="T3" s="19" t="s">
        <v>20</v>
      </c>
      <c r="U3" s="19" t="s">
        <v>21</v>
      </c>
      <c r="V3" s="23" t="s">
        <v>22</v>
      </c>
      <c r="W3" s="24" t="s">
        <v>23</v>
      </c>
      <c r="X3" s="11"/>
    </row>
    <row r="4" spans="2:24" ht="108.75" customHeight="1">
      <c r="B4" s="66" t="s">
        <v>24</v>
      </c>
      <c r="C4" s="46">
        <v>0</v>
      </c>
      <c r="D4" s="88" t="s">
        <v>210</v>
      </c>
      <c r="E4" s="89"/>
      <c r="F4" s="25" t="s">
        <v>26</v>
      </c>
      <c r="G4" s="25" t="s">
        <v>27</v>
      </c>
      <c r="H4" s="53" t="s">
        <v>211</v>
      </c>
      <c r="I4" s="48">
        <v>1</v>
      </c>
      <c r="J4" s="46" t="s">
        <v>29</v>
      </c>
      <c r="K4" s="70" t="s">
        <v>212</v>
      </c>
      <c r="L4" s="53" t="s">
        <v>213</v>
      </c>
      <c r="M4" s="53" t="s">
        <v>214</v>
      </c>
      <c r="N4" s="71">
        <v>0</v>
      </c>
      <c r="O4" s="31">
        <v>0</v>
      </c>
      <c r="P4" s="31">
        <v>0</v>
      </c>
      <c r="Q4" s="31">
        <v>2</v>
      </c>
      <c r="R4" s="31">
        <v>1</v>
      </c>
      <c r="S4" s="32">
        <v>1</v>
      </c>
      <c r="T4" s="31">
        <f>(N4*0.05)+(O4*0.2)+(P4*0.1)+(Q4*0.3)+(R4*0.3)+(S4*0.05)</f>
        <v>0.95</v>
      </c>
      <c r="U4" s="31">
        <v>4</v>
      </c>
      <c r="V4" s="32">
        <v>1</v>
      </c>
      <c r="W4" s="33">
        <f>T4*U4*V4</f>
        <v>3.8</v>
      </c>
      <c r="X4" s="11"/>
    </row>
    <row r="5" spans="2:24" ht="36.75" customHeight="1">
      <c r="B5" s="34" t="s">
        <v>33</v>
      </c>
      <c r="C5" s="35">
        <v>1</v>
      </c>
      <c r="D5" s="36" t="s">
        <v>34</v>
      </c>
      <c r="E5" s="72" t="s">
        <v>215</v>
      </c>
      <c r="F5" s="35" t="s">
        <v>26</v>
      </c>
      <c r="G5" s="35" t="s">
        <v>36</v>
      </c>
      <c r="H5" s="38" t="s">
        <v>216</v>
      </c>
      <c r="I5" s="35">
        <v>1</v>
      </c>
      <c r="J5" s="35" t="s">
        <v>38</v>
      </c>
      <c r="K5" s="35" t="s">
        <v>217</v>
      </c>
      <c r="L5" s="35" t="s">
        <v>218</v>
      </c>
      <c r="M5" s="38" t="s">
        <v>219</v>
      </c>
      <c r="N5" s="37">
        <v>0</v>
      </c>
      <c r="O5" s="35">
        <v>1</v>
      </c>
      <c r="P5" s="35">
        <v>0</v>
      </c>
      <c r="Q5" s="35">
        <v>0</v>
      </c>
      <c r="R5" s="35">
        <v>0</v>
      </c>
      <c r="S5" s="38">
        <v>0</v>
      </c>
      <c r="T5" s="37">
        <f>(N5*0.05)+(O5*0.2)+(P5*0.1)+(Q5*0.3)+(R5*0.3)+(S5*0.05)</f>
        <v>0.2</v>
      </c>
      <c r="U5" s="35">
        <v>3</v>
      </c>
      <c r="V5" s="38">
        <v>1</v>
      </c>
      <c r="W5" s="40">
        <f>T5*U5*V5</f>
        <v>0.60000000000000009</v>
      </c>
      <c r="X5" s="11"/>
    </row>
    <row r="6" spans="2:24" ht="52.5" customHeight="1">
      <c r="B6" s="41"/>
      <c r="C6" s="26"/>
      <c r="D6" s="42"/>
      <c r="E6" s="90"/>
      <c r="F6" s="26"/>
      <c r="G6" s="26"/>
      <c r="H6" s="39"/>
      <c r="I6" s="26"/>
      <c r="J6" s="26"/>
      <c r="K6" s="26"/>
      <c r="L6" s="26"/>
      <c r="M6" s="39"/>
      <c r="N6" s="43"/>
      <c r="O6" s="26"/>
      <c r="P6" s="26"/>
      <c r="Q6" s="26"/>
      <c r="R6" s="26"/>
      <c r="S6" s="39"/>
      <c r="T6" s="43"/>
      <c r="U6" s="26"/>
      <c r="V6" s="39"/>
      <c r="W6" s="44"/>
      <c r="X6" s="11"/>
    </row>
    <row r="7" spans="2:24" ht="84.75" customHeight="1">
      <c r="B7" s="41"/>
      <c r="C7" s="26"/>
      <c r="D7" s="42"/>
      <c r="E7" s="14" t="s">
        <v>220</v>
      </c>
      <c r="F7" s="25" t="s">
        <v>43</v>
      </c>
      <c r="G7" s="25" t="s">
        <v>44</v>
      </c>
      <c r="H7" s="50" t="s">
        <v>221</v>
      </c>
      <c r="I7" s="25">
        <v>2</v>
      </c>
      <c r="J7" s="25" t="s">
        <v>46</v>
      </c>
      <c r="K7" s="53" t="s">
        <v>222</v>
      </c>
      <c r="L7" s="53" t="s">
        <v>223</v>
      </c>
      <c r="M7" s="53" t="s">
        <v>224</v>
      </c>
      <c r="N7" s="54">
        <v>0</v>
      </c>
      <c r="O7" s="25">
        <v>0</v>
      </c>
      <c r="P7" s="25">
        <v>0</v>
      </c>
      <c r="Q7" s="25">
        <v>2</v>
      </c>
      <c r="R7" s="25">
        <v>0</v>
      </c>
      <c r="S7" s="50">
        <v>1</v>
      </c>
      <c r="T7" s="25">
        <f>(N7*0.05)+(O7*0.2)+(P7*0.1)+(Q7*0.3)+(R7*0.3)+(S7*0.05)</f>
        <v>0.65</v>
      </c>
      <c r="U7" s="25">
        <v>4</v>
      </c>
      <c r="V7" s="50">
        <v>1</v>
      </c>
      <c r="W7" s="51">
        <f>T7*U7*V7</f>
        <v>2.6</v>
      </c>
      <c r="X7" s="11"/>
    </row>
    <row r="8" spans="2:24" ht="90" customHeight="1">
      <c r="B8" s="34" t="s">
        <v>33</v>
      </c>
      <c r="C8" s="35">
        <v>2</v>
      </c>
      <c r="D8" s="52" t="s">
        <v>50</v>
      </c>
      <c r="E8" s="79" t="s">
        <v>155</v>
      </c>
      <c r="F8" s="29" t="s">
        <v>26</v>
      </c>
      <c r="G8" s="29" t="s">
        <v>52</v>
      </c>
      <c r="H8" s="30" t="s">
        <v>156</v>
      </c>
      <c r="I8" s="29">
        <v>1</v>
      </c>
      <c r="J8" s="29" t="s">
        <v>54</v>
      </c>
      <c r="K8" s="29" t="s">
        <v>157</v>
      </c>
      <c r="L8" s="29" t="s">
        <v>158</v>
      </c>
      <c r="M8" s="61" t="s">
        <v>159</v>
      </c>
      <c r="N8" s="29">
        <v>1</v>
      </c>
      <c r="O8" s="29">
        <v>2</v>
      </c>
      <c r="P8" s="29">
        <v>0</v>
      </c>
      <c r="Q8" s="29">
        <v>2</v>
      </c>
      <c r="R8" s="29">
        <v>0</v>
      </c>
      <c r="S8" s="30">
        <v>1</v>
      </c>
      <c r="T8" s="29">
        <f>(N8*0.05)+(O8*0.2)+(P8*0.1)+(Q8*0.3)+(R8*0.3)+(S8*0.05)</f>
        <v>1.1000000000000001</v>
      </c>
      <c r="U8" s="29">
        <v>4</v>
      </c>
      <c r="V8" s="30">
        <v>1</v>
      </c>
      <c r="W8" s="33">
        <f t="shared" ref="W8:W19" si="0">T8*U8*V8</f>
        <v>4.4000000000000004</v>
      </c>
      <c r="X8" s="11"/>
    </row>
    <row r="9" spans="2:24" ht="74.25" customHeight="1">
      <c r="B9" s="63"/>
      <c r="C9" s="64"/>
      <c r="D9" s="65"/>
      <c r="E9" s="80" t="s">
        <v>160</v>
      </c>
      <c r="F9" s="25" t="s">
        <v>43</v>
      </c>
      <c r="G9" s="25" t="s">
        <v>59</v>
      </c>
      <c r="H9" s="50" t="s">
        <v>161</v>
      </c>
      <c r="I9" s="46">
        <v>2</v>
      </c>
      <c r="J9" s="46" t="s">
        <v>61</v>
      </c>
      <c r="K9" s="46" t="s">
        <v>162</v>
      </c>
      <c r="L9" s="46" t="s">
        <v>163</v>
      </c>
      <c r="M9" s="58" t="s">
        <v>164</v>
      </c>
      <c r="N9" s="46">
        <v>0</v>
      </c>
      <c r="O9" s="46">
        <v>2</v>
      </c>
      <c r="P9" s="46">
        <v>0</v>
      </c>
      <c r="Q9" s="46">
        <v>1</v>
      </c>
      <c r="R9" s="46">
        <v>2</v>
      </c>
      <c r="S9" s="47">
        <v>1</v>
      </c>
      <c r="T9" s="46">
        <f>(N9*0.05)+(O9*0.2)+(P9*0.1)+(Q9*0.3)+(R9*0.3)+(S9*0.05)</f>
        <v>1.3499999999999999</v>
      </c>
      <c r="U9" s="46">
        <v>3</v>
      </c>
      <c r="V9" s="47">
        <v>1</v>
      </c>
      <c r="W9" s="51">
        <f t="shared" si="0"/>
        <v>4.05</v>
      </c>
      <c r="X9" s="11"/>
    </row>
    <row r="10" spans="2:24" ht="61.5" customHeight="1">
      <c r="B10" s="41" t="s">
        <v>33</v>
      </c>
      <c r="C10" s="26">
        <v>3</v>
      </c>
      <c r="D10" s="56" t="s">
        <v>65</v>
      </c>
      <c r="E10" s="82" t="s">
        <v>225</v>
      </c>
      <c r="F10" s="29" t="s">
        <v>26</v>
      </c>
      <c r="G10" s="29" t="s">
        <v>67</v>
      </c>
      <c r="H10" s="30" t="s">
        <v>226</v>
      </c>
      <c r="I10" s="25">
        <v>1</v>
      </c>
      <c r="J10" s="25" t="s">
        <v>69</v>
      </c>
      <c r="K10" s="53" t="s">
        <v>227</v>
      </c>
      <c r="L10" s="53" t="s">
        <v>228</v>
      </c>
      <c r="M10" s="55" t="s">
        <v>229</v>
      </c>
      <c r="N10" s="29">
        <v>2</v>
      </c>
      <c r="O10" s="29">
        <v>0</v>
      </c>
      <c r="P10" s="29">
        <v>0</v>
      </c>
      <c r="Q10" s="29">
        <v>3</v>
      </c>
      <c r="R10" s="29">
        <v>0</v>
      </c>
      <c r="S10" s="30">
        <v>1</v>
      </c>
      <c r="T10" s="29">
        <f>(N10*0.05)+(O10*0.2)+(P10*0.1)+(Q10*0.3)+(R10*0.3)+(S10*0.05)</f>
        <v>1.0499999999999998</v>
      </c>
      <c r="U10" s="29">
        <v>4</v>
      </c>
      <c r="V10" s="30">
        <v>1</v>
      </c>
      <c r="W10" s="33">
        <f t="shared" si="0"/>
        <v>4.1999999999999993</v>
      </c>
      <c r="X10" s="11"/>
    </row>
    <row r="11" spans="2:24" ht="83.25" customHeight="1">
      <c r="B11" s="63"/>
      <c r="C11" s="64"/>
      <c r="D11" s="65"/>
      <c r="E11" s="14" t="s">
        <v>230</v>
      </c>
      <c r="F11" s="25" t="s">
        <v>43</v>
      </c>
      <c r="G11" s="25" t="s">
        <v>74</v>
      </c>
      <c r="H11" s="50" t="s">
        <v>166</v>
      </c>
      <c r="I11" s="25">
        <v>2</v>
      </c>
      <c r="J11" s="25" t="s">
        <v>76</v>
      </c>
      <c r="K11" s="53" t="s">
        <v>231</v>
      </c>
      <c r="L11" s="53" t="s">
        <v>232</v>
      </c>
      <c r="M11" s="55" t="s">
        <v>233</v>
      </c>
      <c r="N11" s="46">
        <v>0</v>
      </c>
      <c r="O11" s="46">
        <v>0</v>
      </c>
      <c r="P11" s="46">
        <v>1</v>
      </c>
      <c r="Q11" s="46">
        <v>1</v>
      </c>
      <c r="R11" s="46">
        <v>2</v>
      </c>
      <c r="S11" s="47">
        <v>0</v>
      </c>
      <c r="T11" s="46">
        <f>(N11*0.05)+(O11*0.2)+(P11*0.1)+(Q11*0.3)+(R11*0.3)+(S11*0.05)</f>
        <v>1</v>
      </c>
      <c r="U11" s="46">
        <v>3</v>
      </c>
      <c r="V11" s="47">
        <v>1</v>
      </c>
      <c r="W11" s="51">
        <f t="shared" si="0"/>
        <v>3</v>
      </c>
      <c r="X11" s="11"/>
    </row>
    <row r="12" spans="2:24" ht="68.25" customHeight="1">
      <c r="B12" s="34" t="s">
        <v>33</v>
      </c>
      <c r="C12" s="35">
        <v>4</v>
      </c>
      <c r="D12" s="52" t="s">
        <v>80</v>
      </c>
      <c r="E12" s="82" t="s">
        <v>234</v>
      </c>
      <c r="F12" s="29" t="s">
        <v>26</v>
      </c>
      <c r="G12" s="29" t="s">
        <v>82</v>
      </c>
      <c r="H12" s="29" t="s">
        <v>176</v>
      </c>
      <c r="I12" s="28">
        <v>1</v>
      </c>
      <c r="J12" s="29" t="s">
        <v>84</v>
      </c>
      <c r="K12" s="60" t="s">
        <v>235</v>
      </c>
      <c r="L12" s="60" t="s">
        <v>236</v>
      </c>
      <c r="M12" s="61" t="s">
        <v>237</v>
      </c>
      <c r="N12" s="29">
        <v>0</v>
      </c>
      <c r="O12" s="29">
        <v>1</v>
      </c>
      <c r="P12" s="29">
        <v>3</v>
      </c>
      <c r="Q12" s="29">
        <v>2</v>
      </c>
      <c r="R12" s="29">
        <v>1</v>
      </c>
      <c r="S12" s="30">
        <v>1</v>
      </c>
      <c r="T12" s="29">
        <f>(N12*0.05)+(O12*0.2)+(P12*0.1)+(Q12*0.3)+(R12*0.3)+(S12*0.05)</f>
        <v>1.4500000000000002</v>
      </c>
      <c r="U12" s="29">
        <v>3</v>
      </c>
      <c r="V12" s="30">
        <v>1</v>
      </c>
      <c r="W12" s="33">
        <f t="shared" si="0"/>
        <v>4.3500000000000005</v>
      </c>
      <c r="X12" s="11"/>
    </row>
    <row r="13" spans="2:24" ht="69.75" customHeight="1">
      <c r="B13" s="63"/>
      <c r="C13" s="64"/>
      <c r="D13" s="65"/>
      <c r="E13" s="80" t="s">
        <v>238</v>
      </c>
      <c r="F13" s="25" t="s">
        <v>43</v>
      </c>
      <c r="G13" s="25" t="s">
        <v>89</v>
      </c>
      <c r="H13" s="53" t="s">
        <v>90</v>
      </c>
      <c r="I13" s="48">
        <v>2</v>
      </c>
      <c r="J13" s="46" t="s">
        <v>91</v>
      </c>
      <c r="K13" s="57" t="s">
        <v>239</v>
      </c>
      <c r="L13" s="57" t="s">
        <v>240</v>
      </c>
      <c r="M13" s="49" t="s">
        <v>241</v>
      </c>
      <c r="N13" s="46">
        <v>1</v>
      </c>
      <c r="O13" s="46">
        <v>0</v>
      </c>
      <c r="P13" s="46">
        <v>1</v>
      </c>
      <c r="Q13" s="46">
        <v>2</v>
      </c>
      <c r="R13" s="46">
        <v>2</v>
      </c>
      <c r="S13" s="47">
        <v>1</v>
      </c>
      <c r="T13" s="46">
        <f>(N13*0.05)+(O13*0.2)+(P13*0.1)+(Q13*0.3)+(R13*0.3)+(S13*0.05)</f>
        <v>1.4000000000000001</v>
      </c>
      <c r="U13" s="46">
        <v>4</v>
      </c>
      <c r="V13" s="47">
        <v>1</v>
      </c>
      <c r="W13" s="51">
        <f t="shared" si="0"/>
        <v>5.6000000000000005</v>
      </c>
      <c r="X13" s="11"/>
    </row>
    <row r="14" spans="2:24" ht="81" customHeight="1">
      <c r="B14" s="34" t="s">
        <v>33</v>
      </c>
      <c r="C14" s="35">
        <v>5</v>
      </c>
      <c r="D14" s="52" t="s">
        <v>95</v>
      </c>
      <c r="E14" s="82" t="s">
        <v>180</v>
      </c>
      <c r="F14" s="29" t="s">
        <v>26</v>
      </c>
      <c r="G14" s="29" t="s">
        <v>97</v>
      </c>
      <c r="H14" s="61" t="s">
        <v>242</v>
      </c>
      <c r="I14" s="25">
        <v>1</v>
      </c>
      <c r="J14" s="25" t="s">
        <v>99</v>
      </c>
      <c r="K14" s="53" t="s">
        <v>243</v>
      </c>
      <c r="L14" s="29" t="s">
        <v>183</v>
      </c>
      <c r="M14" s="55" t="s">
        <v>244</v>
      </c>
      <c r="N14" s="29">
        <v>0</v>
      </c>
      <c r="O14" s="29">
        <v>1</v>
      </c>
      <c r="P14" s="29">
        <v>0</v>
      </c>
      <c r="Q14" s="29">
        <v>2</v>
      </c>
      <c r="R14" s="29">
        <v>0</v>
      </c>
      <c r="S14" s="30">
        <v>1</v>
      </c>
      <c r="T14" s="29">
        <f>(N14*0.05)+(O14*0.2)+(P14*0.1)+(Q14*0.3)+(R14*0.3)+(S14*0.05)</f>
        <v>0.85000000000000009</v>
      </c>
      <c r="U14" s="29">
        <v>4</v>
      </c>
      <c r="V14" s="30">
        <v>2</v>
      </c>
      <c r="W14" s="33">
        <f t="shared" si="0"/>
        <v>6.8000000000000007</v>
      </c>
      <c r="X14" s="11"/>
    </row>
    <row r="15" spans="2:24" ht="90.75" customHeight="1">
      <c r="B15" s="63"/>
      <c r="C15" s="64"/>
      <c r="D15" s="65"/>
      <c r="E15" s="14" t="s">
        <v>245</v>
      </c>
      <c r="F15" s="25" t="s">
        <v>43</v>
      </c>
      <c r="G15" s="25" t="s">
        <v>104</v>
      </c>
      <c r="H15" s="50" t="s">
        <v>246</v>
      </c>
      <c r="I15" s="25">
        <v>2</v>
      </c>
      <c r="J15" s="25" t="s">
        <v>106</v>
      </c>
      <c r="K15" s="53" t="s">
        <v>247</v>
      </c>
      <c r="L15" s="53" t="s">
        <v>248</v>
      </c>
      <c r="M15" s="55" t="s">
        <v>249</v>
      </c>
      <c r="N15" s="46">
        <v>1</v>
      </c>
      <c r="O15" s="46">
        <v>1</v>
      </c>
      <c r="P15" s="46">
        <v>0</v>
      </c>
      <c r="Q15" s="46">
        <v>2</v>
      </c>
      <c r="R15" s="46">
        <v>1</v>
      </c>
      <c r="S15" s="47">
        <v>1</v>
      </c>
      <c r="T15" s="46">
        <f>(N15*0.05)+(O15*0.2)+(P15*0.1)+(Q15*0.3)+(R15*0.3)+(S15*0.05)</f>
        <v>1.2</v>
      </c>
      <c r="U15" s="46">
        <v>3</v>
      </c>
      <c r="V15" s="47">
        <v>1</v>
      </c>
      <c r="W15" s="51">
        <f t="shared" si="0"/>
        <v>3.5999999999999996</v>
      </c>
      <c r="X15" s="11"/>
    </row>
    <row r="16" spans="2:24" ht="90" customHeight="1">
      <c r="B16" s="34" t="s">
        <v>33</v>
      </c>
      <c r="C16" s="35">
        <v>6</v>
      </c>
      <c r="D16" s="52" t="s">
        <v>110</v>
      </c>
      <c r="E16" s="59" t="s">
        <v>250</v>
      </c>
      <c r="F16" s="29" t="s">
        <v>26</v>
      </c>
      <c r="G16" s="29" t="s">
        <v>112</v>
      </c>
      <c r="H16" s="60" t="s">
        <v>191</v>
      </c>
      <c r="I16" s="28">
        <v>1</v>
      </c>
      <c r="J16" s="29" t="s">
        <v>114</v>
      </c>
      <c r="K16" s="60" t="s">
        <v>251</v>
      </c>
      <c r="L16" s="60" t="s">
        <v>252</v>
      </c>
      <c r="M16" s="61" t="s">
        <v>253</v>
      </c>
      <c r="N16" s="25">
        <v>0</v>
      </c>
      <c r="O16" s="25">
        <v>0</v>
      </c>
      <c r="P16" s="25">
        <v>2</v>
      </c>
      <c r="Q16" s="25">
        <v>2</v>
      </c>
      <c r="R16" s="25">
        <v>1</v>
      </c>
      <c r="S16" s="50">
        <v>0</v>
      </c>
      <c r="T16" s="29">
        <f>(N16*0.05)+(O16*0.2)+(P16*0.1)+(Q16*0.3)+(R16*0.3)+(S16*0.05)</f>
        <v>1.1000000000000001</v>
      </c>
      <c r="U16" s="29">
        <v>3</v>
      </c>
      <c r="V16" s="30">
        <v>1</v>
      </c>
      <c r="W16" s="33">
        <f t="shared" si="0"/>
        <v>3.3000000000000003</v>
      </c>
      <c r="X16" s="11"/>
    </row>
    <row r="17" spans="2:24" ht="78.75" customHeight="1">
      <c r="B17" s="63"/>
      <c r="C17" s="64"/>
      <c r="D17" s="65"/>
      <c r="E17" s="14" t="s">
        <v>254</v>
      </c>
      <c r="F17" s="25" t="s">
        <v>43</v>
      </c>
      <c r="G17" s="25" t="s">
        <v>119</v>
      </c>
      <c r="H17" s="53" t="s">
        <v>255</v>
      </c>
      <c r="I17" s="48">
        <v>2</v>
      </c>
      <c r="J17" s="46" t="s">
        <v>121</v>
      </c>
      <c r="K17" s="57" t="s">
        <v>256</v>
      </c>
      <c r="L17" s="57" t="s">
        <v>252</v>
      </c>
      <c r="M17" s="49" t="s">
        <v>257</v>
      </c>
      <c r="N17" s="25">
        <v>0</v>
      </c>
      <c r="O17" s="25">
        <v>0</v>
      </c>
      <c r="P17" s="25">
        <v>2</v>
      </c>
      <c r="Q17" s="25">
        <v>2</v>
      </c>
      <c r="R17" s="25">
        <v>2</v>
      </c>
      <c r="S17" s="50">
        <v>1</v>
      </c>
      <c r="T17" s="46">
        <f>(N17*0.05)+(O17*0.2)+(P17*0.1)+(Q17*0.3)+(R17*0.3)+(S17*0.05)</f>
        <v>1.45</v>
      </c>
      <c r="U17" s="46">
        <v>4</v>
      </c>
      <c r="V17" s="47">
        <v>1</v>
      </c>
      <c r="W17" s="51">
        <f t="shared" si="0"/>
        <v>5.8</v>
      </c>
      <c r="X17" s="11"/>
    </row>
    <row r="18" spans="2:24" ht="91.5" customHeight="1">
      <c r="B18" s="34" t="s">
        <v>33</v>
      </c>
      <c r="C18" s="35">
        <v>7</v>
      </c>
      <c r="D18" s="52" t="s">
        <v>125</v>
      </c>
      <c r="E18" s="82" t="s">
        <v>200</v>
      </c>
      <c r="F18" s="29" t="s">
        <v>26</v>
      </c>
      <c r="G18" s="29" t="s">
        <v>127</v>
      </c>
      <c r="H18" s="30" t="s">
        <v>258</v>
      </c>
      <c r="I18" s="25">
        <v>1</v>
      </c>
      <c r="J18" s="25" t="s">
        <v>129</v>
      </c>
      <c r="K18" s="53" t="s">
        <v>259</v>
      </c>
      <c r="L18" s="53" t="s">
        <v>260</v>
      </c>
      <c r="M18" s="55" t="s">
        <v>261</v>
      </c>
      <c r="N18" s="29">
        <v>0</v>
      </c>
      <c r="O18" s="29">
        <v>0</v>
      </c>
      <c r="P18" s="29">
        <v>0</v>
      </c>
      <c r="Q18" s="29">
        <v>1</v>
      </c>
      <c r="R18" s="29">
        <v>0</v>
      </c>
      <c r="S18" s="30">
        <v>0</v>
      </c>
      <c r="T18" s="29">
        <f>(N18*0.05)+(O18*0.2)+(P18*0.1)+(Q18*0.3)+(R18*0.3)+(S18*0.05)</f>
        <v>0.3</v>
      </c>
      <c r="U18" s="29">
        <v>4</v>
      </c>
      <c r="V18" s="30">
        <v>1</v>
      </c>
      <c r="W18" s="33">
        <f>T18*U18*V18</f>
        <v>1.2</v>
      </c>
      <c r="X18" s="11"/>
    </row>
    <row r="19" spans="2:24" ht="67.5" customHeight="1">
      <c r="B19" s="63"/>
      <c r="C19" s="64"/>
      <c r="D19" s="65"/>
      <c r="E19" s="91" t="s">
        <v>205</v>
      </c>
      <c r="F19" s="46" t="s">
        <v>43</v>
      </c>
      <c r="G19" s="46" t="s">
        <v>134</v>
      </c>
      <c r="H19" s="47" t="s">
        <v>135</v>
      </c>
      <c r="I19" s="46">
        <v>2</v>
      </c>
      <c r="J19" s="46" t="s">
        <v>136</v>
      </c>
      <c r="K19" s="57" t="s">
        <v>262</v>
      </c>
      <c r="L19" s="57" t="s">
        <v>263</v>
      </c>
      <c r="M19" s="49" t="s">
        <v>264</v>
      </c>
      <c r="N19" s="46">
        <v>0</v>
      </c>
      <c r="O19" s="46">
        <v>0</v>
      </c>
      <c r="P19" s="46">
        <v>0</v>
      </c>
      <c r="Q19" s="46">
        <v>1</v>
      </c>
      <c r="R19" s="46">
        <v>1</v>
      </c>
      <c r="S19" s="47">
        <v>0</v>
      </c>
      <c r="T19" s="46">
        <f>(N19*0.05)+(O19*0.2)+(P19*0.1)+(Q19*0.3)+(R19*0.3)+(S19*0.05)</f>
        <v>0.6</v>
      </c>
      <c r="U19" s="46">
        <v>2</v>
      </c>
      <c r="V19" s="47">
        <v>1</v>
      </c>
      <c r="W19" s="51">
        <f>T19*U19*V19</f>
        <v>1.2</v>
      </c>
      <c r="X19" s="11"/>
    </row>
  </sheetData>
  <mergeCells count="46">
    <mergeCell ref="D3:E3"/>
    <mergeCell ref="X3:X19"/>
    <mergeCell ref="D4:E4"/>
    <mergeCell ref="D12:D13"/>
    <mergeCell ref="V5:V6"/>
    <mergeCell ref="D10:D11"/>
    <mergeCell ref="I2:M2"/>
    <mergeCell ref="N2:S2"/>
    <mergeCell ref="T2:W2"/>
    <mergeCell ref="B8:B9"/>
    <mergeCell ref="C8:C9"/>
    <mergeCell ref="D8:D9"/>
    <mergeCell ref="P5:P6"/>
    <mergeCell ref="Q5:Q6"/>
    <mergeCell ref="R5:R6"/>
    <mergeCell ref="S5:S6"/>
    <mergeCell ref="T5:T6"/>
    <mergeCell ref="U5:U6"/>
    <mergeCell ref="H5:H6"/>
    <mergeCell ref="I5:I6"/>
    <mergeCell ref="J5:J6"/>
    <mergeCell ref="K5:K6"/>
    <mergeCell ref="N5:N6"/>
    <mergeCell ref="O5:O6"/>
    <mergeCell ref="B18:B19"/>
    <mergeCell ref="C18:C19"/>
    <mergeCell ref="D18:D19"/>
    <mergeCell ref="L5:L6"/>
    <mergeCell ref="M5:M6"/>
    <mergeCell ref="B14:B15"/>
    <mergeCell ref="C14:C15"/>
    <mergeCell ref="D14:D15"/>
    <mergeCell ref="B16:B17"/>
    <mergeCell ref="C16:C17"/>
    <mergeCell ref="D16:D17"/>
    <mergeCell ref="B10:B11"/>
    <mergeCell ref="C10:C11"/>
    <mergeCell ref="B5:B7"/>
    <mergeCell ref="C5:C7"/>
    <mergeCell ref="D5:D7"/>
    <mergeCell ref="B12:B13"/>
    <mergeCell ref="C12:C13"/>
    <mergeCell ref="G5:G6"/>
    <mergeCell ref="E5:E6"/>
    <mergeCell ref="F5:F6"/>
    <mergeCell ref="W5:W6"/>
  </mergeCells>
  <conditionalFormatting sqref="W3:W19">
    <cfRule type="cellIs" dxfId="5" priority="1" operator="greaterThan">
      <formula>3.47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569D3-9719-425B-8938-C2EE9114D3B4}">
  <dimension ref="B2:X19"/>
  <sheetViews>
    <sheetView topLeftCell="N1" workbookViewId="0">
      <selection activeCell="Y1" sqref="Y1:AC1048576"/>
    </sheetView>
  </sheetViews>
  <sheetFormatPr defaultRowHeight="15"/>
  <cols>
    <col min="2" max="2" width="13.85546875" customWidth="1"/>
    <col min="5" max="5" width="14.85546875" customWidth="1"/>
    <col min="6" max="6" width="13.5703125" customWidth="1"/>
    <col min="7" max="7" width="13" customWidth="1"/>
    <col min="8" max="8" width="15" customWidth="1"/>
    <col min="9" max="9" width="11" customWidth="1"/>
    <col min="10" max="10" width="10.85546875" customWidth="1"/>
    <col min="11" max="11" width="11.5703125" customWidth="1"/>
  </cols>
  <sheetData>
    <row r="2" spans="2:24" ht="15" customHeight="1">
      <c r="B2" s="1"/>
      <c r="C2" s="1"/>
      <c r="D2" s="1"/>
      <c r="E2" s="1"/>
      <c r="F2" s="1"/>
      <c r="G2" s="1"/>
      <c r="H2" s="1"/>
      <c r="I2" s="5" t="s">
        <v>0</v>
      </c>
      <c r="J2" s="6"/>
      <c r="K2" s="6"/>
      <c r="L2" s="6"/>
      <c r="M2" s="6"/>
      <c r="N2" s="5" t="s">
        <v>1</v>
      </c>
      <c r="O2" s="6"/>
      <c r="P2" s="6"/>
      <c r="Q2" s="6"/>
      <c r="R2" s="6"/>
      <c r="S2" s="7"/>
      <c r="T2" s="8" t="s">
        <v>2</v>
      </c>
      <c r="U2" s="9"/>
      <c r="V2" s="9"/>
      <c r="W2" s="10"/>
      <c r="X2" s="1"/>
    </row>
    <row r="3" spans="2:24" ht="41.25" customHeight="1">
      <c r="B3" s="15" t="s">
        <v>3</v>
      </c>
      <c r="C3" s="16" t="s">
        <v>4</v>
      </c>
      <c r="D3" s="17" t="s">
        <v>5</v>
      </c>
      <c r="E3" s="17"/>
      <c r="F3" s="16" t="s">
        <v>6</v>
      </c>
      <c r="G3" s="16" t="s">
        <v>7</v>
      </c>
      <c r="H3" s="16" t="s">
        <v>8</v>
      </c>
      <c r="I3" s="66" t="s">
        <v>9</v>
      </c>
      <c r="J3" s="67" t="s">
        <v>10</v>
      </c>
      <c r="K3" s="67" t="s">
        <v>11</v>
      </c>
      <c r="L3" s="67" t="s">
        <v>12</v>
      </c>
      <c r="M3" s="67" t="s">
        <v>13</v>
      </c>
      <c r="N3" s="20" t="s">
        <v>14</v>
      </c>
      <c r="O3" s="21" t="s">
        <v>15</v>
      </c>
      <c r="P3" s="21" t="s">
        <v>16</v>
      </c>
      <c r="Q3" s="21" t="s">
        <v>17</v>
      </c>
      <c r="R3" s="21" t="s">
        <v>18</v>
      </c>
      <c r="S3" s="22" t="s">
        <v>19</v>
      </c>
      <c r="T3" s="19" t="s">
        <v>20</v>
      </c>
      <c r="U3" s="19" t="s">
        <v>21</v>
      </c>
      <c r="V3" s="23" t="s">
        <v>22</v>
      </c>
      <c r="W3" s="24" t="s">
        <v>23</v>
      </c>
      <c r="X3" s="11"/>
    </row>
    <row r="4" spans="2:24" ht="93.75" customHeight="1">
      <c r="B4" s="66" t="s">
        <v>24</v>
      </c>
      <c r="C4" s="46">
        <v>0</v>
      </c>
      <c r="D4" s="64" t="s">
        <v>265</v>
      </c>
      <c r="E4" s="26"/>
      <c r="F4" s="25" t="s">
        <v>26</v>
      </c>
      <c r="G4" s="25" t="s">
        <v>27</v>
      </c>
      <c r="H4" s="92" t="s">
        <v>266</v>
      </c>
      <c r="I4" s="48">
        <v>1</v>
      </c>
      <c r="J4" s="46" t="s">
        <v>29</v>
      </c>
      <c r="K4" s="93" t="s">
        <v>267</v>
      </c>
      <c r="L4" s="92" t="s">
        <v>213</v>
      </c>
      <c r="M4" s="92" t="s">
        <v>268</v>
      </c>
      <c r="N4" s="71">
        <v>2</v>
      </c>
      <c r="O4" s="31">
        <v>0</v>
      </c>
      <c r="P4" s="31">
        <v>1</v>
      </c>
      <c r="Q4" s="31">
        <v>0</v>
      </c>
      <c r="R4" s="31">
        <v>1</v>
      </c>
      <c r="S4" s="32">
        <v>1</v>
      </c>
      <c r="T4" s="31">
        <f>(N4*0.05)+(O4*0.2)+(P4*0.1)+(Q4*0.3)+(R4*0.3)+(S4*0.05)</f>
        <v>0.55000000000000004</v>
      </c>
      <c r="U4" s="31">
        <v>4</v>
      </c>
      <c r="V4" s="32">
        <v>1</v>
      </c>
      <c r="W4" s="33">
        <f>T4*U4*V4</f>
        <v>2.2000000000000002</v>
      </c>
      <c r="X4" s="11"/>
    </row>
    <row r="5" spans="2:24" ht="36.75" customHeight="1">
      <c r="B5" s="34" t="s">
        <v>33</v>
      </c>
      <c r="C5" s="35">
        <v>1</v>
      </c>
      <c r="D5" s="36" t="s">
        <v>34</v>
      </c>
      <c r="E5" s="94" t="s">
        <v>269</v>
      </c>
      <c r="F5" s="35" t="s">
        <v>26</v>
      </c>
      <c r="G5" s="35" t="s">
        <v>36</v>
      </c>
      <c r="H5" s="38" t="s">
        <v>216</v>
      </c>
      <c r="I5" s="35">
        <v>1</v>
      </c>
      <c r="J5" s="35" t="s">
        <v>38</v>
      </c>
      <c r="K5" s="35" t="s">
        <v>270</v>
      </c>
      <c r="L5" s="35" t="s">
        <v>271</v>
      </c>
      <c r="M5" s="38" t="s">
        <v>272</v>
      </c>
      <c r="N5" s="37">
        <v>0</v>
      </c>
      <c r="O5" s="35">
        <v>1</v>
      </c>
      <c r="P5" s="35">
        <v>0</v>
      </c>
      <c r="Q5" s="35">
        <v>0</v>
      </c>
      <c r="R5" s="26">
        <v>1</v>
      </c>
      <c r="S5" s="39">
        <v>0</v>
      </c>
      <c r="T5" s="37">
        <f>(N5*0.05)+(O5*0.2)+(P5*0.1)+(Q5*0.3)+(R5*0.3)+(S5*0.05)</f>
        <v>0.5</v>
      </c>
      <c r="U5" s="35">
        <v>3</v>
      </c>
      <c r="V5" s="38">
        <v>1</v>
      </c>
      <c r="W5" s="40">
        <f>T5*U5*V5</f>
        <v>1.5</v>
      </c>
      <c r="X5" s="11"/>
    </row>
    <row r="6" spans="2:24" ht="52.5" customHeight="1">
      <c r="B6" s="41"/>
      <c r="C6" s="26"/>
      <c r="D6" s="42"/>
      <c r="E6" s="95"/>
      <c r="F6" s="26"/>
      <c r="G6" s="26"/>
      <c r="H6" s="39"/>
      <c r="I6" s="26"/>
      <c r="J6" s="26"/>
      <c r="K6" s="26"/>
      <c r="L6" s="26"/>
      <c r="M6" s="39"/>
      <c r="N6" s="43"/>
      <c r="O6" s="26"/>
      <c r="P6" s="26"/>
      <c r="Q6" s="26"/>
      <c r="R6" s="26"/>
      <c r="S6" s="39"/>
      <c r="T6" s="43"/>
      <c r="U6" s="26"/>
      <c r="V6" s="39"/>
      <c r="W6" s="44"/>
      <c r="X6" s="11"/>
    </row>
    <row r="7" spans="2:24" ht="84.75" customHeight="1">
      <c r="B7" s="63"/>
      <c r="C7" s="64"/>
      <c r="D7" s="96"/>
      <c r="E7" s="48" t="s">
        <v>273</v>
      </c>
      <c r="F7" s="46" t="s">
        <v>43</v>
      </c>
      <c r="G7" s="46" t="s">
        <v>44</v>
      </c>
      <c r="H7" s="97" t="s">
        <v>221</v>
      </c>
      <c r="I7" s="25">
        <v>2</v>
      </c>
      <c r="J7" s="25" t="s">
        <v>46</v>
      </c>
      <c r="K7" s="92" t="s">
        <v>274</v>
      </c>
      <c r="L7" s="92" t="s">
        <v>275</v>
      </c>
      <c r="M7" s="92" t="s">
        <v>276</v>
      </c>
      <c r="N7" s="54">
        <v>0</v>
      </c>
      <c r="O7" s="25">
        <v>1</v>
      </c>
      <c r="P7" s="25">
        <v>0</v>
      </c>
      <c r="Q7" s="25">
        <v>1</v>
      </c>
      <c r="R7" s="46">
        <v>1</v>
      </c>
      <c r="S7" s="47">
        <v>0</v>
      </c>
      <c r="T7" s="25">
        <f>(N7*0.05)+(O7*0.2)+(P7*0.1)+(Q7*0.3)+(R7*0.3)+(S7*0.05)</f>
        <v>0.8</v>
      </c>
      <c r="U7" s="25">
        <v>3</v>
      </c>
      <c r="V7" s="50">
        <v>1</v>
      </c>
      <c r="W7" s="51">
        <f>T7*U7*V7</f>
        <v>2.4000000000000004</v>
      </c>
      <c r="X7" s="11"/>
    </row>
    <row r="8" spans="2:24" ht="90" customHeight="1">
      <c r="B8" s="34" t="s">
        <v>33</v>
      </c>
      <c r="C8" s="35">
        <v>2</v>
      </c>
      <c r="D8" s="52" t="s">
        <v>50</v>
      </c>
      <c r="E8" s="54" t="s">
        <v>277</v>
      </c>
      <c r="F8" s="25" t="s">
        <v>26</v>
      </c>
      <c r="G8" s="25" t="s">
        <v>52</v>
      </c>
      <c r="H8" s="92" t="s">
        <v>278</v>
      </c>
      <c r="I8" s="28">
        <v>1</v>
      </c>
      <c r="J8" s="29" t="s">
        <v>54</v>
      </c>
      <c r="K8" s="98" t="s">
        <v>279</v>
      </c>
      <c r="L8" s="98" t="s">
        <v>280</v>
      </c>
      <c r="M8" s="99" t="s">
        <v>281</v>
      </c>
      <c r="N8" s="29">
        <v>1</v>
      </c>
      <c r="O8" s="29">
        <v>2</v>
      </c>
      <c r="P8" s="29">
        <v>3</v>
      </c>
      <c r="Q8" s="29">
        <v>1</v>
      </c>
      <c r="R8" s="25">
        <v>1</v>
      </c>
      <c r="S8" s="50">
        <v>1</v>
      </c>
      <c r="T8" s="29">
        <f>(N8*0.05)+(O8*0.2)+(P8*0.1)+(Q8*0.3)+(R8*0.3)+(S8*0.05)</f>
        <v>1.4000000000000001</v>
      </c>
      <c r="U8" s="29">
        <v>4</v>
      </c>
      <c r="V8" s="30">
        <v>1</v>
      </c>
      <c r="W8" s="33">
        <f t="shared" ref="W8:W19" si="0">T8*U8*V8</f>
        <v>5.6000000000000005</v>
      </c>
      <c r="X8" s="11"/>
    </row>
    <row r="9" spans="2:24" ht="74.25" customHeight="1">
      <c r="B9" s="63"/>
      <c r="C9" s="64"/>
      <c r="D9" s="65"/>
      <c r="E9" s="54" t="s">
        <v>282</v>
      </c>
      <c r="F9" s="25" t="s">
        <v>43</v>
      </c>
      <c r="G9" s="25" t="s">
        <v>59</v>
      </c>
      <c r="H9" s="92" t="s">
        <v>283</v>
      </c>
      <c r="I9" s="54">
        <v>2</v>
      </c>
      <c r="J9" s="25" t="s">
        <v>61</v>
      </c>
      <c r="K9" s="92" t="s">
        <v>284</v>
      </c>
      <c r="L9" s="92" t="s">
        <v>285</v>
      </c>
      <c r="M9" s="100" t="s">
        <v>286</v>
      </c>
      <c r="N9" s="46">
        <v>1</v>
      </c>
      <c r="O9" s="46">
        <v>2</v>
      </c>
      <c r="P9" s="46">
        <v>2</v>
      </c>
      <c r="Q9" s="46"/>
      <c r="R9" s="46">
        <v>2</v>
      </c>
      <c r="S9" s="47">
        <v>1</v>
      </c>
      <c r="T9" s="46">
        <f>(N9*0.05)+(O9*0.2)+(P9*0.1)+(Q9*0.3)+(R9*0.3)+(S9*0.05)</f>
        <v>1.3</v>
      </c>
      <c r="U9" s="46">
        <v>4</v>
      </c>
      <c r="V9" s="47">
        <v>1</v>
      </c>
      <c r="W9" s="51">
        <f t="shared" si="0"/>
        <v>5.2</v>
      </c>
      <c r="X9" s="11"/>
    </row>
    <row r="10" spans="2:24" ht="61.5" customHeight="1">
      <c r="B10" s="34" t="s">
        <v>33</v>
      </c>
      <c r="C10" s="35">
        <v>3</v>
      </c>
      <c r="D10" s="52" t="s">
        <v>65</v>
      </c>
      <c r="E10" s="101" t="s">
        <v>230</v>
      </c>
      <c r="F10" s="29" t="s">
        <v>26</v>
      </c>
      <c r="G10" s="29" t="s">
        <v>67</v>
      </c>
      <c r="H10" s="30" t="s">
        <v>166</v>
      </c>
      <c r="I10" s="29">
        <v>1</v>
      </c>
      <c r="J10" s="29" t="s">
        <v>69</v>
      </c>
      <c r="K10" s="98" t="s">
        <v>231</v>
      </c>
      <c r="L10" s="98" t="s">
        <v>232</v>
      </c>
      <c r="M10" s="99" t="s">
        <v>233</v>
      </c>
      <c r="N10" s="29">
        <v>1</v>
      </c>
      <c r="O10" s="29">
        <v>1</v>
      </c>
      <c r="P10" s="29">
        <v>1</v>
      </c>
      <c r="Q10" s="29">
        <v>1</v>
      </c>
      <c r="R10" s="25">
        <v>1</v>
      </c>
      <c r="S10" s="50">
        <v>0</v>
      </c>
      <c r="T10" s="29">
        <f>(N10*0.05)+(O10*0.2)+(P10*0.1)+(Q10*0.3)+(R10*0.3)+(S10*0.05)</f>
        <v>0.95</v>
      </c>
      <c r="U10" s="29">
        <v>4</v>
      </c>
      <c r="V10" s="30">
        <v>1</v>
      </c>
      <c r="W10" s="33">
        <f t="shared" si="0"/>
        <v>3.8</v>
      </c>
      <c r="X10" s="11"/>
    </row>
    <row r="11" spans="2:24" ht="83.25" customHeight="1">
      <c r="B11" s="63"/>
      <c r="C11" s="64"/>
      <c r="D11" s="65"/>
      <c r="E11" s="102" t="s">
        <v>287</v>
      </c>
      <c r="F11" s="25" t="s">
        <v>43</v>
      </c>
      <c r="G11" s="25" t="s">
        <v>74</v>
      </c>
      <c r="H11" s="100" t="s">
        <v>288</v>
      </c>
      <c r="I11" s="46">
        <v>2</v>
      </c>
      <c r="J11" s="46" t="s">
        <v>76</v>
      </c>
      <c r="K11" s="103" t="s">
        <v>289</v>
      </c>
      <c r="L11" s="103" t="s">
        <v>290</v>
      </c>
      <c r="M11" s="97" t="s">
        <v>291</v>
      </c>
      <c r="N11" s="46">
        <v>1</v>
      </c>
      <c r="O11" s="46">
        <v>1</v>
      </c>
      <c r="P11" s="46">
        <v>0</v>
      </c>
      <c r="Q11" s="46">
        <v>0</v>
      </c>
      <c r="R11" s="46">
        <v>2</v>
      </c>
      <c r="S11" s="47">
        <v>0</v>
      </c>
      <c r="T11" s="46">
        <f>(N11*0.05)+(O11*0.2)+(P11*0.1)+(Q11*0.3)+(R11*0.3)+(S11*0.05)</f>
        <v>0.85</v>
      </c>
      <c r="U11" s="46">
        <v>4</v>
      </c>
      <c r="V11" s="47">
        <v>2</v>
      </c>
      <c r="W11" s="51">
        <f t="shared" si="0"/>
        <v>6.8</v>
      </c>
      <c r="X11" s="11"/>
    </row>
    <row r="12" spans="2:24" ht="68.25" customHeight="1">
      <c r="B12" s="34" t="s">
        <v>33</v>
      </c>
      <c r="C12" s="35">
        <v>4</v>
      </c>
      <c r="D12" s="52" t="s">
        <v>80</v>
      </c>
      <c r="E12" s="104" t="s">
        <v>81</v>
      </c>
      <c r="F12" s="105" t="s">
        <v>26</v>
      </c>
      <c r="G12" s="105" t="s">
        <v>82</v>
      </c>
      <c r="H12" s="99" t="s">
        <v>176</v>
      </c>
      <c r="I12" s="25">
        <v>1</v>
      </c>
      <c r="J12" s="25" t="s">
        <v>84</v>
      </c>
      <c r="K12" s="92" t="s">
        <v>292</v>
      </c>
      <c r="L12" s="92" t="s">
        <v>293</v>
      </c>
      <c r="M12" s="100" t="s">
        <v>294</v>
      </c>
      <c r="N12" s="29">
        <v>1</v>
      </c>
      <c r="O12" s="29">
        <v>2</v>
      </c>
      <c r="P12" s="29">
        <v>2</v>
      </c>
      <c r="Q12" s="29">
        <v>1</v>
      </c>
      <c r="R12" s="25">
        <v>1</v>
      </c>
      <c r="S12" s="50">
        <v>0</v>
      </c>
      <c r="T12" s="29">
        <f>(N12*0.05)+(O12*0.2)+(P12*0.1)+(Q12*0.3)+(R12*0.3)+(S12*0.05)</f>
        <v>1.25</v>
      </c>
      <c r="U12" s="29">
        <v>4</v>
      </c>
      <c r="V12" s="30">
        <v>1</v>
      </c>
      <c r="W12" s="33">
        <f t="shared" si="0"/>
        <v>5</v>
      </c>
      <c r="X12" s="11"/>
    </row>
    <row r="13" spans="2:24" ht="69.75" customHeight="1">
      <c r="B13" s="63"/>
      <c r="C13" s="64"/>
      <c r="D13" s="65"/>
      <c r="E13" s="106" t="s">
        <v>238</v>
      </c>
      <c r="F13" s="107" t="s">
        <v>43</v>
      </c>
      <c r="G13" s="107" t="s">
        <v>89</v>
      </c>
      <c r="H13" s="100" t="s">
        <v>90</v>
      </c>
      <c r="I13" s="46">
        <v>2</v>
      </c>
      <c r="J13" s="46" t="s">
        <v>91</v>
      </c>
      <c r="K13" s="103" t="s">
        <v>239</v>
      </c>
      <c r="L13" s="103" t="s">
        <v>295</v>
      </c>
      <c r="M13" s="97" t="s">
        <v>241</v>
      </c>
      <c r="N13" s="46">
        <v>2</v>
      </c>
      <c r="O13" s="46">
        <v>0</v>
      </c>
      <c r="P13" s="46">
        <v>1</v>
      </c>
      <c r="Q13" s="46">
        <v>1</v>
      </c>
      <c r="R13" s="46">
        <v>1</v>
      </c>
      <c r="S13" s="47">
        <v>1</v>
      </c>
      <c r="T13" s="46">
        <f>(N13*0.05)+(O13*0.2)+(P13*0.1)+(Q13*0.3)+(R13*0.3)+(S13*0.05)</f>
        <v>0.85000000000000009</v>
      </c>
      <c r="U13" s="46">
        <v>4</v>
      </c>
      <c r="V13" s="47">
        <v>1</v>
      </c>
      <c r="W13" s="51">
        <f t="shared" si="0"/>
        <v>3.4000000000000004</v>
      </c>
      <c r="X13" s="11"/>
    </row>
    <row r="14" spans="2:24" ht="81" customHeight="1">
      <c r="B14" s="34" t="s">
        <v>33</v>
      </c>
      <c r="C14" s="35">
        <v>5</v>
      </c>
      <c r="D14" s="52" t="s">
        <v>95</v>
      </c>
      <c r="E14" s="28" t="s">
        <v>180</v>
      </c>
      <c r="F14" s="29" t="s">
        <v>26</v>
      </c>
      <c r="G14" s="29" t="s">
        <v>97</v>
      </c>
      <c r="H14" s="99" t="s">
        <v>242</v>
      </c>
      <c r="I14" s="25">
        <v>1</v>
      </c>
      <c r="J14" s="25" t="s">
        <v>99</v>
      </c>
      <c r="K14" s="92" t="s">
        <v>243</v>
      </c>
      <c r="L14" s="92" t="s">
        <v>296</v>
      </c>
      <c r="M14" s="100" t="s">
        <v>244</v>
      </c>
      <c r="N14" s="29">
        <v>2</v>
      </c>
      <c r="O14" s="29">
        <v>0</v>
      </c>
      <c r="P14" s="29">
        <v>0</v>
      </c>
      <c r="Q14" s="29">
        <v>0</v>
      </c>
      <c r="R14" s="25">
        <v>1</v>
      </c>
      <c r="S14" s="50">
        <v>1</v>
      </c>
      <c r="T14" s="29">
        <f>(N14*0.05)+(O14*0.2)+(P14*0.1)+(Q14*0.3)+(R14*0.3)+(S14*0.05)</f>
        <v>0.45</v>
      </c>
      <c r="U14" s="29">
        <v>3</v>
      </c>
      <c r="V14" s="30">
        <v>2</v>
      </c>
      <c r="W14" s="33">
        <f t="shared" si="0"/>
        <v>2.7</v>
      </c>
      <c r="X14" s="11"/>
    </row>
    <row r="15" spans="2:24" ht="90.75" customHeight="1">
      <c r="B15" s="63"/>
      <c r="C15" s="64"/>
      <c r="D15" s="65"/>
      <c r="E15" s="102" t="s">
        <v>245</v>
      </c>
      <c r="F15" s="25" t="s">
        <v>43</v>
      </c>
      <c r="G15" s="25" t="s">
        <v>104</v>
      </c>
      <c r="H15" s="50" t="s">
        <v>246</v>
      </c>
      <c r="I15" s="25">
        <v>2</v>
      </c>
      <c r="J15" s="25" t="s">
        <v>106</v>
      </c>
      <c r="K15" s="92" t="s">
        <v>107</v>
      </c>
      <c r="L15" s="92" t="s">
        <v>248</v>
      </c>
      <c r="M15" s="100" t="s">
        <v>249</v>
      </c>
      <c r="N15" s="46">
        <v>2</v>
      </c>
      <c r="O15" s="46">
        <v>0</v>
      </c>
      <c r="P15" s="46">
        <v>0</v>
      </c>
      <c r="Q15" s="46">
        <v>0</v>
      </c>
      <c r="R15" s="46">
        <v>2</v>
      </c>
      <c r="S15" s="47">
        <v>2</v>
      </c>
      <c r="T15" s="46">
        <f>(N15*0.05)+(O15*0.2)+(P15*0.1)+(Q15*0.3)+(R15*0.3)+(S15*0.05)</f>
        <v>0.79999999999999993</v>
      </c>
      <c r="U15" s="46">
        <v>4</v>
      </c>
      <c r="V15" s="47">
        <v>2</v>
      </c>
      <c r="W15" s="51">
        <f t="shared" si="0"/>
        <v>6.3999999999999995</v>
      </c>
      <c r="X15" s="11"/>
    </row>
    <row r="16" spans="2:24" ht="90" customHeight="1">
      <c r="B16" s="34" t="s">
        <v>33</v>
      </c>
      <c r="C16" s="35">
        <v>6</v>
      </c>
      <c r="D16" s="52" t="s">
        <v>110</v>
      </c>
      <c r="E16" s="101" t="s">
        <v>297</v>
      </c>
      <c r="F16" s="29" t="s">
        <v>26</v>
      </c>
      <c r="G16" s="29" t="s">
        <v>112</v>
      </c>
      <c r="H16" s="99" t="s">
        <v>298</v>
      </c>
      <c r="I16" s="29">
        <v>1</v>
      </c>
      <c r="J16" s="29" t="s">
        <v>114</v>
      </c>
      <c r="K16" s="98" t="s">
        <v>299</v>
      </c>
      <c r="L16" s="98" t="s">
        <v>300</v>
      </c>
      <c r="M16" s="99" t="s">
        <v>301</v>
      </c>
      <c r="N16" s="25">
        <v>0</v>
      </c>
      <c r="O16" s="25">
        <v>0</v>
      </c>
      <c r="P16" s="25">
        <v>2</v>
      </c>
      <c r="Q16" s="25">
        <v>0</v>
      </c>
      <c r="R16" s="25">
        <v>1</v>
      </c>
      <c r="S16" s="50">
        <v>0</v>
      </c>
      <c r="T16" s="29">
        <f>(N16*0.05)+(O16*0.2)+(P16*0.1)+(Q16*0.3)+(R16*0.3)+(S16*0.05)</f>
        <v>0.5</v>
      </c>
      <c r="U16" s="29">
        <v>3</v>
      </c>
      <c r="V16" s="30">
        <v>1</v>
      </c>
      <c r="W16" s="33">
        <f t="shared" si="0"/>
        <v>1.5</v>
      </c>
      <c r="X16" s="11"/>
    </row>
    <row r="17" spans="2:24" ht="78.75" customHeight="1">
      <c r="B17" s="63"/>
      <c r="C17" s="64"/>
      <c r="D17" s="65"/>
      <c r="E17" s="108" t="s">
        <v>302</v>
      </c>
      <c r="F17" s="46" t="s">
        <v>43</v>
      </c>
      <c r="G17" s="46" t="s">
        <v>119</v>
      </c>
      <c r="H17" s="97" t="s">
        <v>255</v>
      </c>
      <c r="I17" s="46">
        <v>2</v>
      </c>
      <c r="J17" s="46" t="s">
        <v>121</v>
      </c>
      <c r="K17" s="103" t="s">
        <v>303</v>
      </c>
      <c r="L17" s="103" t="s">
        <v>304</v>
      </c>
      <c r="M17" s="97" t="s">
        <v>305</v>
      </c>
      <c r="N17" s="25">
        <v>0</v>
      </c>
      <c r="O17" s="25">
        <v>0</v>
      </c>
      <c r="P17" s="25">
        <v>2</v>
      </c>
      <c r="Q17" s="25">
        <v>0</v>
      </c>
      <c r="R17" s="25">
        <v>2</v>
      </c>
      <c r="S17" s="50">
        <v>1</v>
      </c>
      <c r="T17" s="46">
        <f>(N17*0.05)+(O17*0.2)+(P17*0.1)+(Q17*0.3)+(R17*0.3)+(S17*0.05)</f>
        <v>0.85000000000000009</v>
      </c>
      <c r="U17" s="46">
        <v>4</v>
      </c>
      <c r="V17" s="47">
        <v>1</v>
      </c>
      <c r="W17" s="51">
        <f t="shared" si="0"/>
        <v>3.4000000000000004</v>
      </c>
      <c r="X17" s="11"/>
    </row>
    <row r="18" spans="2:24" ht="91.5" customHeight="1">
      <c r="B18" s="34" t="s">
        <v>33</v>
      </c>
      <c r="C18" s="35">
        <v>7</v>
      </c>
      <c r="D18" s="52" t="s">
        <v>125</v>
      </c>
      <c r="E18" s="109" t="s">
        <v>200</v>
      </c>
      <c r="F18" s="25" t="s">
        <v>26</v>
      </c>
      <c r="G18" s="25" t="s">
        <v>127</v>
      </c>
      <c r="H18" s="92" t="s">
        <v>306</v>
      </c>
      <c r="I18" s="54">
        <v>1</v>
      </c>
      <c r="J18" s="25" t="s">
        <v>129</v>
      </c>
      <c r="K18" s="92" t="s">
        <v>307</v>
      </c>
      <c r="L18" s="92" t="s">
        <v>308</v>
      </c>
      <c r="M18" s="100" t="s">
        <v>309</v>
      </c>
      <c r="N18" s="29">
        <v>0</v>
      </c>
      <c r="O18" s="29">
        <v>0</v>
      </c>
      <c r="P18" s="29">
        <v>0</v>
      </c>
      <c r="Q18" s="29">
        <v>1</v>
      </c>
      <c r="R18" s="29">
        <v>1</v>
      </c>
      <c r="S18" s="30">
        <v>0</v>
      </c>
      <c r="T18" s="29">
        <f>(N18*0.05)+(O18*0.2)+(P18*0.1)+(Q18*0.3)+(R18*0.3)+(S18*0.05)</f>
        <v>0.6</v>
      </c>
      <c r="U18" s="29">
        <v>4</v>
      </c>
      <c r="V18" s="30">
        <v>1</v>
      </c>
      <c r="W18" s="33">
        <f>T18*U18*V18</f>
        <v>2.4</v>
      </c>
      <c r="X18" s="11"/>
    </row>
    <row r="19" spans="2:24" ht="67.5" customHeight="1">
      <c r="B19" s="63"/>
      <c r="C19" s="64"/>
      <c r="D19" s="65"/>
      <c r="E19" s="48" t="s">
        <v>205</v>
      </c>
      <c r="F19" s="46" t="s">
        <v>43</v>
      </c>
      <c r="G19" s="46" t="s">
        <v>134</v>
      </c>
      <c r="H19" s="103" t="s">
        <v>310</v>
      </c>
      <c r="I19" s="48">
        <v>2</v>
      </c>
      <c r="J19" s="46" t="s">
        <v>136</v>
      </c>
      <c r="K19" s="103" t="s">
        <v>311</v>
      </c>
      <c r="L19" s="103" t="s">
        <v>263</v>
      </c>
      <c r="M19" s="97" t="s">
        <v>312</v>
      </c>
      <c r="N19" s="46">
        <v>0</v>
      </c>
      <c r="O19" s="46">
        <v>0</v>
      </c>
      <c r="P19" s="46">
        <v>0</v>
      </c>
      <c r="Q19" s="46">
        <v>1</v>
      </c>
      <c r="R19" s="46">
        <v>1</v>
      </c>
      <c r="S19" s="47">
        <v>1</v>
      </c>
      <c r="T19" s="46">
        <f>(N19*0.05)+(O19*0.2)+(P19*0.1)+(Q19*0.3)+(R19*0.3)+(S19*0.05)</f>
        <v>0.65</v>
      </c>
      <c r="U19" s="46">
        <v>3</v>
      </c>
      <c r="V19" s="47">
        <v>1</v>
      </c>
      <c r="W19" s="51">
        <f>T19*U19*V19</f>
        <v>1.9500000000000002</v>
      </c>
      <c r="X19" s="11"/>
    </row>
  </sheetData>
  <mergeCells count="46">
    <mergeCell ref="D3:E3"/>
    <mergeCell ref="X3:X19"/>
    <mergeCell ref="D4:E4"/>
    <mergeCell ref="D12:D13"/>
    <mergeCell ref="V5:V6"/>
    <mergeCell ref="D10:D11"/>
    <mergeCell ref="I2:M2"/>
    <mergeCell ref="N2:S2"/>
    <mergeCell ref="T2:W2"/>
    <mergeCell ref="B8:B9"/>
    <mergeCell ref="C8:C9"/>
    <mergeCell ref="D8:D9"/>
    <mergeCell ref="P5:P6"/>
    <mergeCell ref="Q5:Q6"/>
    <mergeCell ref="R5:R6"/>
    <mergeCell ref="S5:S6"/>
    <mergeCell ref="T5:T6"/>
    <mergeCell ref="U5:U6"/>
    <mergeCell ref="H5:H6"/>
    <mergeCell ref="I5:I6"/>
    <mergeCell ref="J5:J6"/>
    <mergeCell ref="K5:K6"/>
    <mergeCell ref="N5:N6"/>
    <mergeCell ref="O5:O6"/>
    <mergeCell ref="B18:B19"/>
    <mergeCell ref="C18:C19"/>
    <mergeCell ref="D18:D19"/>
    <mergeCell ref="L5:L6"/>
    <mergeCell ref="M5:M6"/>
    <mergeCell ref="B14:B15"/>
    <mergeCell ref="C14:C15"/>
    <mergeCell ref="D14:D15"/>
    <mergeCell ref="B16:B17"/>
    <mergeCell ref="C16:C17"/>
    <mergeCell ref="D16:D17"/>
    <mergeCell ref="B10:B11"/>
    <mergeCell ref="C10:C11"/>
    <mergeCell ref="B5:B7"/>
    <mergeCell ref="C5:C7"/>
    <mergeCell ref="D5:D7"/>
    <mergeCell ref="B12:B13"/>
    <mergeCell ref="C12:C13"/>
    <mergeCell ref="G5:G6"/>
    <mergeCell ref="E5:E6"/>
    <mergeCell ref="F5:F6"/>
    <mergeCell ref="W5:W6"/>
  </mergeCells>
  <conditionalFormatting sqref="W3:W19">
    <cfRule type="cellIs" dxfId="4" priority="1" operator="greaterThan">
      <formula>3.47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30709-48BB-4EEC-B9FC-AAE5BF5EF424}">
  <dimension ref="B2:X19"/>
  <sheetViews>
    <sheetView topLeftCell="Q1" workbookViewId="0">
      <selection activeCell="Q1" sqref="A1:XFD1048576"/>
    </sheetView>
  </sheetViews>
  <sheetFormatPr defaultRowHeight="15"/>
  <cols>
    <col min="1" max="1" width="9.140625" style="115"/>
    <col min="2" max="2" width="13.85546875" style="115" customWidth="1"/>
    <col min="3" max="4" width="9.140625" style="115"/>
    <col min="5" max="5" width="12.140625" style="115" customWidth="1"/>
    <col min="6" max="6" width="13.5703125" style="115" customWidth="1"/>
    <col min="7" max="7" width="13" style="115" customWidth="1"/>
    <col min="8" max="8" width="18.42578125" style="115" customWidth="1"/>
    <col min="9" max="9" width="11" style="115" customWidth="1"/>
    <col min="10" max="10" width="10.85546875" style="115" customWidth="1"/>
    <col min="11" max="11" width="14.85546875" style="115" customWidth="1"/>
    <col min="12" max="12" width="15.42578125" style="115" customWidth="1"/>
    <col min="13" max="13" width="13.5703125" style="115" customWidth="1"/>
    <col min="14" max="16384" width="9.140625" style="115"/>
  </cols>
  <sheetData>
    <row r="2" spans="2:24" ht="15" customHeight="1">
      <c r="B2" s="19"/>
      <c r="C2" s="19"/>
      <c r="D2" s="19"/>
      <c r="E2" s="19"/>
      <c r="F2" s="19"/>
      <c r="G2" s="19"/>
      <c r="H2" s="19"/>
      <c r="I2" s="34" t="s">
        <v>0</v>
      </c>
      <c r="J2" s="110"/>
      <c r="K2" s="110"/>
      <c r="L2" s="110"/>
      <c r="M2" s="111"/>
      <c r="N2" s="110" t="s">
        <v>1</v>
      </c>
      <c r="O2" s="110"/>
      <c r="P2" s="110"/>
      <c r="Q2" s="110"/>
      <c r="R2" s="110"/>
      <c r="S2" s="111"/>
      <c r="T2" s="112" t="s">
        <v>2</v>
      </c>
      <c r="U2" s="113"/>
      <c r="V2" s="113"/>
      <c r="W2" s="114"/>
      <c r="X2" s="19"/>
    </row>
    <row r="3" spans="2:24" ht="41.25" customHeight="1">
      <c r="B3" s="116" t="s">
        <v>3</v>
      </c>
      <c r="C3" s="117" t="s">
        <v>4</v>
      </c>
      <c r="D3" s="118" t="s">
        <v>5</v>
      </c>
      <c r="E3" s="118"/>
      <c r="F3" s="117" t="s">
        <v>6</v>
      </c>
      <c r="G3" s="119" t="s">
        <v>7</v>
      </c>
      <c r="H3" s="15" t="s">
        <v>8</v>
      </c>
      <c r="I3" s="116" t="s">
        <v>9</v>
      </c>
      <c r="J3" s="120" t="s">
        <v>10</v>
      </c>
      <c r="K3" s="121" t="s">
        <v>11</v>
      </c>
      <c r="L3" s="122" t="s">
        <v>12</v>
      </c>
      <c r="M3" s="123" t="s">
        <v>13</v>
      </c>
      <c r="N3" s="124" t="s">
        <v>14</v>
      </c>
      <c r="O3" s="117" t="s">
        <v>15</v>
      </c>
      <c r="P3" s="117" t="s">
        <v>16</v>
      </c>
      <c r="Q3" s="117" t="s">
        <v>17</v>
      </c>
      <c r="R3" s="117" t="s">
        <v>18</v>
      </c>
      <c r="S3" s="120" t="s">
        <v>19</v>
      </c>
      <c r="T3" s="125" t="s">
        <v>20</v>
      </c>
      <c r="U3" s="125" t="s">
        <v>21</v>
      </c>
      <c r="V3" s="126" t="s">
        <v>22</v>
      </c>
      <c r="W3" s="24" t="s">
        <v>23</v>
      </c>
      <c r="X3" s="127"/>
    </row>
    <row r="4" spans="2:24" ht="56.25" customHeight="1">
      <c r="B4" s="116" t="s">
        <v>24</v>
      </c>
      <c r="C4" s="128">
        <v>0</v>
      </c>
      <c r="D4" s="129" t="s">
        <v>313</v>
      </c>
      <c r="E4" s="129"/>
      <c r="F4" s="128" t="s">
        <v>26</v>
      </c>
      <c r="G4" s="128" t="s">
        <v>27</v>
      </c>
      <c r="H4" s="130" t="s">
        <v>314</v>
      </c>
      <c r="I4" s="131">
        <v>1</v>
      </c>
      <c r="J4" s="132" t="s">
        <v>29</v>
      </c>
      <c r="K4" s="133" t="s">
        <v>315</v>
      </c>
      <c r="L4" s="133" t="s">
        <v>316</v>
      </c>
      <c r="M4" s="130" t="s">
        <v>317</v>
      </c>
      <c r="N4" s="134">
        <v>1</v>
      </c>
      <c r="O4" s="135">
        <v>1</v>
      </c>
      <c r="P4" s="135">
        <v>2</v>
      </c>
      <c r="Q4" s="135">
        <v>0</v>
      </c>
      <c r="R4" s="135">
        <v>0</v>
      </c>
      <c r="S4" s="136">
        <v>1</v>
      </c>
      <c r="T4" s="31">
        <f>(N4*0.05)+(O4*0.2)+(P4*0.1)+(Q4*0.3)+(R4*0.3)+(S4*0.05)</f>
        <v>0.5</v>
      </c>
      <c r="U4" s="31">
        <v>4</v>
      </c>
      <c r="V4" s="32">
        <v>2</v>
      </c>
      <c r="W4" s="33">
        <f>T4*U4*V4</f>
        <v>4</v>
      </c>
      <c r="X4" s="127"/>
    </row>
    <row r="5" spans="2:24" ht="36.75" customHeight="1">
      <c r="B5" s="137" t="s">
        <v>33</v>
      </c>
      <c r="C5" s="138">
        <v>1</v>
      </c>
      <c r="D5" s="139" t="s">
        <v>34</v>
      </c>
      <c r="E5" s="140" t="s">
        <v>318</v>
      </c>
      <c r="F5" s="138" t="s">
        <v>26</v>
      </c>
      <c r="G5" s="138" t="s">
        <v>36</v>
      </c>
      <c r="H5" s="141" t="s">
        <v>319</v>
      </c>
      <c r="I5" s="142">
        <v>1</v>
      </c>
      <c r="J5" s="143" t="s">
        <v>38</v>
      </c>
      <c r="K5" s="143" t="s">
        <v>320</v>
      </c>
      <c r="L5" s="143" t="s">
        <v>321</v>
      </c>
      <c r="M5" s="144" t="s">
        <v>322</v>
      </c>
      <c r="N5" s="145">
        <v>1</v>
      </c>
      <c r="O5" s="138">
        <v>2</v>
      </c>
      <c r="P5" s="138">
        <v>1</v>
      </c>
      <c r="Q5" s="138">
        <v>0</v>
      </c>
      <c r="R5" s="138">
        <v>1</v>
      </c>
      <c r="S5" s="141">
        <v>1</v>
      </c>
      <c r="T5" s="37">
        <f>(N5*0.05)+(O5*0.2)+(P5*0.1)+(Q5*0.3)+(R5*0.3)+(S5*0.05)</f>
        <v>0.90000000000000013</v>
      </c>
      <c r="U5" s="35">
        <v>3</v>
      </c>
      <c r="V5" s="38">
        <v>1</v>
      </c>
      <c r="W5" s="40">
        <f>T5*U5*V5</f>
        <v>2.7</v>
      </c>
      <c r="X5" s="127"/>
    </row>
    <row r="6" spans="2:24" ht="52.5" customHeight="1">
      <c r="B6" s="146"/>
      <c r="C6" s="147"/>
      <c r="D6" s="148"/>
      <c r="E6" s="149"/>
      <c r="F6" s="147"/>
      <c r="G6" s="147"/>
      <c r="H6" s="150"/>
      <c r="I6" s="151"/>
      <c r="J6" s="147"/>
      <c r="K6" s="147"/>
      <c r="L6" s="147"/>
      <c r="M6" s="150"/>
      <c r="N6" s="151"/>
      <c r="O6" s="147"/>
      <c r="P6" s="147"/>
      <c r="Q6" s="147"/>
      <c r="R6" s="147"/>
      <c r="S6" s="150"/>
      <c r="T6" s="43"/>
      <c r="U6" s="26"/>
      <c r="V6" s="39"/>
      <c r="W6" s="44"/>
      <c r="X6" s="127"/>
    </row>
    <row r="7" spans="2:24" ht="84.75" customHeight="1">
      <c r="B7" s="152"/>
      <c r="C7" s="153"/>
      <c r="D7" s="154"/>
      <c r="E7" s="155" t="s">
        <v>323</v>
      </c>
      <c r="F7" s="133" t="s">
        <v>43</v>
      </c>
      <c r="G7" s="133" t="s">
        <v>44</v>
      </c>
      <c r="H7" s="130" t="s">
        <v>324</v>
      </c>
      <c r="I7" s="156">
        <v>2</v>
      </c>
      <c r="J7" s="133" t="s">
        <v>46</v>
      </c>
      <c r="K7" s="133" t="s">
        <v>325</v>
      </c>
      <c r="L7" s="133" t="s">
        <v>326</v>
      </c>
      <c r="M7" s="130" t="s">
        <v>327</v>
      </c>
      <c r="N7" s="156">
        <v>1</v>
      </c>
      <c r="O7" s="133">
        <v>2</v>
      </c>
      <c r="P7" s="133">
        <v>1</v>
      </c>
      <c r="Q7" s="133">
        <v>0</v>
      </c>
      <c r="R7" s="133">
        <v>1</v>
      </c>
      <c r="S7" s="130">
        <v>1</v>
      </c>
      <c r="T7" s="25">
        <f>(N7*0.05)+(O7*0.2)+(P7*0.1)+(Q7*0.3)+(R7*0.3)+(S7*0.05)</f>
        <v>0.90000000000000013</v>
      </c>
      <c r="U7" s="25">
        <v>3</v>
      </c>
      <c r="V7" s="50">
        <v>1</v>
      </c>
      <c r="W7" s="51">
        <f>T7*U7*V7</f>
        <v>2.7</v>
      </c>
      <c r="X7" s="127"/>
    </row>
    <row r="8" spans="2:24" ht="90" customHeight="1">
      <c r="B8" s="137" t="s">
        <v>33</v>
      </c>
      <c r="C8" s="138">
        <v>2</v>
      </c>
      <c r="D8" s="157" t="s">
        <v>50</v>
      </c>
      <c r="E8" s="158" t="s">
        <v>328</v>
      </c>
      <c r="F8" s="135" t="s">
        <v>26</v>
      </c>
      <c r="G8" s="135" t="s">
        <v>52</v>
      </c>
      <c r="H8" s="136" t="s">
        <v>329</v>
      </c>
      <c r="I8" s="134">
        <v>1</v>
      </c>
      <c r="J8" s="135" t="s">
        <v>54</v>
      </c>
      <c r="K8" s="135" t="s">
        <v>330</v>
      </c>
      <c r="L8" s="135" t="s">
        <v>331</v>
      </c>
      <c r="M8" s="136" t="s">
        <v>332</v>
      </c>
      <c r="N8" s="134">
        <v>1</v>
      </c>
      <c r="O8" s="135">
        <v>1</v>
      </c>
      <c r="P8" s="135">
        <v>1</v>
      </c>
      <c r="Q8" s="135">
        <v>0</v>
      </c>
      <c r="R8" s="135">
        <v>0</v>
      </c>
      <c r="S8" s="136">
        <v>1</v>
      </c>
      <c r="T8" s="29">
        <f>(N8*0.05)+(O8*0.2)+(P8*0.1)+(Q8*0.3)+(R8*0.3)+(S8*0.05)</f>
        <v>0.39999999999999997</v>
      </c>
      <c r="U8" s="29">
        <v>3</v>
      </c>
      <c r="V8" s="30">
        <v>1</v>
      </c>
      <c r="W8" s="33">
        <f t="shared" ref="W8:W19" si="0">T8*U8*V8</f>
        <v>1.2</v>
      </c>
      <c r="X8" s="127"/>
    </row>
    <row r="9" spans="2:24" ht="74.25" customHeight="1">
      <c r="B9" s="152"/>
      <c r="C9" s="153"/>
      <c r="D9" s="159"/>
      <c r="E9" s="160" t="s">
        <v>333</v>
      </c>
      <c r="F9" s="133" t="s">
        <v>43</v>
      </c>
      <c r="G9" s="133" t="s">
        <v>59</v>
      </c>
      <c r="H9" s="130" t="s">
        <v>334</v>
      </c>
      <c r="I9" s="156">
        <v>2</v>
      </c>
      <c r="J9" s="133" t="s">
        <v>61</v>
      </c>
      <c r="K9" s="133" t="s">
        <v>335</v>
      </c>
      <c r="L9" s="133" t="s">
        <v>336</v>
      </c>
      <c r="M9" s="130" t="s">
        <v>337</v>
      </c>
      <c r="N9" s="156">
        <v>2</v>
      </c>
      <c r="O9" s="133">
        <v>1</v>
      </c>
      <c r="P9" s="133">
        <v>1</v>
      </c>
      <c r="Q9" s="133">
        <v>0</v>
      </c>
      <c r="R9" s="133">
        <v>0</v>
      </c>
      <c r="S9" s="130">
        <v>1</v>
      </c>
      <c r="T9" s="46">
        <f>(N9*0.05)+(O9*0.2)+(P9*0.1)+(Q9*0.3)+(R9*0.3)+(S9*0.05)</f>
        <v>0.45</v>
      </c>
      <c r="U9" s="46">
        <v>4</v>
      </c>
      <c r="V9" s="47">
        <v>2</v>
      </c>
      <c r="W9" s="51">
        <f t="shared" si="0"/>
        <v>3.6</v>
      </c>
      <c r="X9" s="127"/>
    </row>
    <row r="10" spans="2:24" ht="61.5" customHeight="1">
      <c r="B10" s="137" t="s">
        <v>33</v>
      </c>
      <c r="C10" s="138">
        <v>3</v>
      </c>
      <c r="D10" s="157" t="s">
        <v>65</v>
      </c>
      <c r="E10" s="161" t="s">
        <v>338</v>
      </c>
      <c r="F10" s="135" t="s">
        <v>26</v>
      </c>
      <c r="G10" s="135" t="s">
        <v>67</v>
      </c>
      <c r="H10" s="136" t="s">
        <v>339</v>
      </c>
      <c r="I10" s="134">
        <v>1</v>
      </c>
      <c r="J10" s="135" t="s">
        <v>69</v>
      </c>
      <c r="K10" s="135" t="s">
        <v>340</v>
      </c>
      <c r="L10" s="135" t="s">
        <v>341</v>
      </c>
      <c r="M10" s="136" t="s">
        <v>342</v>
      </c>
      <c r="N10" s="134">
        <v>1</v>
      </c>
      <c r="O10" s="135">
        <v>2</v>
      </c>
      <c r="P10" s="135">
        <v>1</v>
      </c>
      <c r="Q10" s="135">
        <v>1</v>
      </c>
      <c r="R10" s="135">
        <v>1</v>
      </c>
      <c r="S10" s="136">
        <v>1</v>
      </c>
      <c r="T10" s="29">
        <f>(N10*0.05)+(O10*0.2)+(P10*0.1)+(Q10*0.3)+(R10*0.3)+(S10*0.05)</f>
        <v>1.2000000000000002</v>
      </c>
      <c r="U10" s="29">
        <v>3</v>
      </c>
      <c r="V10" s="30">
        <v>1</v>
      </c>
      <c r="W10" s="33">
        <f t="shared" si="0"/>
        <v>3.6000000000000005</v>
      </c>
      <c r="X10" s="127"/>
    </row>
    <row r="11" spans="2:24" ht="83.25" customHeight="1">
      <c r="B11" s="152"/>
      <c r="C11" s="153"/>
      <c r="D11" s="159"/>
      <c r="E11" s="160" t="s">
        <v>343</v>
      </c>
      <c r="F11" s="133" t="s">
        <v>43</v>
      </c>
      <c r="G11" s="133" t="s">
        <v>74</v>
      </c>
      <c r="H11" s="130" t="s">
        <v>344</v>
      </c>
      <c r="I11" s="156">
        <v>2</v>
      </c>
      <c r="J11" s="133" t="s">
        <v>76</v>
      </c>
      <c r="K11" s="133" t="s">
        <v>345</v>
      </c>
      <c r="L11" s="133" t="s">
        <v>346</v>
      </c>
      <c r="M11" s="130" t="s">
        <v>347</v>
      </c>
      <c r="N11" s="156">
        <v>1</v>
      </c>
      <c r="O11" s="133">
        <v>1</v>
      </c>
      <c r="P11" s="133">
        <v>1</v>
      </c>
      <c r="Q11" s="133">
        <v>1</v>
      </c>
      <c r="R11" s="133">
        <v>1</v>
      </c>
      <c r="S11" s="130">
        <v>1</v>
      </c>
      <c r="T11" s="46">
        <f>(N11*0.05)+(O11*0.2)+(P11*0.1)+(Q11*0.3)+(R11*0.3)+(S11*0.05)</f>
        <v>1</v>
      </c>
      <c r="U11" s="46">
        <v>3</v>
      </c>
      <c r="V11" s="47">
        <v>1</v>
      </c>
      <c r="W11" s="51">
        <f t="shared" si="0"/>
        <v>3</v>
      </c>
      <c r="X11" s="127"/>
    </row>
    <row r="12" spans="2:24" ht="68.25" customHeight="1">
      <c r="B12" s="137" t="s">
        <v>33</v>
      </c>
      <c r="C12" s="138">
        <v>4</v>
      </c>
      <c r="D12" s="157" t="s">
        <v>80</v>
      </c>
      <c r="E12" s="161" t="s">
        <v>81</v>
      </c>
      <c r="F12" s="135" t="s">
        <v>26</v>
      </c>
      <c r="G12" s="135" t="s">
        <v>82</v>
      </c>
      <c r="H12" s="136" t="s">
        <v>348</v>
      </c>
      <c r="I12" s="134">
        <v>1</v>
      </c>
      <c r="J12" s="135" t="s">
        <v>84</v>
      </c>
      <c r="K12" s="135" t="s">
        <v>349</v>
      </c>
      <c r="L12" s="135" t="s">
        <v>350</v>
      </c>
      <c r="M12" s="136" t="s">
        <v>351</v>
      </c>
      <c r="N12" s="134">
        <v>1</v>
      </c>
      <c r="O12" s="135">
        <v>1</v>
      </c>
      <c r="P12" s="135">
        <v>2</v>
      </c>
      <c r="Q12" s="135">
        <v>0</v>
      </c>
      <c r="R12" s="135">
        <v>0</v>
      </c>
      <c r="S12" s="136">
        <v>1</v>
      </c>
      <c r="T12" s="29">
        <f>(N12*0.05)+(O12*0.2)+(P12*0.1)+(Q12*0.3)+(R12*0.3)+(S12*0.05)</f>
        <v>0.5</v>
      </c>
      <c r="U12" s="29">
        <v>4</v>
      </c>
      <c r="V12" s="30">
        <v>2</v>
      </c>
      <c r="W12" s="33">
        <f t="shared" si="0"/>
        <v>4</v>
      </c>
      <c r="X12" s="127"/>
    </row>
    <row r="13" spans="2:24" ht="69.75" customHeight="1">
      <c r="B13" s="152"/>
      <c r="C13" s="153"/>
      <c r="D13" s="159"/>
      <c r="E13" s="160" t="s">
        <v>352</v>
      </c>
      <c r="F13" s="133" t="s">
        <v>43</v>
      </c>
      <c r="G13" s="133" t="s">
        <v>89</v>
      </c>
      <c r="H13" s="130" t="s">
        <v>353</v>
      </c>
      <c r="I13" s="156">
        <v>2</v>
      </c>
      <c r="J13" s="133" t="s">
        <v>91</v>
      </c>
      <c r="K13" s="133" t="s">
        <v>354</v>
      </c>
      <c r="L13" s="133" t="s">
        <v>355</v>
      </c>
      <c r="M13" s="130" t="s">
        <v>356</v>
      </c>
      <c r="N13" s="156">
        <v>1</v>
      </c>
      <c r="O13" s="133">
        <v>1</v>
      </c>
      <c r="P13" s="133">
        <v>1</v>
      </c>
      <c r="Q13" s="133">
        <v>0</v>
      </c>
      <c r="R13" s="133">
        <v>0</v>
      </c>
      <c r="S13" s="130">
        <v>1</v>
      </c>
      <c r="T13" s="46">
        <f>(N13*0.05)+(O13*0.2)+(P13*0.1)+(Q13*0.3)+(R13*0.3)+(S13*0.05)</f>
        <v>0.39999999999999997</v>
      </c>
      <c r="U13" s="46">
        <v>3</v>
      </c>
      <c r="V13" s="47">
        <v>1</v>
      </c>
      <c r="W13" s="51">
        <f t="shared" si="0"/>
        <v>1.2</v>
      </c>
      <c r="X13" s="127"/>
    </row>
    <row r="14" spans="2:24" ht="81" customHeight="1">
      <c r="B14" s="137" t="s">
        <v>33</v>
      </c>
      <c r="C14" s="138">
        <v>5</v>
      </c>
      <c r="D14" s="157" t="s">
        <v>95</v>
      </c>
      <c r="E14" s="161" t="s">
        <v>357</v>
      </c>
      <c r="F14" s="135" t="s">
        <v>26</v>
      </c>
      <c r="G14" s="135" t="s">
        <v>97</v>
      </c>
      <c r="H14" s="136" t="s">
        <v>358</v>
      </c>
      <c r="I14" s="134">
        <v>1</v>
      </c>
      <c r="J14" s="135" t="s">
        <v>99</v>
      </c>
      <c r="K14" s="135" t="s">
        <v>359</v>
      </c>
      <c r="L14" s="135" t="s">
        <v>360</v>
      </c>
      <c r="M14" s="136" t="s">
        <v>361</v>
      </c>
      <c r="N14" s="134">
        <v>1</v>
      </c>
      <c r="O14" s="135">
        <v>1</v>
      </c>
      <c r="P14" s="135">
        <v>2</v>
      </c>
      <c r="Q14" s="135">
        <v>1</v>
      </c>
      <c r="R14" s="135">
        <v>1</v>
      </c>
      <c r="S14" s="136">
        <v>1</v>
      </c>
      <c r="T14" s="29">
        <f>(N14*0.05)+(O14*0.2)+(P14*0.1)+(Q14*0.3)+(R14*0.3)+(S14*0.05)</f>
        <v>1.1000000000000001</v>
      </c>
      <c r="U14" s="29">
        <v>2</v>
      </c>
      <c r="V14" s="30">
        <v>1</v>
      </c>
      <c r="W14" s="33">
        <f t="shared" si="0"/>
        <v>2.2000000000000002</v>
      </c>
      <c r="X14" s="127"/>
    </row>
    <row r="15" spans="2:24" ht="126.75" customHeight="1">
      <c r="B15" s="152"/>
      <c r="C15" s="153"/>
      <c r="D15" s="159"/>
      <c r="E15" s="162" t="s">
        <v>103</v>
      </c>
      <c r="F15" s="133" t="s">
        <v>43</v>
      </c>
      <c r="G15" s="133" t="s">
        <v>104</v>
      </c>
      <c r="H15" s="130" t="s">
        <v>362</v>
      </c>
      <c r="I15" s="156">
        <v>2</v>
      </c>
      <c r="J15" s="133" t="s">
        <v>106</v>
      </c>
      <c r="K15" s="133" t="s">
        <v>363</v>
      </c>
      <c r="L15" s="133" t="s">
        <v>364</v>
      </c>
      <c r="M15" s="130" t="s">
        <v>365</v>
      </c>
      <c r="N15" s="156">
        <v>2</v>
      </c>
      <c r="O15" s="133">
        <v>1</v>
      </c>
      <c r="P15" s="133">
        <v>2</v>
      </c>
      <c r="Q15" s="133">
        <v>0</v>
      </c>
      <c r="R15" s="133">
        <v>0</v>
      </c>
      <c r="S15" s="130">
        <v>1</v>
      </c>
      <c r="T15" s="46">
        <f>(N15*0.05)+(O15*0.2)+(P15*0.1)+(Q15*0.3)+(R15*0.3)+(S15*0.05)</f>
        <v>0.55000000000000004</v>
      </c>
      <c r="U15" s="46">
        <v>3</v>
      </c>
      <c r="V15" s="47">
        <v>1</v>
      </c>
      <c r="W15" s="51">
        <f t="shared" si="0"/>
        <v>1.6500000000000001</v>
      </c>
      <c r="X15" s="127"/>
    </row>
    <row r="16" spans="2:24" ht="115.5" customHeight="1">
      <c r="B16" s="137" t="s">
        <v>33</v>
      </c>
      <c r="C16" s="138">
        <v>6</v>
      </c>
      <c r="D16" s="157" t="s">
        <v>110</v>
      </c>
      <c r="E16" s="161" t="s">
        <v>366</v>
      </c>
      <c r="F16" s="135" t="s">
        <v>26</v>
      </c>
      <c r="G16" s="135" t="s">
        <v>112</v>
      </c>
      <c r="H16" s="136" t="s">
        <v>367</v>
      </c>
      <c r="I16" s="134">
        <v>1</v>
      </c>
      <c r="J16" s="135" t="s">
        <v>114</v>
      </c>
      <c r="K16" s="135" t="s">
        <v>368</v>
      </c>
      <c r="L16" s="135" t="s">
        <v>369</v>
      </c>
      <c r="M16" s="136" t="s">
        <v>370</v>
      </c>
      <c r="N16" s="134">
        <v>1</v>
      </c>
      <c r="O16" s="135">
        <v>1</v>
      </c>
      <c r="P16" s="135">
        <v>1</v>
      </c>
      <c r="Q16" s="135">
        <v>0</v>
      </c>
      <c r="R16" s="135">
        <v>0</v>
      </c>
      <c r="S16" s="136">
        <v>1</v>
      </c>
      <c r="T16" s="29">
        <f>(N16*0.05)+(O16*0.2)+(P16*0.1)+(Q16*0.3)+(R16*0.3)+(S16*0.05)</f>
        <v>0.39999999999999997</v>
      </c>
      <c r="U16" s="29">
        <v>4</v>
      </c>
      <c r="V16" s="30">
        <v>2</v>
      </c>
      <c r="W16" s="33">
        <f t="shared" si="0"/>
        <v>3.1999999999999997</v>
      </c>
      <c r="X16" s="127"/>
    </row>
    <row r="17" spans="2:24" ht="148.5" customHeight="1">
      <c r="B17" s="163"/>
      <c r="C17" s="164"/>
      <c r="D17" s="165"/>
      <c r="E17" s="162" t="s">
        <v>371</v>
      </c>
      <c r="F17" s="166" t="s">
        <v>43</v>
      </c>
      <c r="G17" s="166" t="s">
        <v>119</v>
      </c>
      <c r="H17" s="167" t="s">
        <v>372</v>
      </c>
      <c r="I17" s="168">
        <v>2</v>
      </c>
      <c r="J17" s="166" t="s">
        <v>121</v>
      </c>
      <c r="K17" s="166" t="s">
        <v>373</v>
      </c>
      <c r="L17" s="166" t="s">
        <v>374</v>
      </c>
      <c r="M17" s="167" t="s">
        <v>375</v>
      </c>
      <c r="N17" s="168">
        <v>1</v>
      </c>
      <c r="O17" s="166">
        <v>1</v>
      </c>
      <c r="P17" s="166">
        <v>1</v>
      </c>
      <c r="Q17" s="166">
        <v>0</v>
      </c>
      <c r="R17" s="166">
        <v>0</v>
      </c>
      <c r="S17" s="167">
        <v>1</v>
      </c>
      <c r="T17" s="46">
        <f>(N17*0.05)+(O17*0.2)+(P17*0.1)+(Q17*0.3)+(R17*0.3)+(S17*0.05)</f>
        <v>0.39999999999999997</v>
      </c>
      <c r="U17" s="46">
        <v>3</v>
      </c>
      <c r="V17" s="47">
        <v>1</v>
      </c>
      <c r="W17" s="51">
        <f t="shared" si="0"/>
        <v>1.2</v>
      </c>
      <c r="X17" s="127"/>
    </row>
    <row r="18" spans="2:24" ht="126.75" customHeight="1">
      <c r="B18" s="169" t="s">
        <v>33</v>
      </c>
      <c r="C18" s="143">
        <v>7</v>
      </c>
      <c r="D18" s="170" t="s">
        <v>125</v>
      </c>
      <c r="E18" s="171" t="s">
        <v>200</v>
      </c>
      <c r="F18" s="172" t="s">
        <v>26</v>
      </c>
      <c r="G18" s="172" t="s">
        <v>127</v>
      </c>
      <c r="H18" s="173" t="s">
        <v>376</v>
      </c>
      <c r="I18" s="174">
        <v>1</v>
      </c>
      <c r="J18" s="172" t="s">
        <v>129</v>
      </c>
      <c r="K18" s="172" t="s">
        <v>377</v>
      </c>
      <c r="L18" s="172" t="s">
        <v>378</v>
      </c>
      <c r="M18" s="173" t="s">
        <v>379</v>
      </c>
      <c r="N18" s="174">
        <v>1</v>
      </c>
      <c r="O18" s="172">
        <v>1</v>
      </c>
      <c r="P18" s="172">
        <v>1</v>
      </c>
      <c r="Q18" s="172">
        <v>1</v>
      </c>
      <c r="R18" s="172">
        <v>1</v>
      </c>
      <c r="S18" s="173">
        <v>1</v>
      </c>
      <c r="T18" s="29">
        <f>(N18*0.05)+(O18*0.2)+(P18*0.1)+(Q18*0.3)+(R18*0.3)+(S18*0.05)</f>
        <v>1</v>
      </c>
      <c r="U18" s="29">
        <v>3</v>
      </c>
      <c r="V18" s="30">
        <v>1</v>
      </c>
      <c r="W18" s="33">
        <f>T18*U18*V18</f>
        <v>3</v>
      </c>
      <c r="X18" s="127"/>
    </row>
    <row r="19" spans="2:24" ht="134.25" customHeight="1">
      <c r="B19" s="163"/>
      <c r="C19" s="164"/>
      <c r="D19" s="165"/>
      <c r="E19" s="162" t="s">
        <v>205</v>
      </c>
      <c r="F19" s="166" t="s">
        <v>43</v>
      </c>
      <c r="G19" s="166" t="s">
        <v>134</v>
      </c>
      <c r="H19" s="167" t="s">
        <v>380</v>
      </c>
      <c r="I19" s="168">
        <v>2</v>
      </c>
      <c r="J19" s="166" t="s">
        <v>136</v>
      </c>
      <c r="K19" s="166" t="s">
        <v>381</v>
      </c>
      <c r="L19" s="166" t="s">
        <v>382</v>
      </c>
      <c r="M19" s="167" t="s">
        <v>383</v>
      </c>
      <c r="N19" s="168">
        <v>1</v>
      </c>
      <c r="O19" s="166">
        <v>2</v>
      </c>
      <c r="P19" s="166">
        <v>1</v>
      </c>
      <c r="Q19" s="166">
        <v>1</v>
      </c>
      <c r="R19" s="166">
        <v>1</v>
      </c>
      <c r="S19" s="167">
        <v>1</v>
      </c>
      <c r="T19" s="46">
        <f>(N19*0.05)+(O19*0.2)+(P19*0.1)+(Q19*0.3)+(R19*0.3)+(S19*0.05)</f>
        <v>1.2000000000000002</v>
      </c>
      <c r="U19" s="46">
        <v>3</v>
      </c>
      <c r="V19" s="47">
        <v>1</v>
      </c>
      <c r="W19" s="51">
        <f>T19*U19*V19</f>
        <v>3.6000000000000005</v>
      </c>
      <c r="X19" s="127"/>
    </row>
  </sheetData>
  <mergeCells count="46">
    <mergeCell ref="D3:E3"/>
    <mergeCell ref="X3:X19"/>
    <mergeCell ref="D4:E4"/>
    <mergeCell ref="D12:D13"/>
    <mergeCell ref="V5:V6"/>
    <mergeCell ref="D10:D11"/>
    <mergeCell ref="W5:W6"/>
    <mergeCell ref="I2:M2"/>
    <mergeCell ref="N2:S2"/>
    <mergeCell ref="T2:W2"/>
    <mergeCell ref="B8:B9"/>
    <mergeCell ref="C8:C9"/>
    <mergeCell ref="D8:D9"/>
    <mergeCell ref="P5:P6"/>
    <mergeCell ref="Q5:Q6"/>
    <mergeCell ref="R5:R6"/>
    <mergeCell ref="S5:S6"/>
    <mergeCell ref="T5:T6"/>
    <mergeCell ref="U5:U6"/>
    <mergeCell ref="H5:H6"/>
    <mergeCell ref="I5:I6"/>
    <mergeCell ref="J5:J6"/>
    <mergeCell ref="K5:K6"/>
    <mergeCell ref="N5:N6"/>
    <mergeCell ref="O5:O6"/>
    <mergeCell ref="B18:B19"/>
    <mergeCell ref="C18:C19"/>
    <mergeCell ref="D18:D19"/>
    <mergeCell ref="L5:L6"/>
    <mergeCell ref="M5:M6"/>
    <mergeCell ref="B14:B15"/>
    <mergeCell ref="C14:C15"/>
    <mergeCell ref="D14:D15"/>
    <mergeCell ref="B16:B17"/>
    <mergeCell ref="C16:C17"/>
    <mergeCell ref="D16:D17"/>
    <mergeCell ref="B10:B11"/>
    <mergeCell ref="C10:C11"/>
    <mergeCell ref="B5:B7"/>
    <mergeCell ref="C5:C7"/>
    <mergeCell ref="D5:D7"/>
    <mergeCell ref="B12:B13"/>
    <mergeCell ref="C12:C13"/>
    <mergeCell ref="G5:G6"/>
    <mergeCell ref="E5:E6"/>
    <mergeCell ref="F5:F6"/>
  </mergeCells>
  <conditionalFormatting sqref="W3:W19">
    <cfRule type="cellIs" dxfId="3" priority="1" operator="greaterThan">
      <formula>3.47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BE36F-A002-4A24-829C-5BA8AB15E5C2}">
  <dimension ref="B2:X19"/>
  <sheetViews>
    <sheetView topLeftCell="R1" workbookViewId="0">
      <selection activeCell="R1" sqref="A1:XFD1048576"/>
    </sheetView>
  </sheetViews>
  <sheetFormatPr defaultRowHeight="15"/>
  <cols>
    <col min="1" max="1" width="9.140625" style="115"/>
    <col min="2" max="2" width="13.85546875" style="115" customWidth="1"/>
    <col min="3" max="4" width="9.140625" style="115"/>
    <col min="5" max="5" width="14.28515625" style="115" customWidth="1"/>
    <col min="6" max="6" width="13.5703125" style="115" customWidth="1"/>
    <col min="7" max="7" width="13" style="115" customWidth="1"/>
    <col min="8" max="8" width="17.7109375" style="115" customWidth="1"/>
    <col min="9" max="9" width="12.42578125" style="115" customWidth="1"/>
    <col min="10" max="10" width="12.5703125" style="115" customWidth="1"/>
    <col min="11" max="11" width="13.28515625" style="115" customWidth="1"/>
    <col min="12" max="12" width="14.85546875" style="115" customWidth="1"/>
    <col min="13" max="13" width="13.42578125" style="115" customWidth="1"/>
    <col min="14" max="16384" width="9.140625" style="115"/>
  </cols>
  <sheetData>
    <row r="2" spans="2:24" ht="15" customHeight="1">
      <c r="B2" s="19"/>
      <c r="C2" s="19"/>
      <c r="D2" s="19"/>
      <c r="E2" s="19"/>
      <c r="F2" s="19"/>
      <c r="G2" s="19"/>
      <c r="H2" s="19"/>
      <c r="I2" s="74" t="s">
        <v>0</v>
      </c>
      <c r="J2" s="17"/>
      <c r="K2" s="17"/>
      <c r="L2" s="17"/>
      <c r="M2" s="175"/>
      <c r="N2" s="17" t="s">
        <v>1</v>
      </c>
      <c r="O2" s="17"/>
      <c r="P2" s="17"/>
      <c r="Q2" s="17"/>
      <c r="R2" s="17"/>
      <c r="S2" s="175"/>
      <c r="T2" s="112" t="s">
        <v>2</v>
      </c>
      <c r="U2" s="113"/>
      <c r="V2" s="113"/>
      <c r="W2" s="114"/>
      <c r="X2" s="19"/>
    </row>
    <row r="3" spans="2:24" ht="41.25" customHeight="1">
      <c r="B3" s="15" t="s">
        <v>3</v>
      </c>
      <c r="C3" s="16" t="s">
        <v>4</v>
      </c>
      <c r="D3" s="17" t="s">
        <v>5</v>
      </c>
      <c r="E3" s="17"/>
      <c r="F3" s="16" t="s">
        <v>6</v>
      </c>
      <c r="G3" s="16" t="s">
        <v>7</v>
      </c>
      <c r="H3" s="16" t="s">
        <v>8</v>
      </c>
      <c r="I3" s="66" t="s">
        <v>9</v>
      </c>
      <c r="J3" s="67" t="s">
        <v>10</v>
      </c>
      <c r="K3" s="67" t="s">
        <v>11</v>
      </c>
      <c r="L3" s="67" t="s">
        <v>12</v>
      </c>
      <c r="M3" s="176" t="s">
        <v>13</v>
      </c>
      <c r="N3" s="21" t="s">
        <v>14</v>
      </c>
      <c r="O3" s="21" t="s">
        <v>15</v>
      </c>
      <c r="P3" s="21" t="s">
        <v>16</v>
      </c>
      <c r="Q3" s="21" t="s">
        <v>17</v>
      </c>
      <c r="R3" s="21" t="s">
        <v>18</v>
      </c>
      <c r="S3" s="22" t="s">
        <v>19</v>
      </c>
      <c r="T3" s="19" t="s">
        <v>20</v>
      </c>
      <c r="U3" s="19" t="s">
        <v>21</v>
      </c>
      <c r="V3" s="23" t="s">
        <v>22</v>
      </c>
      <c r="W3" s="24" t="s">
        <v>23</v>
      </c>
      <c r="X3" s="127"/>
    </row>
    <row r="4" spans="2:24" ht="56.25" customHeight="1">
      <c r="B4" s="66" t="s">
        <v>24</v>
      </c>
      <c r="C4" s="46">
        <v>0</v>
      </c>
      <c r="D4" s="88" t="s">
        <v>384</v>
      </c>
      <c r="E4" s="88"/>
      <c r="F4" s="46" t="s">
        <v>26</v>
      </c>
      <c r="G4" s="46" t="s">
        <v>27</v>
      </c>
      <c r="H4" s="46" t="s">
        <v>385</v>
      </c>
      <c r="I4" s="48">
        <v>1</v>
      </c>
      <c r="J4" s="46" t="s">
        <v>29</v>
      </c>
      <c r="K4" s="46" t="s">
        <v>386</v>
      </c>
      <c r="L4" s="46" t="s">
        <v>387</v>
      </c>
      <c r="M4" s="47" t="s">
        <v>388</v>
      </c>
      <c r="N4" s="31">
        <v>0</v>
      </c>
      <c r="O4" s="31">
        <v>0</v>
      </c>
      <c r="P4" s="31">
        <v>2</v>
      </c>
      <c r="Q4" s="31">
        <v>2</v>
      </c>
      <c r="R4" s="31">
        <v>2</v>
      </c>
      <c r="S4" s="32">
        <v>1</v>
      </c>
      <c r="T4" s="31">
        <f>(N4*0.05)+(O4*0.2)+(P4*0.1)+(Q4*0.3)+(R4*0.3)+(S4*0.05)</f>
        <v>1.45</v>
      </c>
      <c r="U4" s="31">
        <v>3</v>
      </c>
      <c r="V4" s="32">
        <v>1</v>
      </c>
      <c r="W4" s="33">
        <f>T4*U4*V4</f>
        <v>4.3499999999999996</v>
      </c>
      <c r="X4" s="127"/>
    </row>
    <row r="5" spans="2:24" ht="36.75" customHeight="1">
      <c r="B5" s="34" t="s">
        <v>33</v>
      </c>
      <c r="C5" s="35">
        <v>1</v>
      </c>
      <c r="D5" s="36" t="s">
        <v>34</v>
      </c>
      <c r="E5" s="177" t="s">
        <v>389</v>
      </c>
      <c r="F5" s="35" t="s">
        <v>26</v>
      </c>
      <c r="G5" s="35" t="s">
        <v>36</v>
      </c>
      <c r="H5" s="35" t="s">
        <v>390</v>
      </c>
      <c r="I5" s="37">
        <v>1</v>
      </c>
      <c r="J5" s="35" t="s">
        <v>38</v>
      </c>
      <c r="K5" s="35" t="s">
        <v>391</v>
      </c>
      <c r="L5" s="35" t="s">
        <v>392</v>
      </c>
      <c r="M5" s="38" t="s">
        <v>393</v>
      </c>
      <c r="N5" s="145">
        <v>1</v>
      </c>
      <c r="O5" s="138">
        <v>2</v>
      </c>
      <c r="P5" s="138">
        <v>1</v>
      </c>
      <c r="Q5" s="138">
        <v>0</v>
      </c>
      <c r="R5" s="138">
        <v>1</v>
      </c>
      <c r="S5" s="141">
        <v>1</v>
      </c>
      <c r="T5" s="37">
        <f>(N5*0.05)+(O5*0.2)+(P5*0.1)+(Q5*0.3)+(R5*0.3)+(S5*0.05)</f>
        <v>0.90000000000000013</v>
      </c>
      <c r="U5" s="35">
        <v>3</v>
      </c>
      <c r="V5" s="38">
        <v>1</v>
      </c>
      <c r="W5" s="40">
        <f>T5*U5*V5</f>
        <v>2.7</v>
      </c>
      <c r="X5" s="127"/>
    </row>
    <row r="6" spans="2:24" ht="52.5" customHeight="1">
      <c r="B6" s="41"/>
      <c r="C6" s="26"/>
      <c r="D6" s="42"/>
      <c r="E6" s="178"/>
      <c r="F6" s="26"/>
      <c r="G6" s="26"/>
      <c r="H6" s="26"/>
      <c r="I6" s="43"/>
      <c r="J6" s="26"/>
      <c r="K6" s="26"/>
      <c r="L6" s="26"/>
      <c r="M6" s="39"/>
      <c r="N6" s="151"/>
      <c r="O6" s="147"/>
      <c r="P6" s="147"/>
      <c r="Q6" s="147"/>
      <c r="R6" s="147"/>
      <c r="S6" s="150"/>
      <c r="T6" s="43"/>
      <c r="U6" s="26"/>
      <c r="V6" s="39"/>
      <c r="W6" s="44"/>
      <c r="X6" s="127"/>
    </row>
    <row r="7" spans="2:24" ht="84.75" customHeight="1">
      <c r="B7" s="63"/>
      <c r="C7" s="64"/>
      <c r="D7" s="96"/>
      <c r="E7" s="179" t="s">
        <v>394</v>
      </c>
      <c r="F7" s="25" t="s">
        <v>43</v>
      </c>
      <c r="G7" s="25" t="s">
        <v>44</v>
      </c>
      <c r="H7" s="25" t="s">
        <v>395</v>
      </c>
      <c r="I7" s="54">
        <v>2</v>
      </c>
      <c r="J7" s="25" t="s">
        <v>46</v>
      </c>
      <c r="K7" s="25" t="s">
        <v>396</v>
      </c>
      <c r="L7" s="25" t="s">
        <v>397</v>
      </c>
      <c r="M7" s="50" t="s">
        <v>398</v>
      </c>
      <c r="N7" s="156">
        <v>1</v>
      </c>
      <c r="O7" s="133">
        <v>1</v>
      </c>
      <c r="P7" s="133">
        <v>1</v>
      </c>
      <c r="Q7" s="133">
        <v>0</v>
      </c>
      <c r="R7" s="133">
        <v>1</v>
      </c>
      <c r="S7" s="130">
        <v>1</v>
      </c>
      <c r="T7" s="25">
        <f>(N7*0.05)+(O7*0.2)+(P7*0.1)+(Q7*0.3)+(R7*0.3)+(S7*0.05)</f>
        <v>0.7</v>
      </c>
      <c r="U7" s="25">
        <v>3</v>
      </c>
      <c r="V7" s="50">
        <v>1</v>
      </c>
      <c r="W7" s="51">
        <f>T7*U7*V7</f>
        <v>2.0999999999999996</v>
      </c>
      <c r="X7" s="127"/>
    </row>
    <row r="8" spans="2:24" ht="90" customHeight="1">
      <c r="B8" s="34" t="s">
        <v>33</v>
      </c>
      <c r="C8" s="35">
        <v>2</v>
      </c>
      <c r="D8" s="52" t="s">
        <v>50</v>
      </c>
      <c r="E8" s="85" t="s">
        <v>399</v>
      </c>
      <c r="F8" s="29" t="s">
        <v>26</v>
      </c>
      <c r="G8" s="29" t="s">
        <v>52</v>
      </c>
      <c r="H8" s="29" t="s">
        <v>400</v>
      </c>
      <c r="I8" s="28">
        <v>1</v>
      </c>
      <c r="J8" s="29" t="s">
        <v>54</v>
      </c>
      <c r="K8" s="29" t="s">
        <v>401</v>
      </c>
      <c r="L8" s="29" t="s">
        <v>402</v>
      </c>
      <c r="M8" s="30" t="s">
        <v>403</v>
      </c>
      <c r="N8" s="134">
        <v>1</v>
      </c>
      <c r="O8" s="135">
        <v>1</v>
      </c>
      <c r="P8" s="135">
        <v>1</v>
      </c>
      <c r="Q8" s="135">
        <v>0</v>
      </c>
      <c r="R8" s="135">
        <v>0</v>
      </c>
      <c r="S8" s="136">
        <v>1</v>
      </c>
      <c r="T8" s="29">
        <f>(N8*0.05)+(O8*0.2)+(P8*0.1)+(Q8*0.3)+(R8*0.3)+(S8*0.05)</f>
        <v>0.39999999999999997</v>
      </c>
      <c r="U8" s="29">
        <v>3</v>
      </c>
      <c r="V8" s="30">
        <v>1</v>
      </c>
      <c r="W8" s="33">
        <f t="shared" ref="W8:W19" si="0">T8*U8*V8</f>
        <v>1.2</v>
      </c>
      <c r="X8" s="127"/>
    </row>
    <row r="9" spans="2:24" ht="74.25" customHeight="1">
      <c r="B9" s="63"/>
      <c r="C9" s="64"/>
      <c r="D9" s="65"/>
      <c r="E9" s="87" t="s">
        <v>404</v>
      </c>
      <c r="F9" s="46" t="s">
        <v>43</v>
      </c>
      <c r="G9" s="46" t="s">
        <v>59</v>
      </c>
      <c r="H9" s="46" t="s">
        <v>405</v>
      </c>
      <c r="I9" s="48">
        <v>2</v>
      </c>
      <c r="J9" s="46" t="s">
        <v>61</v>
      </c>
      <c r="K9" s="46" t="s">
        <v>406</v>
      </c>
      <c r="L9" s="46" t="s">
        <v>407</v>
      </c>
      <c r="M9" s="47" t="s">
        <v>408</v>
      </c>
      <c r="N9" s="156">
        <v>2</v>
      </c>
      <c r="O9" s="133">
        <v>1</v>
      </c>
      <c r="P9" s="133">
        <v>1</v>
      </c>
      <c r="Q9" s="133">
        <v>0</v>
      </c>
      <c r="R9" s="133">
        <v>0</v>
      </c>
      <c r="S9" s="130">
        <v>1</v>
      </c>
      <c r="T9" s="46">
        <f>(N9*0.05)+(O9*0.2)+(P9*0.1)+(Q9*0.3)+(R9*0.3)+(S9*0.05)</f>
        <v>0.45</v>
      </c>
      <c r="U9" s="46">
        <v>4</v>
      </c>
      <c r="V9" s="47">
        <v>2</v>
      </c>
      <c r="W9" s="51">
        <f t="shared" si="0"/>
        <v>3.6</v>
      </c>
      <c r="X9" s="127"/>
    </row>
    <row r="10" spans="2:24" ht="61.5" customHeight="1">
      <c r="B10" s="34" t="s">
        <v>33</v>
      </c>
      <c r="C10" s="35">
        <v>3</v>
      </c>
      <c r="D10" s="52" t="s">
        <v>65</v>
      </c>
      <c r="E10" s="85" t="s">
        <v>409</v>
      </c>
      <c r="F10" s="29" t="s">
        <v>26</v>
      </c>
      <c r="G10" s="29" t="s">
        <v>67</v>
      </c>
      <c r="H10" s="29" t="s">
        <v>410</v>
      </c>
      <c r="I10" s="28">
        <v>1</v>
      </c>
      <c r="J10" s="29" t="s">
        <v>69</v>
      </c>
      <c r="K10" s="29" t="s">
        <v>411</v>
      </c>
      <c r="L10" s="29" t="s">
        <v>412</v>
      </c>
      <c r="M10" s="30" t="s">
        <v>413</v>
      </c>
      <c r="N10" s="134">
        <v>1</v>
      </c>
      <c r="O10" s="135">
        <v>2</v>
      </c>
      <c r="P10" s="135">
        <v>1</v>
      </c>
      <c r="Q10" s="135">
        <v>1</v>
      </c>
      <c r="R10" s="135">
        <v>1</v>
      </c>
      <c r="S10" s="136">
        <v>1</v>
      </c>
      <c r="T10" s="29">
        <f>(N10*0.05)+(O10*0.2)+(P10*0.1)+(Q10*0.3)+(R10*0.3)+(S10*0.05)</f>
        <v>1.2000000000000002</v>
      </c>
      <c r="U10" s="29">
        <v>3</v>
      </c>
      <c r="V10" s="30">
        <v>1</v>
      </c>
      <c r="W10" s="33">
        <f t="shared" si="0"/>
        <v>3.6000000000000005</v>
      </c>
      <c r="X10" s="127"/>
    </row>
    <row r="11" spans="2:24" ht="83.25" customHeight="1">
      <c r="B11" s="63"/>
      <c r="C11" s="64"/>
      <c r="D11" s="65"/>
      <c r="E11" s="87" t="s">
        <v>414</v>
      </c>
      <c r="F11" s="46" t="s">
        <v>43</v>
      </c>
      <c r="G11" s="46" t="s">
        <v>74</v>
      </c>
      <c r="H11" s="46" t="s">
        <v>415</v>
      </c>
      <c r="I11" s="48">
        <v>2</v>
      </c>
      <c r="J11" s="46" t="s">
        <v>76</v>
      </c>
      <c r="K11" s="46" t="s">
        <v>416</v>
      </c>
      <c r="L11" s="46" t="s">
        <v>417</v>
      </c>
      <c r="M11" s="47" t="s">
        <v>418</v>
      </c>
      <c r="N11" s="156">
        <v>1</v>
      </c>
      <c r="O11" s="133">
        <v>1</v>
      </c>
      <c r="P11" s="133">
        <v>1</v>
      </c>
      <c r="Q11" s="133">
        <v>1</v>
      </c>
      <c r="R11" s="133">
        <v>1</v>
      </c>
      <c r="S11" s="130">
        <v>1</v>
      </c>
      <c r="T11" s="46">
        <f>(N11*0.05)+(O11*0.2)+(P11*0.1)+(Q11*0.3)+(R11*0.3)+(S11*0.05)</f>
        <v>1</v>
      </c>
      <c r="U11" s="46">
        <v>3</v>
      </c>
      <c r="V11" s="47">
        <v>1</v>
      </c>
      <c r="W11" s="51">
        <f t="shared" si="0"/>
        <v>3</v>
      </c>
      <c r="X11" s="127"/>
    </row>
    <row r="12" spans="2:24" ht="68.25" customHeight="1">
      <c r="B12" s="34" t="s">
        <v>33</v>
      </c>
      <c r="C12" s="35">
        <v>4</v>
      </c>
      <c r="D12" s="52" t="s">
        <v>80</v>
      </c>
      <c r="E12" s="85" t="s">
        <v>419</v>
      </c>
      <c r="F12" s="29" t="s">
        <v>26</v>
      </c>
      <c r="G12" s="29" t="s">
        <v>82</v>
      </c>
      <c r="H12" s="29" t="s">
        <v>420</v>
      </c>
      <c r="I12" s="28">
        <v>1</v>
      </c>
      <c r="J12" s="29" t="s">
        <v>84</v>
      </c>
      <c r="K12" s="29" t="s">
        <v>421</v>
      </c>
      <c r="L12" s="29" t="s">
        <v>422</v>
      </c>
      <c r="M12" s="30" t="s">
        <v>423</v>
      </c>
      <c r="N12" s="134">
        <v>1</v>
      </c>
      <c r="O12" s="135">
        <v>1</v>
      </c>
      <c r="P12" s="135">
        <v>2</v>
      </c>
      <c r="Q12" s="135">
        <v>0</v>
      </c>
      <c r="R12" s="135">
        <v>0</v>
      </c>
      <c r="S12" s="136">
        <v>1</v>
      </c>
      <c r="T12" s="29">
        <f>(N12*0.05)+(O12*0.2)+(P12*0.1)+(Q12*0.3)+(R12*0.3)+(S12*0.05)</f>
        <v>0.5</v>
      </c>
      <c r="U12" s="29">
        <v>4</v>
      </c>
      <c r="V12" s="30">
        <v>2</v>
      </c>
      <c r="W12" s="33">
        <f t="shared" si="0"/>
        <v>4</v>
      </c>
      <c r="X12" s="127"/>
    </row>
    <row r="13" spans="2:24" ht="69.75" customHeight="1">
      <c r="B13" s="63"/>
      <c r="C13" s="64"/>
      <c r="D13" s="65"/>
      <c r="E13" s="87" t="s">
        <v>424</v>
      </c>
      <c r="F13" s="46" t="s">
        <v>43</v>
      </c>
      <c r="G13" s="46" t="s">
        <v>89</v>
      </c>
      <c r="H13" s="46" t="s">
        <v>425</v>
      </c>
      <c r="I13" s="48">
        <v>2</v>
      </c>
      <c r="J13" s="46" t="s">
        <v>91</v>
      </c>
      <c r="K13" s="46" t="s">
        <v>426</v>
      </c>
      <c r="L13" s="46" t="s">
        <v>427</v>
      </c>
      <c r="M13" s="47" t="s">
        <v>428</v>
      </c>
      <c r="N13" s="156">
        <v>1</v>
      </c>
      <c r="O13" s="133">
        <v>1</v>
      </c>
      <c r="P13" s="133">
        <v>1</v>
      </c>
      <c r="Q13" s="133">
        <v>0</v>
      </c>
      <c r="R13" s="133">
        <v>0</v>
      </c>
      <c r="S13" s="130">
        <v>1</v>
      </c>
      <c r="T13" s="46">
        <f>(N13*0.05)+(O13*0.2)+(P13*0.1)+(Q13*0.3)+(R13*0.3)+(S13*0.05)</f>
        <v>0.39999999999999997</v>
      </c>
      <c r="U13" s="46">
        <v>3</v>
      </c>
      <c r="V13" s="47">
        <v>1</v>
      </c>
      <c r="W13" s="51">
        <f t="shared" si="0"/>
        <v>1.2</v>
      </c>
      <c r="X13" s="127"/>
    </row>
    <row r="14" spans="2:24" ht="81" customHeight="1">
      <c r="B14" s="34" t="s">
        <v>33</v>
      </c>
      <c r="C14" s="35">
        <v>5</v>
      </c>
      <c r="D14" s="52" t="s">
        <v>95</v>
      </c>
      <c r="E14" s="85" t="s">
        <v>429</v>
      </c>
      <c r="F14" s="29" t="s">
        <v>26</v>
      </c>
      <c r="G14" s="29" t="s">
        <v>97</v>
      </c>
      <c r="H14" s="29" t="s">
        <v>430</v>
      </c>
      <c r="I14" s="28">
        <v>1</v>
      </c>
      <c r="J14" s="29" t="s">
        <v>99</v>
      </c>
      <c r="K14" s="29" t="s">
        <v>431</v>
      </c>
      <c r="L14" s="29" t="s">
        <v>432</v>
      </c>
      <c r="M14" s="30" t="s">
        <v>433</v>
      </c>
      <c r="N14" s="134">
        <v>1</v>
      </c>
      <c r="O14" s="135">
        <v>1</v>
      </c>
      <c r="P14" s="135">
        <v>2</v>
      </c>
      <c r="Q14" s="135">
        <v>1</v>
      </c>
      <c r="R14" s="135">
        <v>1</v>
      </c>
      <c r="S14" s="136">
        <v>1</v>
      </c>
      <c r="T14" s="29">
        <f>(N14*0.05)+(O14*0.2)+(P14*0.1)+(Q14*0.3)+(R14*0.3)+(S14*0.05)</f>
        <v>1.1000000000000001</v>
      </c>
      <c r="U14" s="29">
        <v>3</v>
      </c>
      <c r="V14" s="30">
        <v>1</v>
      </c>
      <c r="W14" s="33">
        <f t="shared" si="0"/>
        <v>3.3000000000000003</v>
      </c>
      <c r="X14" s="127"/>
    </row>
    <row r="15" spans="2:24" ht="90.75" customHeight="1">
      <c r="B15" s="63"/>
      <c r="C15" s="64"/>
      <c r="D15" s="65"/>
      <c r="E15" s="87" t="s">
        <v>434</v>
      </c>
      <c r="F15" s="46" t="s">
        <v>43</v>
      </c>
      <c r="G15" s="46" t="s">
        <v>104</v>
      </c>
      <c r="H15" s="46" t="s">
        <v>435</v>
      </c>
      <c r="I15" s="48">
        <v>2</v>
      </c>
      <c r="J15" s="46" t="s">
        <v>106</v>
      </c>
      <c r="K15" s="46" t="s">
        <v>436</v>
      </c>
      <c r="L15" s="46" t="s">
        <v>437</v>
      </c>
      <c r="M15" s="47" t="s">
        <v>438</v>
      </c>
      <c r="N15" s="156">
        <v>2</v>
      </c>
      <c r="O15" s="133">
        <v>1</v>
      </c>
      <c r="P15" s="133">
        <v>2</v>
      </c>
      <c r="Q15" s="133">
        <v>0</v>
      </c>
      <c r="R15" s="133">
        <v>0</v>
      </c>
      <c r="S15" s="130">
        <v>1</v>
      </c>
      <c r="T15" s="46">
        <f>(N15*0.05)+(O15*0.2)+(P15*0.1)+(Q15*0.3)+(R15*0.3)+(S15*0.05)</f>
        <v>0.55000000000000004</v>
      </c>
      <c r="U15" s="46">
        <v>4</v>
      </c>
      <c r="V15" s="47">
        <v>2</v>
      </c>
      <c r="W15" s="51">
        <f t="shared" si="0"/>
        <v>4.4000000000000004</v>
      </c>
      <c r="X15" s="127"/>
    </row>
    <row r="16" spans="2:24" ht="90" customHeight="1">
      <c r="B16" s="34" t="s">
        <v>33</v>
      </c>
      <c r="C16" s="35">
        <v>6</v>
      </c>
      <c r="D16" s="52" t="s">
        <v>110</v>
      </c>
      <c r="E16" s="85" t="s">
        <v>439</v>
      </c>
      <c r="F16" s="29" t="s">
        <v>26</v>
      </c>
      <c r="G16" s="29" t="s">
        <v>112</v>
      </c>
      <c r="H16" s="29" t="s">
        <v>440</v>
      </c>
      <c r="I16" s="28">
        <v>1</v>
      </c>
      <c r="J16" s="29" t="s">
        <v>114</v>
      </c>
      <c r="K16" s="29" t="s">
        <v>441</v>
      </c>
      <c r="L16" s="29" t="s">
        <v>442</v>
      </c>
      <c r="M16" s="30" t="s">
        <v>443</v>
      </c>
      <c r="N16" s="134">
        <v>1</v>
      </c>
      <c r="O16" s="135">
        <v>1</v>
      </c>
      <c r="P16" s="135">
        <v>1</v>
      </c>
      <c r="Q16" s="135">
        <v>0</v>
      </c>
      <c r="R16" s="135">
        <v>0</v>
      </c>
      <c r="S16" s="136">
        <v>1</v>
      </c>
      <c r="T16" s="29">
        <f>(N16*0.05)+(O16*0.2)+(P16*0.1)+(Q16*0.3)+(R16*0.3)+(S16*0.05)</f>
        <v>0.39999999999999997</v>
      </c>
      <c r="U16" s="29">
        <v>4</v>
      </c>
      <c r="V16" s="30">
        <v>2</v>
      </c>
      <c r="W16" s="33">
        <f t="shared" si="0"/>
        <v>3.1999999999999997</v>
      </c>
      <c r="X16" s="127"/>
    </row>
    <row r="17" spans="2:24" ht="78.75" customHeight="1">
      <c r="B17" s="63"/>
      <c r="C17" s="64"/>
      <c r="D17" s="65"/>
      <c r="E17" s="87" t="s">
        <v>444</v>
      </c>
      <c r="F17" s="46" t="s">
        <v>43</v>
      </c>
      <c r="G17" s="46" t="s">
        <v>119</v>
      </c>
      <c r="H17" s="46" t="s">
        <v>445</v>
      </c>
      <c r="I17" s="48">
        <v>2</v>
      </c>
      <c r="J17" s="46" t="s">
        <v>121</v>
      </c>
      <c r="K17" s="46" t="s">
        <v>446</v>
      </c>
      <c r="L17" s="46" t="s">
        <v>447</v>
      </c>
      <c r="M17" s="47" t="s">
        <v>448</v>
      </c>
      <c r="N17" s="168">
        <v>1</v>
      </c>
      <c r="O17" s="166">
        <v>1</v>
      </c>
      <c r="P17" s="166">
        <v>1</v>
      </c>
      <c r="Q17" s="166">
        <v>0</v>
      </c>
      <c r="R17" s="166">
        <v>0</v>
      </c>
      <c r="S17" s="167">
        <v>1</v>
      </c>
      <c r="T17" s="46">
        <f>(N17*0.05)+(O17*0.2)+(P17*0.1)+(Q17*0.3)+(R17*0.3)+(S17*0.05)</f>
        <v>0.39999999999999997</v>
      </c>
      <c r="U17" s="46">
        <v>3</v>
      </c>
      <c r="V17" s="47">
        <v>1</v>
      </c>
      <c r="W17" s="51">
        <f t="shared" si="0"/>
        <v>1.2</v>
      </c>
      <c r="X17" s="127"/>
    </row>
    <row r="18" spans="2:24" ht="91.5" customHeight="1">
      <c r="B18" s="34" t="s">
        <v>33</v>
      </c>
      <c r="C18" s="35">
        <v>7</v>
      </c>
      <c r="D18" s="52" t="s">
        <v>125</v>
      </c>
      <c r="E18" s="85" t="s">
        <v>449</v>
      </c>
      <c r="F18" s="29" t="s">
        <v>26</v>
      </c>
      <c r="G18" s="29" t="s">
        <v>127</v>
      </c>
      <c r="H18" s="29" t="s">
        <v>450</v>
      </c>
      <c r="I18" s="28">
        <v>1</v>
      </c>
      <c r="J18" s="29" t="s">
        <v>129</v>
      </c>
      <c r="K18" s="29" t="s">
        <v>451</v>
      </c>
      <c r="L18" s="29" t="s">
        <v>452</v>
      </c>
      <c r="M18" s="30" t="s">
        <v>453</v>
      </c>
      <c r="N18" s="174">
        <v>1</v>
      </c>
      <c r="O18" s="172">
        <v>1</v>
      </c>
      <c r="P18" s="172">
        <v>1</v>
      </c>
      <c r="Q18" s="172">
        <v>1</v>
      </c>
      <c r="R18" s="172">
        <v>1</v>
      </c>
      <c r="S18" s="173">
        <v>1</v>
      </c>
      <c r="T18" s="29">
        <f>(N18*0.05)+(O18*0.2)+(P18*0.1)+(Q18*0.3)+(R18*0.3)+(S18*0.05)</f>
        <v>1</v>
      </c>
      <c r="U18" s="29">
        <v>3</v>
      </c>
      <c r="V18" s="30">
        <v>1</v>
      </c>
      <c r="W18" s="33">
        <f>T18*U18*V18</f>
        <v>3</v>
      </c>
      <c r="X18" s="127"/>
    </row>
    <row r="19" spans="2:24" ht="67.5" customHeight="1">
      <c r="B19" s="63"/>
      <c r="C19" s="64"/>
      <c r="D19" s="65"/>
      <c r="E19" s="87" t="s">
        <v>454</v>
      </c>
      <c r="F19" s="46" t="s">
        <v>43</v>
      </c>
      <c r="G19" s="46" t="s">
        <v>134</v>
      </c>
      <c r="H19" s="46" t="s">
        <v>455</v>
      </c>
      <c r="I19" s="48">
        <v>2</v>
      </c>
      <c r="J19" s="46" t="s">
        <v>136</v>
      </c>
      <c r="K19" s="46" t="s">
        <v>456</v>
      </c>
      <c r="L19" s="46" t="s">
        <v>457</v>
      </c>
      <c r="M19" s="47" t="s">
        <v>458</v>
      </c>
      <c r="N19" s="168">
        <v>1</v>
      </c>
      <c r="O19" s="166">
        <v>2</v>
      </c>
      <c r="P19" s="166">
        <v>1</v>
      </c>
      <c r="Q19" s="166">
        <v>1</v>
      </c>
      <c r="R19" s="166">
        <v>1</v>
      </c>
      <c r="S19" s="167">
        <v>1</v>
      </c>
      <c r="T19" s="46">
        <f>(N19*0.05)+(O19*0.2)+(P19*0.1)+(Q19*0.3)+(R19*0.3)+(S19*0.05)</f>
        <v>1.2000000000000002</v>
      </c>
      <c r="U19" s="46">
        <v>3</v>
      </c>
      <c r="V19" s="47">
        <v>1</v>
      </c>
      <c r="W19" s="51">
        <f>T19*U19*V19</f>
        <v>3.6000000000000005</v>
      </c>
      <c r="X19" s="127"/>
    </row>
  </sheetData>
  <mergeCells count="46">
    <mergeCell ref="D3:E3"/>
    <mergeCell ref="X3:X19"/>
    <mergeCell ref="D4:E4"/>
    <mergeCell ref="D12:D13"/>
    <mergeCell ref="V5:V6"/>
    <mergeCell ref="D10:D11"/>
    <mergeCell ref="W5:W6"/>
    <mergeCell ref="I2:M2"/>
    <mergeCell ref="N2:S2"/>
    <mergeCell ref="T2:W2"/>
    <mergeCell ref="B8:B9"/>
    <mergeCell ref="C8:C9"/>
    <mergeCell ref="D8:D9"/>
    <mergeCell ref="P5:P6"/>
    <mergeCell ref="Q5:Q6"/>
    <mergeCell ref="R5:R6"/>
    <mergeCell ref="S5:S6"/>
    <mergeCell ref="T5:T6"/>
    <mergeCell ref="U5:U6"/>
    <mergeCell ref="H5:H6"/>
    <mergeCell ref="I5:I6"/>
    <mergeCell ref="J5:J6"/>
    <mergeCell ref="K5:K6"/>
    <mergeCell ref="N5:N6"/>
    <mergeCell ref="O5:O6"/>
    <mergeCell ref="B18:B19"/>
    <mergeCell ref="C18:C19"/>
    <mergeCell ref="D18:D19"/>
    <mergeCell ref="L5:L6"/>
    <mergeCell ref="M5:M6"/>
    <mergeCell ref="B14:B15"/>
    <mergeCell ref="C14:C15"/>
    <mergeCell ref="D14:D15"/>
    <mergeCell ref="B16:B17"/>
    <mergeCell ref="C16:C17"/>
    <mergeCell ref="D16:D17"/>
    <mergeCell ref="B10:B11"/>
    <mergeCell ref="C10:C11"/>
    <mergeCell ref="B5:B7"/>
    <mergeCell ref="C5:C7"/>
    <mergeCell ref="D5:D7"/>
    <mergeCell ref="B12:B13"/>
    <mergeCell ref="C12:C13"/>
    <mergeCell ref="G5:G6"/>
    <mergeCell ref="E5:E6"/>
    <mergeCell ref="F5:F6"/>
  </mergeCells>
  <conditionalFormatting sqref="W3:W19">
    <cfRule type="cellIs" dxfId="2" priority="1" operator="greaterThan">
      <formula>3.47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X19"/>
  <sheetViews>
    <sheetView tabSelected="1" topLeftCell="A13" workbookViewId="0">
      <selection activeCell="M15" sqref="M15"/>
    </sheetView>
  </sheetViews>
  <sheetFormatPr defaultRowHeight="15"/>
  <cols>
    <col min="1" max="1" width="9.140625" style="115"/>
    <col min="2" max="2" width="10.85546875" style="115" customWidth="1"/>
    <col min="3" max="4" width="9.140625" style="115"/>
    <col min="5" max="5" width="13.5703125" style="115" customWidth="1"/>
    <col min="6" max="6" width="14.7109375" style="115" customWidth="1"/>
    <col min="7" max="7" width="14" style="115" customWidth="1"/>
    <col min="8" max="8" width="19.85546875" style="115" customWidth="1"/>
    <col min="9" max="9" width="10.7109375" style="115" customWidth="1"/>
    <col min="10" max="10" width="10.28515625" style="115" customWidth="1"/>
    <col min="11" max="13" width="14.28515625" style="115" customWidth="1"/>
    <col min="14" max="16384" width="9.140625" style="115"/>
  </cols>
  <sheetData>
    <row r="2" spans="2:24" ht="15" customHeight="1">
      <c r="B2" s="19"/>
      <c r="C2" s="19"/>
      <c r="D2" s="19"/>
      <c r="E2" s="19"/>
      <c r="F2" s="19"/>
      <c r="G2" s="19"/>
      <c r="H2" s="19"/>
      <c r="I2" s="74" t="s">
        <v>0</v>
      </c>
      <c r="J2" s="17"/>
      <c r="K2" s="17"/>
      <c r="L2" s="17"/>
      <c r="M2" s="17"/>
      <c r="N2" s="74" t="s">
        <v>1</v>
      </c>
      <c r="O2" s="17"/>
      <c r="P2" s="17"/>
      <c r="Q2" s="17"/>
      <c r="R2" s="17"/>
      <c r="S2" s="175"/>
      <c r="T2" s="112" t="s">
        <v>2</v>
      </c>
      <c r="U2" s="113"/>
      <c r="V2" s="113"/>
      <c r="W2" s="114"/>
      <c r="X2" s="19"/>
    </row>
    <row r="3" spans="2:24" ht="45.75">
      <c r="B3" s="15" t="s">
        <v>3</v>
      </c>
      <c r="C3" s="16" t="s">
        <v>4</v>
      </c>
      <c r="D3" s="17" t="s">
        <v>5</v>
      </c>
      <c r="E3" s="17"/>
      <c r="F3" s="16" t="s">
        <v>6</v>
      </c>
      <c r="G3" s="16" t="s">
        <v>7</v>
      </c>
      <c r="H3" s="16" t="s">
        <v>8</v>
      </c>
      <c r="I3" s="66" t="s">
        <v>9</v>
      </c>
      <c r="J3" s="67" t="s">
        <v>10</v>
      </c>
      <c r="K3" s="67" t="s">
        <v>11</v>
      </c>
      <c r="L3" s="67" t="s">
        <v>12</v>
      </c>
      <c r="M3" s="67" t="s">
        <v>13</v>
      </c>
      <c r="N3" s="20" t="s">
        <v>14</v>
      </c>
      <c r="O3" s="21" t="s">
        <v>15</v>
      </c>
      <c r="P3" s="21" t="s">
        <v>16</v>
      </c>
      <c r="Q3" s="21" t="s">
        <v>17</v>
      </c>
      <c r="R3" s="21" t="s">
        <v>18</v>
      </c>
      <c r="S3" s="22" t="s">
        <v>19</v>
      </c>
      <c r="T3" s="19" t="s">
        <v>20</v>
      </c>
      <c r="U3" s="19" t="s">
        <v>21</v>
      </c>
      <c r="V3" s="23" t="s">
        <v>22</v>
      </c>
      <c r="W3" s="24" t="s">
        <v>23</v>
      </c>
      <c r="X3" s="127"/>
    </row>
    <row r="4" spans="2:24" ht="54.75" customHeight="1">
      <c r="B4" s="66" t="s">
        <v>24</v>
      </c>
      <c r="C4" s="46">
        <v>0</v>
      </c>
      <c r="D4" s="88" t="s">
        <v>459</v>
      </c>
      <c r="E4" s="88"/>
      <c r="F4" s="46" t="s">
        <v>26</v>
      </c>
      <c r="G4" s="46" t="s">
        <v>27</v>
      </c>
      <c r="H4" s="46" t="s">
        <v>460</v>
      </c>
      <c r="I4" s="48">
        <v>1</v>
      </c>
      <c r="J4" s="46" t="s">
        <v>29</v>
      </c>
      <c r="K4" s="46" t="s">
        <v>461</v>
      </c>
      <c r="L4" s="46" t="s">
        <v>462</v>
      </c>
      <c r="M4" s="46" t="s">
        <v>463</v>
      </c>
      <c r="N4" s="31">
        <v>0</v>
      </c>
      <c r="O4" s="31">
        <v>0</v>
      </c>
      <c r="P4" s="31">
        <v>2</v>
      </c>
      <c r="Q4" s="31">
        <v>2</v>
      </c>
      <c r="R4" s="31">
        <v>2</v>
      </c>
      <c r="S4" s="32">
        <v>1</v>
      </c>
      <c r="T4" s="31">
        <f>(N4*0.05)+(O4*0.2)+(P4*0.1)+(Q4*0.3)+(R4*0.3)+(S4*0.05)</f>
        <v>1.45</v>
      </c>
      <c r="U4" s="31">
        <v>3</v>
      </c>
      <c r="V4" s="32">
        <v>1</v>
      </c>
      <c r="W4" s="33">
        <f>T4*U4*V4</f>
        <v>4.3499999999999996</v>
      </c>
      <c r="X4" s="127"/>
    </row>
    <row r="5" spans="2:24" ht="15" customHeight="1">
      <c r="B5" s="34" t="s">
        <v>33</v>
      </c>
      <c r="C5" s="35">
        <v>1</v>
      </c>
      <c r="D5" s="36" t="s">
        <v>34</v>
      </c>
      <c r="E5" s="177" t="s">
        <v>464</v>
      </c>
      <c r="F5" s="35" t="s">
        <v>26</v>
      </c>
      <c r="G5" s="35" t="s">
        <v>36</v>
      </c>
      <c r="H5" s="35" t="s">
        <v>465</v>
      </c>
      <c r="I5" s="37">
        <v>1</v>
      </c>
      <c r="J5" s="35" t="s">
        <v>38</v>
      </c>
      <c r="K5" s="180" t="s">
        <v>466</v>
      </c>
      <c r="L5" s="177" t="s">
        <v>467</v>
      </c>
      <c r="M5" s="180" t="s">
        <v>468</v>
      </c>
      <c r="N5" s="181">
        <v>1</v>
      </c>
      <c r="O5" s="138">
        <v>2</v>
      </c>
      <c r="P5" s="138">
        <v>1</v>
      </c>
      <c r="Q5" s="138">
        <v>0</v>
      </c>
      <c r="R5" s="138">
        <v>1</v>
      </c>
      <c r="S5" s="141">
        <v>1</v>
      </c>
      <c r="T5" s="37">
        <f>(N5*0.05)+(O5*0.2)+(P5*0.1)+(Q5*0.3)+(R5*0.3)+(S5*0.05)</f>
        <v>0.90000000000000013</v>
      </c>
      <c r="U5" s="35">
        <v>3</v>
      </c>
      <c r="V5" s="38">
        <v>1</v>
      </c>
      <c r="W5" s="40">
        <f>T5*U5*V5</f>
        <v>2.7</v>
      </c>
      <c r="X5" s="127"/>
    </row>
    <row r="6" spans="2:24" ht="63.75" customHeight="1">
      <c r="B6" s="41"/>
      <c r="C6" s="26"/>
      <c r="D6" s="42"/>
      <c r="E6" s="178"/>
      <c r="F6" s="26"/>
      <c r="G6" s="26"/>
      <c r="H6" s="26"/>
      <c r="I6" s="43"/>
      <c r="J6" s="26"/>
      <c r="K6" s="89"/>
      <c r="L6" s="178"/>
      <c r="M6" s="89"/>
      <c r="N6" s="182"/>
      <c r="O6" s="147"/>
      <c r="P6" s="147"/>
      <c r="Q6" s="147"/>
      <c r="R6" s="147"/>
      <c r="S6" s="150"/>
      <c r="T6" s="43"/>
      <c r="U6" s="26"/>
      <c r="V6" s="39"/>
      <c r="W6" s="44"/>
      <c r="X6" s="127"/>
    </row>
    <row r="7" spans="2:24" ht="94.5" customHeight="1">
      <c r="B7" s="63"/>
      <c r="C7" s="64"/>
      <c r="D7" s="96"/>
      <c r="E7" s="179" t="s">
        <v>469</v>
      </c>
      <c r="F7" s="25" t="s">
        <v>43</v>
      </c>
      <c r="G7" s="25" t="s">
        <v>44</v>
      </c>
      <c r="H7" s="25" t="s">
        <v>470</v>
      </c>
      <c r="I7" s="54">
        <v>2</v>
      </c>
      <c r="J7" s="25" t="s">
        <v>46</v>
      </c>
      <c r="K7" s="179" t="s">
        <v>471</v>
      </c>
      <c r="L7" s="53" t="s">
        <v>472</v>
      </c>
      <c r="M7" s="53" t="s">
        <v>473</v>
      </c>
      <c r="N7" s="183">
        <v>1</v>
      </c>
      <c r="O7" s="133">
        <v>2</v>
      </c>
      <c r="P7" s="133">
        <v>1</v>
      </c>
      <c r="Q7" s="133">
        <v>0</v>
      </c>
      <c r="R7" s="133">
        <v>1</v>
      </c>
      <c r="S7" s="130">
        <v>1</v>
      </c>
      <c r="T7" s="25">
        <f>(N7*0.05)+(O7*0.2)+(P7*0.1)+(Q7*0.3)+(R7*0.3)+(S7*0.05)</f>
        <v>0.90000000000000013</v>
      </c>
      <c r="U7" s="25">
        <v>3</v>
      </c>
      <c r="V7" s="50">
        <v>1</v>
      </c>
      <c r="W7" s="51">
        <f>T7*U7*V7</f>
        <v>2.7</v>
      </c>
      <c r="X7" s="127"/>
    </row>
    <row r="8" spans="2:24" ht="70.5" customHeight="1">
      <c r="B8" s="34" t="s">
        <v>33</v>
      </c>
      <c r="C8" s="35">
        <v>2</v>
      </c>
      <c r="D8" s="52" t="s">
        <v>50</v>
      </c>
      <c r="E8" s="85" t="s">
        <v>474</v>
      </c>
      <c r="F8" s="29" t="s">
        <v>26</v>
      </c>
      <c r="G8" s="29" t="s">
        <v>52</v>
      </c>
      <c r="H8" s="29" t="s">
        <v>475</v>
      </c>
      <c r="I8" s="28">
        <v>1</v>
      </c>
      <c r="J8" s="29" t="s">
        <v>54</v>
      </c>
      <c r="K8" s="29" t="s">
        <v>476</v>
      </c>
      <c r="L8" s="29" t="s">
        <v>477</v>
      </c>
      <c r="M8" s="29" t="s">
        <v>478</v>
      </c>
      <c r="N8" s="184">
        <v>1</v>
      </c>
      <c r="O8" s="135">
        <v>1</v>
      </c>
      <c r="P8" s="135">
        <v>1</v>
      </c>
      <c r="Q8" s="135">
        <v>0</v>
      </c>
      <c r="R8" s="135">
        <v>0</v>
      </c>
      <c r="S8" s="136">
        <v>1</v>
      </c>
      <c r="T8" s="29">
        <f>(N8*0.05)+(O8*0.2)+(P8*0.1)+(Q8*0.3)+(R8*0.3)+(S8*0.05)</f>
        <v>0.39999999999999997</v>
      </c>
      <c r="U8" s="29">
        <v>3</v>
      </c>
      <c r="V8" s="30">
        <v>1</v>
      </c>
      <c r="W8" s="33">
        <f t="shared" ref="W8:W19" si="0">T8*U8*V8</f>
        <v>1.2</v>
      </c>
      <c r="X8" s="127"/>
    </row>
    <row r="9" spans="2:24" ht="67.5" customHeight="1">
      <c r="B9" s="63"/>
      <c r="C9" s="64"/>
      <c r="D9" s="65"/>
      <c r="E9" s="87" t="s">
        <v>479</v>
      </c>
      <c r="F9" s="46" t="s">
        <v>43</v>
      </c>
      <c r="G9" s="46" t="s">
        <v>59</v>
      </c>
      <c r="H9" s="46" t="s">
        <v>480</v>
      </c>
      <c r="I9" s="48">
        <v>2</v>
      </c>
      <c r="J9" s="46" t="s">
        <v>61</v>
      </c>
      <c r="K9" s="179" t="s">
        <v>481</v>
      </c>
      <c r="L9" s="179" t="s">
        <v>482</v>
      </c>
      <c r="M9" s="179" t="s">
        <v>483</v>
      </c>
      <c r="N9" s="183">
        <v>2</v>
      </c>
      <c r="O9" s="133">
        <v>1</v>
      </c>
      <c r="P9" s="133">
        <v>1</v>
      </c>
      <c r="Q9" s="133">
        <v>0</v>
      </c>
      <c r="R9" s="133">
        <v>0</v>
      </c>
      <c r="S9" s="130">
        <v>1</v>
      </c>
      <c r="T9" s="46">
        <f>(N9*0.05)+(O9*0.2)+(P9*0.1)+(Q9*0.3)+(R9*0.3)+(S9*0.05)</f>
        <v>0.45</v>
      </c>
      <c r="U9" s="46">
        <v>4</v>
      </c>
      <c r="V9" s="47">
        <v>2</v>
      </c>
      <c r="W9" s="51">
        <f t="shared" si="0"/>
        <v>3.6</v>
      </c>
      <c r="X9" s="127"/>
    </row>
    <row r="10" spans="2:24" ht="88.5" customHeight="1">
      <c r="B10" s="34" t="s">
        <v>33</v>
      </c>
      <c r="C10" s="35">
        <v>3</v>
      </c>
      <c r="D10" s="52" t="s">
        <v>65</v>
      </c>
      <c r="E10" s="85" t="s">
        <v>484</v>
      </c>
      <c r="F10" s="29" t="s">
        <v>26</v>
      </c>
      <c r="G10" s="29" t="s">
        <v>67</v>
      </c>
      <c r="H10" s="29" t="s">
        <v>485</v>
      </c>
      <c r="I10" s="28">
        <v>1</v>
      </c>
      <c r="J10" s="29" t="s">
        <v>69</v>
      </c>
      <c r="K10" s="29" t="s">
        <v>486</v>
      </c>
      <c r="L10" s="29" t="s">
        <v>487</v>
      </c>
      <c r="M10" s="29" t="s">
        <v>488</v>
      </c>
      <c r="N10" s="184">
        <v>1</v>
      </c>
      <c r="O10" s="135">
        <v>2</v>
      </c>
      <c r="P10" s="135">
        <v>1</v>
      </c>
      <c r="Q10" s="135">
        <v>1</v>
      </c>
      <c r="R10" s="135">
        <v>1</v>
      </c>
      <c r="S10" s="136">
        <v>1</v>
      </c>
      <c r="T10" s="29">
        <f>(N10*0.05)+(O10*0.2)+(P10*0.1)+(Q10*0.3)+(R10*0.3)+(S10*0.05)</f>
        <v>1.2000000000000002</v>
      </c>
      <c r="U10" s="29">
        <v>3</v>
      </c>
      <c r="V10" s="30">
        <v>1</v>
      </c>
      <c r="W10" s="33">
        <f t="shared" si="0"/>
        <v>3.6000000000000005</v>
      </c>
      <c r="X10" s="127"/>
    </row>
    <row r="11" spans="2:24" ht="94.5" customHeight="1">
      <c r="B11" s="63"/>
      <c r="C11" s="64"/>
      <c r="D11" s="65"/>
      <c r="E11" s="87" t="s">
        <v>489</v>
      </c>
      <c r="F11" s="46" t="s">
        <v>43</v>
      </c>
      <c r="G11" s="46" t="s">
        <v>74</v>
      </c>
      <c r="H11" s="46" t="s">
        <v>490</v>
      </c>
      <c r="I11" s="48">
        <v>2</v>
      </c>
      <c r="J11" s="46" t="s">
        <v>76</v>
      </c>
      <c r="K11" s="179" t="s">
        <v>491</v>
      </c>
      <c r="L11" s="179" t="s">
        <v>492</v>
      </c>
      <c r="M11" s="179" t="s">
        <v>493</v>
      </c>
      <c r="N11" s="183">
        <v>1</v>
      </c>
      <c r="O11" s="133">
        <v>1</v>
      </c>
      <c r="P11" s="133">
        <v>1</v>
      </c>
      <c r="Q11" s="133">
        <v>1</v>
      </c>
      <c r="R11" s="133">
        <v>1</v>
      </c>
      <c r="S11" s="130">
        <v>1</v>
      </c>
      <c r="T11" s="46">
        <f>(N11*0.05)+(O11*0.2)+(P11*0.1)+(Q11*0.3)+(R11*0.3)+(S11*0.05)</f>
        <v>1</v>
      </c>
      <c r="U11" s="46">
        <v>3</v>
      </c>
      <c r="V11" s="47">
        <v>1</v>
      </c>
      <c r="W11" s="51">
        <f t="shared" si="0"/>
        <v>3</v>
      </c>
      <c r="X11" s="127"/>
    </row>
    <row r="12" spans="2:24" ht="74.25" customHeight="1">
      <c r="B12" s="34" t="s">
        <v>33</v>
      </c>
      <c r="C12" s="35">
        <v>4</v>
      </c>
      <c r="D12" s="52" t="s">
        <v>80</v>
      </c>
      <c r="E12" s="85" t="s">
        <v>494</v>
      </c>
      <c r="F12" s="29" t="s">
        <v>26</v>
      </c>
      <c r="G12" s="29" t="s">
        <v>82</v>
      </c>
      <c r="H12" s="29" t="s">
        <v>495</v>
      </c>
      <c r="I12" s="28">
        <v>1</v>
      </c>
      <c r="J12" s="29" t="s">
        <v>84</v>
      </c>
      <c r="K12" s="29" t="s">
        <v>496</v>
      </c>
      <c r="L12" s="29" t="s">
        <v>497</v>
      </c>
      <c r="M12" s="29" t="s">
        <v>498</v>
      </c>
      <c r="N12" s="184">
        <v>1</v>
      </c>
      <c r="O12" s="135">
        <v>1</v>
      </c>
      <c r="P12" s="135">
        <v>2</v>
      </c>
      <c r="Q12" s="135">
        <v>0</v>
      </c>
      <c r="R12" s="135">
        <v>0</v>
      </c>
      <c r="S12" s="136">
        <v>1</v>
      </c>
      <c r="T12" s="29">
        <f>(N12*0.05)+(O12*0.2)+(P12*0.1)+(Q12*0.3)+(R12*0.3)+(S12*0.05)</f>
        <v>0.5</v>
      </c>
      <c r="U12" s="29">
        <v>4</v>
      </c>
      <c r="V12" s="30">
        <v>2</v>
      </c>
      <c r="W12" s="33">
        <f t="shared" si="0"/>
        <v>4</v>
      </c>
      <c r="X12" s="127"/>
    </row>
    <row r="13" spans="2:24" ht="66.75" customHeight="1">
      <c r="B13" s="63"/>
      <c r="C13" s="64"/>
      <c r="D13" s="65"/>
      <c r="E13" s="87" t="s">
        <v>499</v>
      </c>
      <c r="F13" s="46" t="s">
        <v>43</v>
      </c>
      <c r="G13" s="46" t="s">
        <v>89</v>
      </c>
      <c r="H13" s="46" t="s">
        <v>500</v>
      </c>
      <c r="I13" s="48">
        <v>2</v>
      </c>
      <c r="J13" s="46" t="s">
        <v>91</v>
      </c>
      <c r="K13" s="179" t="s">
        <v>501</v>
      </c>
      <c r="L13" s="179" t="s">
        <v>502</v>
      </c>
      <c r="M13" s="179" t="s">
        <v>503</v>
      </c>
      <c r="N13" s="183">
        <v>1</v>
      </c>
      <c r="O13" s="133">
        <v>1</v>
      </c>
      <c r="P13" s="133">
        <v>1</v>
      </c>
      <c r="Q13" s="133">
        <v>0</v>
      </c>
      <c r="R13" s="133">
        <v>0</v>
      </c>
      <c r="S13" s="130">
        <v>1</v>
      </c>
      <c r="T13" s="46">
        <f>(N13*0.05)+(O13*0.2)+(P13*0.1)+(Q13*0.3)+(R13*0.3)+(S13*0.05)</f>
        <v>0.39999999999999997</v>
      </c>
      <c r="U13" s="46">
        <v>3</v>
      </c>
      <c r="V13" s="47">
        <v>1</v>
      </c>
      <c r="W13" s="51">
        <f t="shared" si="0"/>
        <v>1.2</v>
      </c>
      <c r="X13" s="127"/>
    </row>
    <row r="14" spans="2:24" ht="77.25" customHeight="1">
      <c r="B14" s="34" t="s">
        <v>33</v>
      </c>
      <c r="C14" s="35">
        <v>5</v>
      </c>
      <c r="D14" s="52" t="s">
        <v>95</v>
      </c>
      <c r="E14" s="85" t="s">
        <v>504</v>
      </c>
      <c r="F14" s="29" t="s">
        <v>26</v>
      </c>
      <c r="G14" s="29" t="s">
        <v>97</v>
      </c>
      <c r="H14" s="29" t="s">
        <v>505</v>
      </c>
      <c r="I14" s="28">
        <v>1</v>
      </c>
      <c r="J14" s="29" t="s">
        <v>99</v>
      </c>
      <c r="K14" s="29" t="s">
        <v>506</v>
      </c>
      <c r="L14" s="29" t="s">
        <v>507</v>
      </c>
      <c r="M14" s="29" t="s">
        <v>508</v>
      </c>
      <c r="N14" s="184">
        <v>1</v>
      </c>
      <c r="O14" s="135">
        <v>1</v>
      </c>
      <c r="P14" s="135">
        <v>2</v>
      </c>
      <c r="Q14" s="135">
        <v>1</v>
      </c>
      <c r="R14" s="135">
        <v>1</v>
      </c>
      <c r="S14" s="136">
        <v>1</v>
      </c>
      <c r="T14" s="29">
        <f>(N14*0.05)+(O14*0.2)+(P14*0.1)+(Q14*0.3)+(R14*0.3)+(S14*0.05)</f>
        <v>1.1000000000000001</v>
      </c>
      <c r="U14" s="29">
        <v>3</v>
      </c>
      <c r="V14" s="30">
        <v>1</v>
      </c>
      <c r="W14" s="33">
        <f t="shared" si="0"/>
        <v>3.3000000000000003</v>
      </c>
      <c r="X14" s="127"/>
    </row>
    <row r="15" spans="2:24" ht="85.5" customHeight="1">
      <c r="B15" s="63"/>
      <c r="C15" s="64"/>
      <c r="D15" s="65"/>
      <c r="E15" s="87" t="s">
        <v>509</v>
      </c>
      <c r="F15" s="46" t="s">
        <v>43</v>
      </c>
      <c r="G15" s="46" t="s">
        <v>104</v>
      </c>
      <c r="H15" s="46" t="s">
        <v>510</v>
      </c>
      <c r="I15" s="48">
        <v>2</v>
      </c>
      <c r="J15" s="46" t="s">
        <v>106</v>
      </c>
      <c r="K15" s="179" t="s">
        <v>511</v>
      </c>
      <c r="L15" s="179" t="s">
        <v>512</v>
      </c>
      <c r="M15" s="179" t="s">
        <v>513</v>
      </c>
      <c r="N15" s="183">
        <v>2</v>
      </c>
      <c r="O15" s="133">
        <v>1</v>
      </c>
      <c r="P15" s="133">
        <v>2</v>
      </c>
      <c r="Q15" s="133">
        <v>0</v>
      </c>
      <c r="R15" s="133">
        <v>0</v>
      </c>
      <c r="S15" s="130">
        <v>1</v>
      </c>
      <c r="T15" s="46">
        <f>(N15*0.05)+(O15*0.2)+(P15*0.1)+(Q15*0.3)+(R15*0.3)+(S15*0.05)</f>
        <v>0.55000000000000004</v>
      </c>
      <c r="U15" s="46">
        <v>4</v>
      </c>
      <c r="V15" s="47">
        <v>2</v>
      </c>
      <c r="W15" s="51">
        <f t="shared" si="0"/>
        <v>4.4000000000000004</v>
      </c>
      <c r="X15" s="127"/>
    </row>
    <row r="16" spans="2:24" ht="77.25" customHeight="1">
      <c r="B16" s="34" t="s">
        <v>33</v>
      </c>
      <c r="C16" s="35">
        <v>6</v>
      </c>
      <c r="D16" s="52" t="s">
        <v>110</v>
      </c>
      <c r="E16" s="85" t="s">
        <v>514</v>
      </c>
      <c r="F16" s="29" t="s">
        <v>26</v>
      </c>
      <c r="G16" s="29" t="s">
        <v>112</v>
      </c>
      <c r="H16" s="29" t="s">
        <v>515</v>
      </c>
      <c r="I16" s="28">
        <v>1</v>
      </c>
      <c r="J16" s="29" t="s">
        <v>114</v>
      </c>
      <c r="K16" s="29" t="s">
        <v>516</v>
      </c>
      <c r="L16" s="29" t="s">
        <v>517</v>
      </c>
      <c r="M16" s="29" t="s">
        <v>518</v>
      </c>
      <c r="N16" s="184">
        <v>1</v>
      </c>
      <c r="O16" s="135">
        <v>1</v>
      </c>
      <c r="P16" s="135">
        <v>1</v>
      </c>
      <c r="Q16" s="135">
        <v>0</v>
      </c>
      <c r="R16" s="135">
        <v>0</v>
      </c>
      <c r="S16" s="136">
        <v>1</v>
      </c>
      <c r="T16" s="29">
        <f>(N16*0.05)+(O16*0.2)+(P16*0.1)+(Q16*0.3)+(R16*0.3)+(S16*0.05)</f>
        <v>0.39999999999999997</v>
      </c>
      <c r="U16" s="29">
        <v>4</v>
      </c>
      <c r="V16" s="30">
        <v>2</v>
      </c>
      <c r="W16" s="33">
        <f t="shared" si="0"/>
        <v>3.1999999999999997</v>
      </c>
      <c r="X16" s="127"/>
    </row>
    <row r="17" spans="2:24" ht="79.5" customHeight="1">
      <c r="B17" s="63"/>
      <c r="C17" s="64"/>
      <c r="D17" s="65"/>
      <c r="E17" s="87" t="s">
        <v>519</v>
      </c>
      <c r="F17" s="46" t="s">
        <v>43</v>
      </c>
      <c r="G17" s="46" t="s">
        <v>119</v>
      </c>
      <c r="H17" s="46" t="s">
        <v>520</v>
      </c>
      <c r="I17" s="54">
        <v>2</v>
      </c>
      <c r="J17" s="25" t="s">
        <v>121</v>
      </c>
      <c r="K17" s="179" t="s">
        <v>521</v>
      </c>
      <c r="L17" s="179" t="s">
        <v>522</v>
      </c>
      <c r="M17" s="179" t="s">
        <v>523</v>
      </c>
      <c r="N17" s="185">
        <v>1</v>
      </c>
      <c r="O17" s="166">
        <v>1</v>
      </c>
      <c r="P17" s="166">
        <v>1</v>
      </c>
      <c r="Q17" s="166">
        <v>0</v>
      </c>
      <c r="R17" s="166">
        <v>0</v>
      </c>
      <c r="S17" s="167">
        <v>1</v>
      </c>
      <c r="T17" s="46">
        <f>(N17*0.05)+(O17*0.2)+(P17*0.1)+(Q17*0.3)+(R17*0.3)+(S17*0.05)</f>
        <v>0.39999999999999997</v>
      </c>
      <c r="U17" s="46">
        <v>3</v>
      </c>
      <c r="V17" s="47">
        <v>1</v>
      </c>
      <c r="W17" s="51">
        <f t="shared" si="0"/>
        <v>1.2</v>
      </c>
      <c r="X17" s="127"/>
    </row>
    <row r="18" spans="2:24" ht="77.25" customHeight="1">
      <c r="B18" s="34" t="s">
        <v>33</v>
      </c>
      <c r="C18" s="35">
        <v>7</v>
      </c>
      <c r="D18" s="52" t="s">
        <v>125</v>
      </c>
      <c r="E18" s="85" t="s">
        <v>524</v>
      </c>
      <c r="F18" s="29" t="s">
        <v>26</v>
      </c>
      <c r="G18" s="29" t="s">
        <v>127</v>
      </c>
      <c r="H18" s="29" t="s">
        <v>525</v>
      </c>
      <c r="I18" s="28">
        <v>1</v>
      </c>
      <c r="J18" s="29" t="s">
        <v>129</v>
      </c>
      <c r="K18" s="29" t="s">
        <v>526</v>
      </c>
      <c r="L18" s="29" t="s">
        <v>527</v>
      </c>
      <c r="M18" s="29" t="s">
        <v>458</v>
      </c>
      <c r="N18" s="186">
        <v>1</v>
      </c>
      <c r="O18" s="172">
        <v>1</v>
      </c>
      <c r="P18" s="172">
        <v>1</v>
      </c>
      <c r="Q18" s="172">
        <v>1</v>
      </c>
      <c r="R18" s="172">
        <v>1</v>
      </c>
      <c r="S18" s="173">
        <v>1</v>
      </c>
      <c r="T18" s="29">
        <f>(N18*0.05)+(O18*0.2)+(P18*0.1)+(Q18*0.3)+(R18*0.3)+(S18*0.05)</f>
        <v>1</v>
      </c>
      <c r="U18" s="29">
        <v>3</v>
      </c>
      <c r="V18" s="30">
        <v>1</v>
      </c>
      <c r="W18" s="33">
        <f>T18*U18*V18</f>
        <v>3</v>
      </c>
      <c r="X18" s="127"/>
    </row>
    <row r="19" spans="2:24" ht="84.75" customHeight="1">
      <c r="B19" s="63"/>
      <c r="C19" s="64"/>
      <c r="D19" s="65"/>
      <c r="E19" s="87" t="s">
        <v>528</v>
      </c>
      <c r="F19" s="46" t="s">
        <v>43</v>
      </c>
      <c r="G19" s="46" t="s">
        <v>134</v>
      </c>
      <c r="H19" s="46" t="s">
        <v>529</v>
      </c>
      <c r="I19" s="48">
        <v>2</v>
      </c>
      <c r="J19" s="46" t="s">
        <v>136</v>
      </c>
      <c r="K19" s="87" t="s">
        <v>530</v>
      </c>
      <c r="L19" s="87" t="s">
        <v>531</v>
      </c>
      <c r="M19" s="87" t="s">
        <v>532</v>
      </c>
      <c r="N19" s="185">
        <v>1</v>
      </c>
      <c r="O19" s="166">
        <v>2</v>
      </c>
      <c r="P19" s="166">
        <v>0</v>
      </c>
      <c r="Q19" s="166">
        <v>1</v>
      </c>
      <c r="R19" s="166">
        <v>1</v>
      </c>
      <c r="S19" s="167">
        <v>1</v>
      </c>
      <c r="T19" s="46">
        <f>(N19*0.05)+(O19*0.2)+(P19*0.1)+(Q19*0.3)+(R19*0.3)+(S19*0.05)</f>
        <v>1.1000000000000001</v>
      </c>
      <c r="U19" s="46">
        <v>3</v>
      </c>
      <c r="V19" s="47">
        <v>1</v>
      </c>
      <c r="W19" s="51">
        <f>T19*U19*V19</f>
        <v>3.3000000000000003</v>
      </c>
      <c r="X19" s="127"/>
    </row>
  </sheetData>
  <mergeCells count="46">
    <mergeCell ref="N2:S2"/>
    <mergeCell ref="T2:W2"/>
    <mergeCell ref="D3:E3"/>
    <mergeCell ref="X3:X19"/>
    <mergeCell ref="D4:E4"/>
    <mergeCell ref="H5:H6"/>
    <mergeCell ref="S5:S6"/>
    <mergeCell ref="T5:T6"/>
    <mergeCell ref="U5:U6"/>
    <mergeCell ref="V5:V6"/>
    <mergeCell ref="W5:W6"/>
    <mergeCell ref="B8:B9"/>
    <mergeCell ref="C8:C9"/>
    <mergeCell ref="D8:D9"/>
    <mergeCell ref="Q5:Q6"/>
    <mergeCell ref="R5:R6"/>
    <mergeCell ref="I5:I6"/>
    <mergeCell ref="J5:J6"/>
    <mergeCell ref="K5:K6"/>
    <mergeCell ref="N5:N6"/>
    <mergeCell ref="O5:O6"/>
    <mergeCell ref="P5:P6"/>
    <mergeCell ref="B5:B7"/>
    <mergeCell ref="C5:C7"/>
    <mergeCell ref="D5:D7"/>
    <mergeCell ref="E5:E6"/>
    <mergeCell ref="F5:F6"/>
    <mergeCell ref="C12:C13"/>
    <mergeCell ref="D12:D13"/>
    <mergeCell ref="G5:G6"/>
    <mergeCell ref="B18:B19"/>
    <mergeCell ref="C18:C19"/>
    <mergeCell ref="D18:D19"/>
    <mergeCell ref="I2:M2"/>
    <mergeCell ref="L5:L6"/>
    <mergeCell ref="M5:M6"/>
    <mergeCell ref="B14:B15"/>
    <mergeCell ref="C14:C15"/>
    <mergeCell ref="D14:D15"/>
    <mergeCell ref="B16:B17"/>
    <mergeCell ref="C16:C17"/>
    <mergeCell ref="D16:D17"/>
    <mergeCell ref="B10:B11"/>
    <mergeCell ref="C10:C11"/>
    <mergeCell ref="D10:D11"/>
    <mergeCell ref="B12:B13"/>
  </mergeCells>
  <conditionalFormatting sqref="W3:W19">
    <cfRule type="cellIs" dxfId="1" priority="1" operator="greaterThan">
      <formula>3.47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C1B66-AF4F-4139-A088-51490B0C356A}">
  <dimension ref="B2:X19"/>
  <sheetViews>
    <sheetView topLeftCell="Q1" workbookViewId="0">
      <selection activeCell="Y1" sqref="Y1:AC1048576"/>
    </sheetView>
  </sheetViews>
  <sheetFormatPr defaultRowHeight="15"/>
  <cols>
    <col min="1" max="1" width="9.140625" style="115"/>
    <col min="2" max="2" width="13.85546875" style="115" customWidth="1"/>
    <col min="3" max="4" width="9.140625" style="115"/>
    <col min="5" max="5" width="13.7109375" style="115" customWidth="1"/>
    <col min="6" max="6" width="13.5703125" style="115" customWidth="1"/>
    <col min="7" max="7" width="13" style="115" customWidth="1"/>
    <col min="8" max="8" width="15" style="115" customWidth="1"/>
    <col min="9" max="9" width="11" style="115" customWidth="1"/>
    <col min="10" max="10" width="10.85546875" style="115" customWidth="1"/>
    <col min="11" max="11" width="14.5703125" style="115" customWidth="1"/>
    <col min="12" max="12" width="13.42578125" style="115" customWidth="1"/>
    <col min="13" max="13" width="13" style="115" customWidth="1"/>
    <col min="14" max="16384" width="9.140625" style="115"/>
  </cols>
  <sheetData>
    <row r="2" spans="2:24" ht="15" customHeight="1">
      <c r="B2" s="19"/>
      <c r="C2" s="19"/>
      <c r="D2" s="19"/>
      <c r="E2" s="19"/>
      <c r="F2" s="19"/>
      <c r="G2" s="19"/>
      <c r="H2" s="19"/>
      <c r="I2" s="74" t="s">
        <v>0</v>
      </c>
      <c r="J2" s="17"/>
      <c r="K2" s="17"/>
      <c r="L2" s="17"/>
      <c r="M2" s="175"/>
      <c r="N2" s="17" t="s">
        <v>1</v>
      </c>
      <c r="O2" s="17"/>
      <c r="P2" s="17"/>
      <c r="Q2" s="17"/>
      <c r="R2" s="17"/>
      <c r="S2" s="175"/>
      <c r="T2" s="112" t="s">
        <v>2</v>
      </c>
      <c r="U2" s="113"/>
      <c r="V2" s="113"/>
      <c r="W2" s="114"/>
      <c r="X2" s="19"/>
    </row>
    <row r="3" spans="2:24" ht="41.25" customHeight="1">
      <c r="B3" s="15" t="s">
        <v>3</v>
      </c>
      <c r="C3" s="16" t="s">
        <v>4</v>
      </c>
      <c r="D3" s="17" t="s">
        <v>5</v>
      </c>
      <c r="E3" s="17"/>
      <c r="F3" s="16" t="s">
        <v>6</v>
      </c>
      <c r="G3" s="16" t="s">
        <v>7</v>
      </c>
      <c r="H3" s="16" t="s">
        <v>8</v>
      </c>
      <c r="I3" s="66" t="s">
        <v>9</v>
      </c>
      <c r="J3" s="67" t="s">
        <v>10</v>
      </c>
      <c r="K3" s="67" t="s">
        <v>11</v>
      </c>
      <c r="L3" s="67" t="s">
        <v>12</v>
      </c>
      <c r="M3" s="176" t="s">
        <v>13</v>
      </c>
      <c r="N3" s="21" t="s">
        <v>14</v>
      </c>
      <c r="O3" s="21" t="s">
        <v>15</v>
      </c>
      <c r="P3" s="21" t="s">
        <v>16</v>
      </c>
      <c r="Q3" s="21" t="s">
        <v>17</v>
      </c>
      <c r="R3" s="21" t="s">
        <v>18</v>
      </c>
      <c r="S3" s="22" t="s">
        <v>19</v>
      </c>
      <c r="T3" s="19" t="s">
        <v>20</v>
      </c>
      <c r="U3" s="19" t="s">
        <v>21</v>
      </c>
      <c r="V3" s="23" t="s">
        <v>22</v>
      </c>
      <c r="W3" s="24" t="s">
        <v>23</v>
      </c>
      <c r="X3" s="127"/>
    </row>
    <row r="4" spans="2:24" ht="56.25" customHeight="1">
      <c r="B4" s="66" t="s">
        <v>24</v>
      </c>
      <c r="C4" s="46">
        <v>0</v>
      </c>
      <c r="D4" s="88" t="s">
        <v>533</v>
      </c>
      <c r="E4" s="88"/>
      <c r="F4" s="46" t="s">
        <v>26</v>
      </c>
      <c r="G4" s="46" t="s">
        <v>27</v>
      </c>
      <c r="H4" s="46" t="s">
        <v>534</v>
      </c>
      <c r="I4" s="48">
        <v>1</v>
      </c>
      <c r="J4" s="46" t="s">
        <v>29</v>
      </c>
      <c r="K4" s="46" t="s">
        <v>535</v>
      </c>
      <c r="L4" s="46" t="s">
        <v>536</v>
      </c>
      <c r="M4" s="47" t="s">
        <v>537</v>
      </c>
      <c r="N4" s="31">
        <v>0</v>
      </c>
      <c r="O4" s="31">
        <v>0</v>
      </c>
      <c r="P4" s="31">
        <v>2</v>
      </c>
      <c r="Q4" s="31">
        <v>2</v>
      </c>
      <c r="R4" s="31">
        <v>2</v>
      </c>
      <c r="S4" s="32">
        <v>1</v>
      </c>
      <c r="T4" s="31">
        <f>(N4*0.05)+(O4*0.2)+(P4*0.1)+(Q4*0.3)+(R4*0.3)+(S4*0.05)</f>
        <v>1.45</v>
      </c>
      <c r="U4" s="31">
        <v>3</v>
      </c>
      <c r="V4" s="32">
        <v>1</v>
      </c>
      <c r="W4" s="33">
        <f>T4*U4*V4</f>
        <v>4.3499999999999996</v>
      </c>
      <c r="X4" s="127"/>
    </row>
    <row r="5" spans="2:24" ht="36.75" customHeight="1">
      <c r="B5" s="34" t="s">
        <v>33</v>
      </c>
      <c r="C5" s="35">
        <v>1</v>
      </c>
      <c r="D5" s="36" t="s">
        <v>538</v>
      </c>
      <c r="E5" s="177" t="s">
        <v>539</v>
      </c>
      <c r="F5" s="35" t="s">
        <v>26</v>
      </c>
      <c r="G5" s="35" t="s">
        <v>36</v>
      </c>
      <c r="H5" s="35" t="s">
        <v>540</v>
      </c>
      <c r="I5" s="37">
        <v>1</v>
      </c>
      <c r="J5" s="35" t="s">
        <v>38</v>
      </c>
      <c r="K5" s="35" t="s">
        <v>541</v>
      </c>
      <c r="L5" s="35" t="s">
        <v>542</v>
      </c>
      <c r="M5" s="38" t="s">
        <v>543</v>
      </c>
      <c r="N5" s="145">
        <v>1</v>
      </c>
      <c r="O5" s="138">
        <v>2</v>
      </c>
      <c r="P5" s="138">
        <v>1</v>
      </c>
      <c r="Q5" s="138">
        <v>0</v>
      </c>
      <c r="R5" s="138">
        <v>1</v>
      </c>
      <c r="S5" s="141">
        <v>1</v>
      </c>
      <c r="T5" s="37">
        <f>(N5*0.05)+(O5*0.2)+(P5*0.1)+(Q5*0.3)+(R5*0.3)+(S5*0.05)</f>
        <v>0.90000000000000013</v>
      </c>
      <c r="U5" s="35">
        <v>3</v>
      </c>
      <c r="V5" s="38">
        <v>1</v>
      </c>
      <c r="W5" s="40">
        <f>T5*U5*V5</f>
        <v>2.7</v>
      </c>
      <c r="X5" s="127"/>
    </row>
    <row r="6" spans="2:24" ht="52.5" customHeight="1">
      <c r="B6" s="41"/>
      <c r="C6" s="26"/>
      <c r="D6" s="42"/>
      <c r="E6" s="178"/>
      <c r="F6" s="26"/>
      <c r="G6" s="26"/>
      <c r="H6" s="26"/>
      <c r="I6" s="43"/>
      <c r="J6" s="26"/>
      <c r="K6" s="26"/>
      <c r="L6" s="26"/>
      <c r="M6" s="39"/>
      <c r="N6" s="151"/>
      <c r="O6" s="147"/>
      <c r="P6" s="147"/>
      <c r="Q6" s="147"/>
      <c r="R6" s="147"/>
      <c r="S6" s="150"/>
      <c r="T6" s="43"/>
      <c r="U6" s="26"/>
      <c r="V6" s="39"/>
      <c r="W6" s="44"/>
      <c r="X6" s="127"/>
    </row>
    <row r="7" spans="2:24" ht="84.75" customHeight="1">
      <c r="B7" s="63"/>
      <c r="C7" s="64"/>
      <c r="D7" s="96"/>
      <c r="E7" s="179" t="s">
        <v>544</v>
      </c>
      <c r="F7" s="25" t="s">
        <v>43</v>
      </c>
      <c r="G7" s="25" t="s">
        <v>44</v>
      </c>
      <c r="H7" s="25" t="s">
        <v>545</v>
      </c>
      <c r="I7" s="54">
        <v>2</v>
      </c>
      <c r="J7" s="25" t="s">
        <v>46</v>
      </c>
      <c r="K7" s="25" t="s">
        <v>546</v>
      </c>
      <c r="L7" s="25" t="s">
        <v>547</v>
      </c>
      <c r="M7" s="50" t="s">
        <v>548</v>
      </c>
      <c r="N7" s="156">
        <v>1</v>
      </c>
      <c r="O7" s="133">
        <v>2</v>
      </c>
      <c r="P7" s="133">
        <v>1</v>
      </c>
      <c r="Q7" s="133">
        <v>0</v>
      </c>
      <c r="R7" s="133">
        <v>1</v>
      </c>
      <c r="S7" s="130">
        <v>1</v>
      </c>
      <c r="T7" s="25">
        <f>(N7*0.05)+(O7*0.2)+(P7*0.1)+(Q7*0.3)+(R7*0.3)+(S7*0.05)</f>
        <v>0.90000000000000013</v>
      </c>
      <c r="U7" s="25">
        <v>3</v>
      </c>
      <c r="V7" s="50">
        <v>1</v>
      </c>
      <c r="W7" s="51">
        <f>T7*U7*V7</f>
        <v>2.7</v>
      </c>
      <c r="X7" s="127"/>
    </row>
    <row r="8" spans="2:24" ht="90" customHeight="1">
      <c r="B8" s="34" t="s">
        <v>33</v>
      </c>
      <c r="C8" s="35">
        <v>2</v>
      </c>
      <c r="D8" s="52" t="s">
        <v>50</v>
      </c>
      <c r="E8" s="85" t="s">
        <v>549</v>
      </c>
      <c r="F8" s="29" t="s">
        <v>26</v>
      </c>
      <c r="G8" s="29" t="s">
        <v>52</v>
      </c>
      <c r="H8" s="29" t="s">
        <v>278</v>
      </c>
      <c r="I8" s="28">
        <v>1</v>
      </c>
      <c r="J8" s="29" t="s">
        <v>54</v>
      </c>
      <c r="K8" s="29" t="s">
        <v>550</v>
      </c>
      <c r="L8" s="29" t="s">
        <v>551</v>
      </c>
      <c r="M8" s="30" t="s">
        <v>552</v>
      </c>
      <c r="N8" s="134">
        <v>1</v>
      </c>
      <c r="O8" s="135">
        <v>1</v>
      </c>
      <c r="P8" s="135">
        <v>1</v>
      </c>
      <c r="Q8" s="135">
        <v>0</v>
      </c>
      <c r="R8" s="135">
        <v>0</v>
      </c>
      <c r="S8" s="136">
        <v>1</v>
      </c>
      <c r="T8" s="29">
        <f>(N8*0.05)+(O8*0.2)+(P8*0.1)+(Q8*0.3)+(R8*0.3)+(S8*0.05)</f>
        <v>0.39999999999999997</v>
      </c>
      <c r="U8" s="29">
        <v>3</v>
      </c>
      <c r="V8" s="30">
        <v>1</v>
      </c>
      <c r="W8" s="33">
        <f t="shared" ref="W8:W19" si="0">T8*U8*V8</f>
        <v>1.2</v>
      </c>
      <c r="X8" s="127"/>
    </row>
    <row r="9" spans="2:24" ht="74.25" customHeight="1">
      <c r="B9" s="63"/>
      <c r="C9" s="64"/>
      <c r="D9" s="65"/>
      <c r="E9" s="87" t="s">
        <v>553</v>
      </c>
      <c r="F9" s="46" t="s">
        <v>43</v>
      </c>
      <c r="G9" s="46" t="s">
        <v>59</v>
      </c>
      <c r="H9" s="46" t="s">
        <v>554</v>
      </c>
      <c r="I9" s="48">
        <v>2</v>
      </c>
      <c r="J9" s="46" t="s">
        <v>61</v>
      </c>
      <c r="K9" s="46" t="s">
        <v>555</v>
      </c>
      <c r="L9" s="46" t="s">
        <v>556</v>
      </c>
      <c r="M9" s="47" t="s">
        <v>557</v>
      </c>
      <c r="N9" s="156">
        <v>2</v>
      </c>
      <c r="O9" s="133">
        <v>1</v>
      </c>
      <c r="P9" s="133">
        <v>1</v>
      </c>
      <c r="Q9" s="133">
        <v>0</v>
      </c>
      <c r="R9" s="133">
        <v>0</v>
      </c>
      <c r="S9" s="130">
        <v>1</v>
      </c>
      <c r="T9" s="46">
        <f>(N9*0.05)+(O9*0.2)+(P9*0.1)+(Q9*0.3)+(R9*0.3)+(S9*0.05)</f>
        <v>0.45</v>
      </c>
      <c r="U9" s="46">
        <v>4</v>
      </c>
      <c r="V9" s="47">
        <v>2</v>
      </c>
      <c r="W9" s="51">
        <f t="shared" si="0"/>
        <v>3.6</v>
      </c>
      <c r="X9" s="127"/>
    </row>
    <row r="10" spans="2:24" ht="61.5" customHeight="1">
      <c r="B10" s="34" t="s">
        <v>33</v>
      </c>
      <c r="C10" s="35">
        <v>3</v>
      </c>
      <c r="D10" s="52" t="s">
        <v>65</v>
      </c>
      <c r="E10" s="85" t="s">
        <v>558</v>
      </c>
      <c r="F10" s="29" t="s">
        <v>26</v>
      </c>
      <c r="G10" s="29" t="s">
        <v>67</v>
      </c>
      <c r="H10" s="29" t="s">
        <v>559</v>
      </c>
      <c r="I10" s="28">
        <v>1</v>
      </c>
      <c r="J10" s="29" t="s">
        <v>69</v>
      </c>
      <c r="K10" s="29" t="s">
        <v>560</v>
      </c>
      <c r="L10" s="29" t="s">
        <v>561</v>
      </c>
      <c r="M10" s="30" t="s">
        <v>562</v>
      </c>
      <c r="N10" s="134">
        <v>1</v>
      </c>
      <c r="O10" s="135">
        <v>2</v>
      </c>
      <c r="P10" s="135">
        <v>1</v>
      </c>
      <c r="Q10" s="135">
        <v>1</v>
      </c>
      <c r="R10" s="135">
        <v>1</v>
      </c>
      <c r="S10" s="136">
        <v>1</v>
      </c>
      <c r="T10" s="29">
        <f>(N10*0.05)+(O10*0.2)+(P10*0.1)+(Q10*0.3)+(R10*0.3)+(S10*0.05)</f>
        <v>1.2000000000000002</v>
      </c>
      <c r="U10" s="29">
        <v>3</v>
      </c>
      <c r="V10" s="30">
        <v>1</v>
      </c>
      <c r="W10" s="33">
        <f t="shared" si="0"/>
        <v>3.6000000000000005</v>
      </c>
      <c r="X10" s="127"/>
    </row>
    <row r="11" spans="2:24" ht="83.25" customHeight="1">
      <c r="B11" s="63"/>
      <c r="C11" s="64"/>
      <c r="D11" s="65"/>
      <c r="E11" s="87" t="s">
        <v>563</v>
      </c>
      <c r="F11" s="46" t="s">
        <v>43</v>
      </c>
      <c r="G11" s="46" t="s">
        <v>74</v>
      </c>
      <c r="H11" s="46" t="s">
        <v>564</v>
      </c>
      <c r="I11" s="48">
        <v>2</v>
      </c>
      <c r="J11" s="46" t="s">
        <v>76</v>
      </c>
      <c r="K11" s="46" t="s">
        <v>565</v>
      </c>
      <c r="L11" s="46" t="s">
        <v>566</v>
      </c>
      <c r="M11" s="47" t="s">
        <v>567</v>
      </c>
      <c r="N11" s="156">
        <v>1</v>
      </c>
      <c r="O11" s="133">
        <v>1</v>
      </c>
      <c r="P11" s="133">
        <v>1</v>
      </c>
      <c r="Q11" s="133">
        <v>1</v>
      </c>
      <c r="R11" s="133">
        <v>1</v>
      </c>
      <c r="S11" s="130">
        <v>1</v>
      </c>
      <c r="T11" s="46">
        <f>(N11*0.05)+(O11*0.2)+(P11*0.1)+(Q11*0.3)+(R11*0.3)+(S11*0.05)</f>
        <v>1</v>
      </c>
      <c r="U11" s="46">
        <v>3</v>
      </c>
      <c r="V11" s="47">
        <v>1</v>
      </c>
      <c r="W11" s="51">
        <f t="shared" si="0"/>
        <v>3</v>
      </c>
      <c r="X11" s="127"/>
    </row>
    <row r="12" spans="2:24" ht="68.25" customHeight="1">
      <c r="B12" s="34" t="s">
        <v>33</v>
      </c>
      <c r="C12" s="35">
        <v>4</v>
      </c>
      <c r="D12" s="52" t="s">
        <v>80</v>
      </c>
      <c r="E12" s="85" t="s">
        <v>568</v>
      </c>
      <c r="F12" s="29" t="s">
        <v>26</v>
      </c>
      <c r="G12" s="29" t="s">
        <v>82</v>
      </c>
      <c r="H12" s="29" t="s">
        <v>569</v>
      </c>
      <c r="I12" s="28">
        <v>1</v>
      </c>
      <c r="J12" s="29" t="s">
        <v>84</v>
      </c>
      <c r="K12" s="29" t="s">
        <v>570</v>
      </c>
      <c r="L12" s="29" t="s">
        <v>571</v>
      </c>
      <c r="M12" s="30" t="s">
        <v>572</v>
      </c>
      <c r="N12" s="134">
        <v>1</v>
      </c>
      <c r="O12" s="135">
        <v>1</v>
      </c>
      <c r="P12" s="135">
        <v>2</v>
      </c>
      <c r="Q12" s="135">
        <v>0</v>
      </c>
      <c r="R12" s="135">
        <v>0</v>
      </c>
      <c r="S12" s="136">
        <v>1</v>
      </c>
      <c r="T12" s="29">
        <f>(N12*0.05)+(O12*0.2)+(P12*0.1)+(Q12*0.3)+(R12*0.3)+(S12*0.05)</f>
        <v>0.5</v>
      </c>
      <c r="U12" s="29">
        <v>3</v>
      </c>
      <c r="V12" s="30">
        <v>1</v>
      </c>
      <c r="W12" s="33">
        <f t="shared" si="0"/>
        <v>1.5</v>
      </c>
      <c r="X12" s="127"/>
    </row>
    <row r="13" spans="2:24" ht="69.75" customHeight="1">
      <c r="B13" s="63"/>
      <c r="C13" s="64"/>
      <c r="D13" s="65"/>
      <c r="E13" s="87" t="s">
        <v>573</v>
      </c>
      <c r="F13" s="46" t="s">
        <v>43</v>
      </c>
      <c r="G13" s="46" t="s">
        <v>89</v>
      </c>
      <c r="H13" s="46" t="s">
        <v>574</v>
      </c>
      <c r="I13" s="48">
        <v>2</v>
      </c>
      <c r="J13" s="46" t="s">
        <v>91</v>
      </c>
      <c r="K13" s="46" t="s">
        <v>575</v>
      </c>
      <c r="L13" s="46" t="s">
        <v>576</v>
      </c>
      <c r="M13" s="47" t="s">
        <v>577</v>
      </c>
      <c r="N13" s="156">
        <v>1</v>
      </c>
      <c r="O13" s="133">
        <v>1</v>
      </c>
      <c r="P13" s="133">
        <v>1</v>
      </c>
      <c r="Q13" s="133">
        <v>0</v>
      </c>
      <c r="R13" s="133">
        <v>0</v>
      </c>
      <c r="S13" s="130">
        <v>1</v>
      </c>
      <c r="T13" s="46">
        <f>(N13*0.05)+(O13*0.2)+(P13*0.1)+(Q13*0.3)+(R13*0.3)+(S13*0.05)</f>
        <v>0.39999999999999997</v>
      </c>
      <c r="U13" s="46">
        <v>4</v>
      </c>
      <c r="V13" s="47">
        <v>2</v>
      </c>
      <c r="W13" s="51">
        <f t="shared" si="0"/>
        <v>3.1999999999999997</v>
      </c>
      <c r="X13" s="127"/>
    </row>
    <row r="14" spans="2:24" ht="81" customHeight="1">
      <c r="B14" s="34" t="s">
        <v>33</v>
      </c>
      <c r="C14" s="35">
        <v>5</v>
      </c>
      <c r="D14" s="52" t="s">
        <v>95</v>
      </c>
      <c r="E14" s="85" t="s">
        <v>578</v>
      </c>
      <c r="F14" s="29" t="s">
        <v>26</v>
      </c>
      <c r="G14" s="29" t="s">
        <v>97</v>
      </c>
      <c r="H14" s="29" t="s">
        <v>579</v>
      </c>
      <c r="I14" s="28">
        <v>1</v>
      </c>
      <c r="J14" s="29" t="s">
        <v>99</v>
      </c>
      <c r="K14" s="29" t="s">
        <v>359</v>
      </c>
      <c r="L14" s="29" t="s">
        <v>580</v>
      </c>
      <c r="M14" s="30" t="s">
        <v>581</v>
      </c>
      <c r="N14" s="134">
        <v>1</v>
      </c>
      <c r="O14" s="135">
        <v>1</v>
      </c>
      <c r="P14" s="135">
        <v>2</v>
      </c>
      <c r="Q14" s="135">
        <v>1</v>
      </c>
      <c r="R14" s="135">
        <v>1</v>
      </c>
      <c r="S14" s="136">
        <v>1</v>
      </c>
      <c r="T14" s="29">
        <f>(N14*0.05)+(O14*0.2)+(P14*0.1)+(Q14*0.3)+(R14*0.3)+(S14*0.05)</f>
        <v>1.1000000000000001</v>
      </c>
      <c r="U14" s="29">
        <v>3</v>
      </c>
      <c r="V14" s="30">
        <v>1</v>
      </c>
      <c r="W14" s="33">
        <f t="shared" si="0"/>
        <v>3.3000000000000003</v>
      </c>
      <c r="X14" s="127"/>
    </row>
    <row r="15" spans="2:24" ht="90.75" customHeight="1">
      <c r="B15" s="63"/>
      <c r="C15" s="64"/>
      <c r="D15" s="65"/>
      <c r="E15" s="87" t="s">
        <v>582</v>
      </c>
      <c r="F15" s="46" t="s">
        <v>43</v>
      </c>
      <c r="G15" s="46" t="s">
        <v>104</v>
      </c>
      <c r="H15" s="46" t="s">
        <v>583</v>
      </c>
      <c r="I15" s="48">
        <v>2</v>
      </c>
      <c r="J15" s="46" t="s">
        <v>106</v>
      </c>
      <c r="K15" s="46" t="s">
        <v>584</v>
      </c>
      <c r="L15" s="46" t="s">
        <v>585</v>
      </c>
      <c r="M15" s="47" t="s">
        <v>586</v>
      </c>
      <c r="N15" s="156">
        <v>2</v>
      </c>
      <c r="O15" s="133">
        <v>1</v>
      </c>
      <c r="P15" s="133">
        <v>2</v>
      </c>
      <c r="Q15" s="133">
        <v>0</v>
      </c>
      <c r="R15" s="133">
        <v>0</v>
      </c>
      <c r="S15" s="130">
        <v>1</v>
      </c>
      <c r="T15" s="46">
        <f>(N15*0.05)+(O15*0.2)+(P15*0.1)+(Q15*0.3)+(R15*0.3)+(S15*0.05)</f>
        <v>0.55000000000000004</v>
      </c>
      <c r="U15" s="46">
        <v>4</v>
      </c>
      <c r="V15" s="47">
        <v>2</v>
      </c>
      <c r="W15" s="51">
        <f t="shared" si="0"/>
        <v>4.4000000000000004</v>
      </c>
      <c r="X15" s="127"/>
    </row>
    <row r="16" spans="2:24" ht="90" customHeight="1">
      <c r="B16" s="34" t="s">
        <v>33</v>
      </c>
      <c r="C16" s="35">
        <v>6</v>
      </c>
      <c r="D16" s="52" t="s">
        <v>110</v>
      </c>
      <c r="E16" s="85" t="s">
        <v>587</v>
      </c>
      <c r="F16" s="29" t="s">
        <v>26</v>
      </c>
      <c r="G16" s="29" t="s">
        <v>112</v>
      </c>
      <c r="H16" s="29" t="s">
        <v>445</v>
      </c>
      <c r="I16" s="28">
        <v>1</v>
      </c>
      <c r="J16" s="29" t="s">
        <v>114</v>
      </c>
      <c r="K16" s="29" t="s">
        <v>588</v>
      </c>
      <c r="L16" s="29" t="s">
        <v>589</v>
      </c>
      <c r="M16" s="30" t="s">
        <v>590</v>
      </c>
      <c r="N16" s="134">
        <v>1</v>
      </c>
      <c r="O16" s="135">
        <v>1</v>
      </c>
      <c r="P16" s="135">
        <v>1</v>
      </c>
      <c r="Q16" s="135">
        <v>0</v>
      </c>
      <c r="R16" s="135">
        <v>0</v>
      </c>
      <c r="S16" s="136">
        <v>1</v>
      </c>
      <c r="T16" s="29">
        <f>(N16*0.05)+(O16*0.2)+(P16*0.1)+(Q16*0.3)+(R16*0.3)+(S16*0.05)</f>
        <v>0.39999999999999997</v>
      </c>
      <c r="U16" s="29">
        <v>4</v>
      </c>
      <c r="V16" s="30">
        <v>2</v>
      </c>
      <c r="W16" s="33">
        <f t="shared" si="0"/>
        <v>3.1999999999999997</v>
      </c>
      <c r="X16" s="127"/>
    </row>
    <row r="17" spans="2:24" ht="78.75" customHeight="1">
      <c r="B17" s="63"/>
      <c r="C17" s="64"/>
      <c r="D17" s="65"/>
      <c r="E17" s="87" t="s">
        <v>591</v>
      </c>
      <c r="F17" s="46" t="s">
        <v>43</v>
      </c>
      <c r="G17" s="46" t="s">
        <v>119</v>
      </c>
      <c r="H17" s="46" t="s">
        <v>592</v>
      </c>
      <c r="I17" s="48">
        <v>2</v>
      </c>
      <c r="J17" s="46" t="s">
        <v>121</v>
      </c>
      <c r="K17" s="46" t="s">
        <v>593</v>
      </c>
      <c r="L17" s="46" t="s">
        <v>594</v>
      </c>
      <c r="M17" s="47" t="s">
        <v>595</v>
      </c>
      <c r="N17" s="168">
        <v>1</v>
      </c>
      <c r="O17" s="166">
        <v>1</v>
      </c>
      <c r="P17" s="166">
        <v>1</v>
      </c>
      <c r="Q17" s="166">
        <v>0</v>
      </c>
      <c r="R17" s="166">
        <v>0</v>
      </c>
      <c r="S17" s="167">
        <v>1</v>
      </c>
      <c r="T17" s="46">
        <f>(N17*0.05)+(O17*0.2)+(P17*0.1)+(Q17*0.3)+(R17*0.3)+(S17*0.05)</f>
        <v>0.39999999999999997</v>
      </c>
      <c r="U17" s="46">
        <v>3</v>
      </c>
      <c r="V17" s="47">
        <v>1</v>
      </c>
      <c r="W17" s="51">
        <f t="shared" si="0"/>
        <v>1.2</v>
      </c>
      <c r="X17" s="127"/>
    </row>
    <row r="18" spans="2:24" ht="102.75" customHeight="1">
      <c r="B18" s="34" t="s">
        <v>33</v>
      </c>
      <c r="C18" s="35">
        <v>7</v>
      </c>
      <c r="D18" s="52" t="s">
        <v>125</v>
      </c>
      <c r="E18" s="85" t="s">
        <v>200</v>
      </c>
      <c r="F18" s="29" t="s">
        <v>26</v>
      </c>
      <c r="G18" s="29" t="s">
        <v>127</v>
      </c>
      <c r="H18" s="29" t="s">
        <v>306</v>
      </c>
      <c r="I18" s="28">
        <v>1</v>
      </c>
      <c r="J18" s="29" t="s">
        <v>129</v>
      </c>
      <c r="K18" s="29" t="s">
        <v>377</v>
      </c>
      <c r="L18" s="29" t="s">
        <v>596</v>
      </c>
      <c r="M18" s="30" t="s">
        <v>597</v>
      </c>
      <c r="N18" s="174">
        <v>1</v>
      </c>
      <c r="O18" s="172">
        <v>1</v>
      </c>
      <c r="P18" s="172">
        <v>1</v>
      </c>
      <c r="Q18" s="172">
        <v>1</v>
      </c>
      <c r="R18" s="172">
        <v>1</v>
      </c>
      <c r="S18" s="173">
        <v>1</v>
      </c>
      <c r="T18" s="29">
        <f>(N18*0.05)+(O18*0.2)+(P18*0.1)+(Q18*0.3)+(R18*0.3)+(S18*0.05)</f>
        <v>1</v>
      </c>
      <c r="U18" s="29">
        <v>3</v>
      </c>
      <c r="V18" s="30">
        <v>1</v>
      </c>
      <c r="W18" s="33">
        <f>T18*U18*V18</f>
        <v>3</v>
      </c>
      <c r="X18" s="127"/>
    </row>
    <row r="19" spans="2:24" ht="75.75" customHeight="1">
      <c r="B19" s="63"/>
      <c r="C19" s="64"/>
      <c r="D19" s="65"/>
      <c r="E19" s="87" t="s">
        <v>205</v>
      </c>
      <c r="F19" s="46" t="s">
        <v>43</v>
      </c>
      <c r="G19" s="46" t="s">
        <v>134</v>
      </c>
      <c r="H19" s="46" t="s">
        <v>310</v>
      </c>
      <c r="I19" s="48">
        <v>2</v>
      </c>
      <c r="J19" s="46" t="s">
        <v>136</v>
      </c>
      <c r="K19" s="46" t="s">
        <v>381</v>
      </c>
      <c r="L19" s="46" t="s">
        <v>598</v>
      </c>
      <c r="M19" s="47" t="s">
        <v>599</v>
      </c>
      <c r="N19" s="168">
        <v>1</v>
      </c>
      <c r="O19" s="166">
        <v>2</v>
      </c>
      <c r="P19" s="166">
        <v>1</v>
      </c>
      <c r="Q19" s="166">
        <v>1</v>
      </c>
      <c r="R19" s="166">
        <v>1</v>
      </c>
      <c r="S19" s="167">
        <v>1</v>
      </c>
      <c r="T19" s="46">
        <f>(N19*0.05)+(O19*0.2)+(P19*0.1)+(Q19*0.3)+(R19*0.3)+(S19*0.05)</f>
        <v>1.2000000000000002</v>
      </c>
      <c r="U19" s="46">
        <v>3</v>
      </c>
      <c r="V19" s="47">
        <v>1</v>
      </c>
      <c r="W19" s="51">
        <f>T19*U19*V19</f>
        <v>3.6000000000000005</v>
      </c>
      <c r="X19" s="127"/>
    </row>
  </sheetData>
  <mergeCells count="46">
    <mergeCell ref="D3:E3"/>
    <mergeCell ref="X3:X19"/>
    <mergeCell ref="D4:E4"/>
    <mergeCell ref="D12:D13"/>
    <mergeCell ref="V5:V6"/>
    <mergeCell ref="D10:D11"/>
    <mergeCell ref="W5:W6"/>
    <mergeCell ref="I2:M2"/>
    <mergeCell ref="N2:S2"/>
    <mergeCell ref="T2:W2"/>
    <mergeCell ref="B8:B9"/>
    <mergeCell ref="C8:C9"/>
    <mergeCell ref="D8:D9"/>
    <mergeCell ref="P5:P6"/>
    <mergeCell ref="Q5:Q6"/>
    <mergeCell ref="R5:R6"/>
    <mergeCell ref="S5:S6"/>
    <mergeCell ref="T5:T6"/>
    <mergeCell ref="U5:U6"/>
    <mergeCell ref="H5:H6"/>
    <mergeCell ref="I5:I6"/>
    <mergeCell ref="J5:J6"/>
    <mergeCell ref="K5:K6"/>
    <mergeCell ref="N5:N6"/>
    <mergeCell ref="O5:O6"/>
    <mergeCell ref="B18:B19"/>
    <mergeCell ref="C18:C19"/>
    <mergeCell ref="D18:D19"/>
    <mergeCell ref="L5:L6"/>
    <mergeCell ref="M5:M6"/>
    <mergeCell ref="B14:B15"/>
    <mergeCell ref="C14:C15"/>
    <mergeCell ref="D14:D15"/>
    <mergeCell ref="B16:B17"/>
    <mergeCell ref="C16:C17"/>
    <mergeCell ref="D16:D17"/>
    <mergeCell ref="B10:B11"/>
    <mergeCell ref="C10:C11"/>
    <mergeCell ref="B5:B7"/>
    <mergeCell ref="C5:C7"/>
    <mergeCell ref="D5:D7"/>
    <mergeCell ref="B12:B13"/>
    <mergeCell ref="C12:C13"/>
    <mergeCell ref="G5:G6"/>
    <mergeCell ref="E5:E6"/>
    <mergeCell ref="F5:F6"/>
  </mergeCells>
  <conditionalFormatting sqref="W3:W19">
    <cfRule type="cellIs" dxfId="0" priority="1" operator="greaterThan">
      <formula>3.47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Nicolas  Suarez Gomez</cp:lastModifiedBy>
  <cp:revision/>
  <dcterms:created xsi:type="dcterms:W3CDTF">2026-02-17T22:22:51Z</dcterms:created>
  <dcterms:modified xsi:type="dcterms:W3CDTF">2026-04-28T22:39:21Z</dcterms:modified>
  <cp:category/>
  <cp:contentStatus/>
</cp:coreProperties>
</file>