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LAN DE INICIO MADALÚ" sheetId="1" r:id="rId3"/>
    <sheet state="visible" name="UTILIDAD DE LOS PRODUCTOS" sheetId="2" r:id="rId4"/>
    <sheet state="visible" name="CAPITAL INICIAL" sheetId="3" r:id="rId5"/>
    <sheet state="visible" name="flujo de caja" sheetId="4" r:id="rId6"/>
  </sheets>
  <definedNames/>
  <calcPr/>
</workbook>
</file>

<file path=xl/sharedStrings.xml><?xml version="1.0" encoding="utf-8"?>
<sst xmlns="http://schemas.openxmlformats.org/spreadsheetml/2006/main" count="284" uniqueCount="232">
  <si>
    <t>Estimación de Capital Inicial</t>
  </si>
  <si>
    <t>SERVICIOS</t>
  </si>
  <si>
    <t xml:space="preserve">CANTIDAD </t>
  </si>
  <si>
    <t>VENTAS AL DÍA</t>
  </si>
  <si>
    <t>Caracteristicas del producto</t>
  </si>
  <si>
    <t>PRECIO</t>
  </si>
  <si>
    <t xml:space="preserve">PRECIO DE VENTA </t>
  </si>
  <si>
    <t>VENTAS MENSUALES</t>
  </si>
  <si>
    <t xml:space="preserve">Libra de cafe </t>
  </si>
  <si>
    <t>Pinturas</t>
  </si>
  <si>
    <t>56  taza</t>
  </si>
  <si>
    <t>25 UNIDADES</t>
  </si>
  <si>
    <t>SEMILLAS</t>
  </si>
  <si>
    <t xml:space="preserve">Litro de leche </t>
  </si>
  <si>
    <t>8 tazas por litro</t>
  </si>
  <si>
    <t xml:space="preserve">Café organico </t>
  </si>
  <si>
    <t xml:space="preserve">libra </t>
  </si>
  <si>
    <t>Tortas Sencillas</t>
  </si>
  <si>
    <t xml:space="preserve">20 porciones </t>
  </si>
  <si>
    <t>jugo x libra de fruta</t>
  </si>
  <si>
    <t>7 vasos</t>
  </si>
  <si>
    <t>PROMEDIO DE INGRESOS CON DEDUCCIÓN POR MESES</t>
  </si>
  <si>
    <t>Chocolate</t>
  </si>
  <si>
    <t>11200 x 3125 g = 32 un 350c/u</t>
  </si>
  <si>
    <t>Tortas</t>
  </si>
  <si>
    <t xml:space="preserve">40000 - 20 porciones </t>
  </si>
  <si>
    <t xml:space="preserve">Cerveza nacional </t>
  </si>
  <si>
    <t xml:space="preserve">30  Cervezas </t>
  </si>
  <si>
    <t xml:space="preserve">Cookeis </t>
  </si>
  <si>
    <t xml:space="preserve">2000 - porcion </t>
  </si>
  <si>
    <t>Achiras</t>
  </si>
  <si>
    <t>20600 x 250gr</t>
  </si>
  <si>
    <t xml:space="preserve">Leche </t>
  </si>
  <si>
    <t xml:space="preserve">14900 paca x 6  precio unitario 2484 - Bolsa 1100 ml </t>
  </si>
  <si>
    <t>Azucar</t>
  </si>
  <si>
    <t>$3200 - 2500 gr</t>
  </si>
  <si>
    <t xml:space="preserve">Cerveza artesanal </t>
  </si>
  <si>
    <t>Panela</t>
  </si>
  <si>
    <t xml:space="preserve">24 cervezas </t>
  </si>
  <si>
    <t xml:space="preserve">$1500 - 4 panelas </t>
  </si>
  <si>
    <t>Queso</t>
  </si>
  <si>
    <t>$28000 - bloque de 5 libras</t>
  </si>
  <si>
    <t>INGRESOS MENSUALES</t>
  </si>
  <si>
    <t>Jamon</t>
  </si>
  <si>
    <t>$14600 - bloque 1 kilo</t>
  </si>
  <si>
    <t>Galletas</t>
  </si>
  <si>
    <t>$2000 - porcion</t>
  </si>
  <si>
    <t>$108000 bbc 24 -pack</t>
  </si>
  <si>
    <t>Fruta</t>
  </si>
  <si>
    <t>$3000 - libra</t>
  </si>
  <si>
    <t>Dinero inicial para empezar</t>
  </si>
  <si>
    <t xml:space="preserve">$40000 - 30 cervezas </t>
  </si>
  <si>
    <t>$28.340.017</t>
  </si>
  <si>
    <t>Sandwich</t>
  </si>
  <si>
    <t>1 Sandwich (pan+jamón+queso)</t>
  </si>
  <si>
    <t>PUNTO DE EQUILIBRIO (DESCONTANDO COSTOS FIJOS Y VARIABLES)</t>
  </si>
  <si>
    <t>$15.350.555</t>
  </si>
  <si>
    <t>Implementos de aseo</t>
  </si>
  <si>
    <t>Cholocate con Achiras</t>
  </si>
  <si>
    <t>Observaciones</t>
  </si>
  <si>
    <t>32 tazas de chocolate x libra</t>
  </si>
  <si>
    <t>Costos mensuales</t>
  </si>
  <si>
    <t>Aguadepanela con Achira</t>
  </si>
  <si>
    <t>25 tazas por panela</t>
  </si>
  <si>
    <t xml:space="preserve">20 galletas por bandeja </t>
  </si>
  <si>
    <t>INGRESOS CON DEDUCCIÓN</t>
  </si>
  <si>
    <t>Brownies</t>
  </si>
  <si>
    <t>20 brownies por bandeja</t>
  </si>
  <si>
    <t>CANTIDAD DE MESES</t>
  </si>
  <si>
    <t>2 MESES</t>
  </si>
  <si>
    <t>Pizza</t>
  </si>
  <si>
    <t>Salario de los dueños</t>
  </si>
  <si>
    <t xml:space="preserve">TOTAL </t>
  </si>
  <si>
    <t>$30.701.110</t>
  </si>
  <si>
    <t>Agua</t>
  </si>
  <si>
    <t>48 Botellas</t>
  </si>
  <si>
    <t>Escobas x2</t>
  </si>
  <si>
    <t>20000 c/u</t>
  </si>
  <si>
    <t>Traperox2</t>
  </si>
  <si>
    <t>21900 c/u</t>
  </si>
  <si>
    <t>Recogedor + balde</t>
  </si>
  <si>
    <t>Jabón de Loza</t>
  </si>
  <si>
    <t>1 Garrafa x1900 ml 20000</t>
  </si>
  <si>
    <t>esponja x6</t>
  </si>
  <si>
    <t>limpiones x 4</t>
  </si>
  <si>
    <t>Detergentes en polvo</t>
  </si>
  <si>
    <t>$ 31400 - 4kg</t>
  </si>
  <si>
    <t>Limpia vidrios</t>
  </si>
  <si>
    <t>Equivale a medio salario, epsp,pension, arl y caja de compensacion</t>
  </si>
  <si>
    <t>Salario de empleados</t>
  </si>
  <si>
    <t>Alquiler</t>
  </si>
  <si>
    <t>se presupuesta para 6 meses</t>
  </si>
  <si>
    <t>Publicidad / Marketing</t>
  </si>
  <si>
    <t>INSUMOS</t>
  </si>
  <si>
    <t>Servicio</t>
  </si>
  <si>
    <t>semillas</t>
  </si>
  <si>
    <t>Cantidad</t>
  </si>
  <si>
    <t xml:space="preserve">Precio </t>
  </si>
  <si>
    <t>Venta mensual</t>
  </si>
  <si>
    <t xml:space="preserve">Talleres </t>
  </si>
  <si>
    <t>25 LIBRAS</t>
  </si>
  <si>
    <t>5 talleres al mes</t>
  </si>
  <si>
    <t>4 TORTAS</t>
  </si>
  <si>
    <t>30 CUPCAKES</t>
  </si>
  <si>
    <t>Asistencia de 10 personas por taller</t>
  </si>
  <si>
    <t>5 PAQUETES</t>
  </si>
  <si>
    <t>10 BOLSAS</t>
  </si>
  <si>
    <t>10 PAQUETES DE AZUCAR</t>
  </si>
  <si>
    <t>12 PANELAS</t>
  </si>
  <si>
    <t>1 BLOQUE</t>
  </si>
  <si>
    <t xml:space="preserve"> 4 MESES</t>
  </si>
  <si>
    <t>$61.402.220</t>
  </si>
  <si>
    <t>TOTAL GANANCIAS AL MES</t>
  </si>
  <si>
    <t>20 GALLETAS</t>
  </si>
  <si>
    <t>96 PACK</t>
  </si>
  <si>
    <t xml:space="preserve"> 6 MESES</t>
  </si>
  <si>
    <t>$92.103.330</t>
  </si>
  <si>
    <t>10 LIBRAS DE DIFE FRUTAS</t>
  </si>
  <si>
    <t>90 CERVEZAS</t>
  </si>
  <si>
    <t xml:space="preserve"> 12 MESES</t>
  </si>
  <si>
    <t>Servicios publicos (Agua, Luz, internet,gas y telefono)</t>
  </si>
  <si>
    <t xml:space="preserve">Elementos de aseo </t>
  </si>
  <si>
    <t>$184.206.660</t>
  </si>
  <si>
    <t>Impuestos</t>
  </si>
  <si>
    <t>Seguro</t>
  </si>
  <si>
    <t>Talleres</t>
  </si>
  <si>
    <t>Servicios legales y contables</t>
  </si>
  <si>
    <t>Otros (imprevistos)</t>
  </si>
  <si>
    <t>Sub-Total</t>
  </si>
  <si>
    <t>Costos de una vez</t>
  </si>
  <si>
    <t>EQUIPOS</t>
  </si>
  <si>
    <t>Máquina de café</t>
  </si>
  <si>
    <t>ipc proyectdo</t>
  </si>
  <si>
    <t>2 licuadoras</t>
  </si>
  <si>
    <t>2 neveras</t>
  </si>
  <si>
    <t xml:space="preserve"> MUEBLES Y ENSERES</t>
  </si>
  <si>
    <t>5 mesas estilo picnic</t>
  </si>
  <si>
    <r>
      <rPr>
        <rFont val="Calibri"/>
        <b/>
        <color rgb="FF000000"/>
        <sz val="14.0"/>
      </rPr>
      <t xml:space="preserve">           </t>
    </r>
    <r>
      <rPr>
        <rFont val="Calibri"/>
        <b/>
        <color rgb="FF000000"/>
        <sz val="14.0"/>
        <u/>
      </rPr>
      <t>FLUJO DE CAJA</t>
    </r>
  </si>
  <si>
    <t>5 mesas cuadradas</t>
  </si>
  <si>
    <t>15 sillas</t>
  </si>
  <si>
    <t>Implementos de cocina</t>
  </si>
  <si>
    <t>Montaje de barra</t>
  </si>
  <si>
    <t>Despensa</t>
  </si>
  <si>
    <t>Vitrinas</t>
  </si>
  <si>
    <t>VAJILLAS</t>
  </si>
  <si>
    <t>Bandejas</t>
  </si>
  <si>
    <t>Cristalería y cerámica</t>
  </si>
  <si>
    <t>Efectivo Inicial</t>
  </si>
  <si>
    <t>EQUIPO DE COMPUTACION Y COMUNICACIONES</t>
  </si>
  <si>
    <t>Computador</t>
  </si>
  <si>
    <t xml:space="preserve">Ingresos de efectivo (ganancias): </t>
  </si>
  <si>
    <t>Ventas en efectivo</t>
  </si>
  <si>
    <t xml:space="preserve"> cuentas por cobrar</t>
  </si>
  <si>
    <t>Televisor</t>
  </si>
  <si>
    <t>Otros</t>
  </si>
  <si>
    <t>Total Ingresos de efectivo</t>
  </si>
  <si>
    <t>Sistema de audio  </t>
  </si>
  <si>
    <t>Micrófono</t>
  </si>
  <si>
    <t>Total disponible de efectivo</t>
  </si>
  <si>
    <t>OTROS GASTOS</t>
  </si>
  <si>
    <t>Mes 1</t>
  </si>
  <si>
    <t>Mes 2</t>
  </si>
  <si>
    <t>Mes 3</t>
  </si>
  <si>
    <t>Egresos de efectivo (gastos)</t>
  </si>
  <si>
    <t xml:space="preserve">Gastos de personal: </t>
  </si>
  <si>
    <t>Sueldos y salarios</t>
  </si>
  <si>
    <t>Comisiones</t>
  </si>
  <si>
    <t xml:space="preserve">Seguros de salud </t>
  </si>
  <si>
    <t>Vacaciones</t>
  </si>
  <si>
    <t>Decoración</t>
  </si>
  <si>
    <t>Regalía pascual</t>
  </si>
  <si>
    <t>Preaviso y cesantía</t>
  </si>
  <si>
    <t>Capacitación al personal</t>
  </si>
  <si>
    <t>Cuadros</t>
  </si>
  <si>
    <t>Otros gastos de personal</t>
  </si>
  <si>
    <t>Pintura y reparaciones locativas</t>
  </si>
  <si>
    <t>Imprevistos</t>
  </si>
  <si>
    <t>Otros Costos</t>
  </si>
  <si>
    <t>Total Gastos de personal</t>
  </si>
  <si>
    <t>Gastos de representación:</t>
  </si>
  <si>
    <t xml:space="preserve">Gastos de representación </t>
  </si>
  <si>
    <t>Cuotas y suscripciones</t>
  </si>
  <si>
    <t>Total Capital Inicial Estimado</t>
  </si>
  <si>
    <t>Gastos de publicidad escrita</t>
  </si>
  <si>
    <t>Gastos de promociones varias</t>
  </si>
  <si>
    <t>Atención a clientes y relacionados</t>
  </si>
  <si>
    <t>Investigación mercado</t>
  </si>
  <si>
    <t>Total Gastos de representación</t>
  </si>
  <si>
    <t>Gastos suministros y servicios:</t>
  </si>
  <si>
    <t>Seguros generales</t>
  </si>
  <si>
    <t>Ayuntamiento</t>
  </si>
  <si>
    <t>Combustible de vehículos</t>
  </si>
  <si>
    <t>Energía eléctrica</t>
  </si>
  <si>
    <t>Agua potable</t>
  </si>
  <si>
    <t>Gastos de limpieza</t>
  </si>
  <si>
    <t>CAPITAL INICIAL SOCIO 1</t>
  </si>
  <si>
    <t>Mantenimiento de vehículos</t>
  </si>
  <si>
    <t>Mantenimiento de inmuebles</t>
  </si>
  <si>
    <t>Mantenimiento de software</t>
  </si>
  <si>
    <t>Prestamo familia</t>
  </si>
  <si>
    <t>Servicios de alarma</t>
  </si>
  <si>
    <t>Servicios de vigilancia</t>
  </si>
  <si>
    <t>ahorros propios</t>
  </si>
  <si>
    <t>Servicios de GPS</t>
  </si>
  <si>
    <t>Licencias y softwares</t>
  </si>
  <si>
    <t>venta carro</t>
  </si>
  <si>
    <t>Honorarios profesionales, asesores y abogados</t>
  </si>
  <si>
    <t>Suministro y material gastable</t>
  </si>
  <si>
    <t>Total Gastos suministros y material gastable</t>
  </si>
  <si>
    <t>Pagos por caja chica:</t>
  </si>
  <si>
    <t>Fondo gastos menores</t>
  </si>
  <si>
    <t>Total Gastos Caja Chica</t>
  </si>
  <si>
    <t>Proveedores de mercancía:</t>
  </si>
  <si>
    <t>Inventario</t>
  </si>
  <si>
    <t>Total Proveedores de Mercancía</t>
  </si>
  <si>
    <t>Inversiones de capital:</t>
  </si>
  <si>
    <t>Compra de activos</t>
  </si>
  <si>
    <t>Activos intangibles</t>
  </si>
  <si>
    <t>Fianzas y depósitos</t>
  </si>
  <si>
    <t>Total Inversiones de capital</t>
  </si>
  <si>
    <t>Gastos financieros:</t>
  </si>
  <si>
    <t>Comisiones por servicios</t>
  </si>
  <si>
    <t>Gastos diversos</t>
  </si>
  <si>
    <t>Total Gastos financieros</t>
  </si>
  <si>
    <t>Pago de préstamos:</t>
  </si>
  <si>
    <t>Banco 1</t>
  </si>
  <si>
    <t>Banco 2</t>
  </si>
  <si>
    <t>Banco 3</t>
  </si>
  <si>
    <t>Total Pago de préstamos</t>
  </si>
  <si>
    <t>Otros egresos</t>
  </si>
  <si>
    <t>Total Erogaciones</t>
  </si>
  <si>
    <t>Balance Final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</si>
</sst>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_-* #,##0_-;\-* #,##0_-;_-* &quot;-&quot;_-;_-@"/>
    <numFmt numFmtId="165" formatCode="_-&quot;$&quot;* #,##0_-;\-&quot;$&quot;* #,##0_-;_-&quot;$&quot;* &quot;-&quot;_-;_-@"/>
    <numFmt numFmtId="166" formatCode="0.0%"/>
    <numFmt numFmtId="167" formatCode="_-* #,##0.00_-;\-* #,##0.00_-;_-* &quot;-&quot;??_-;_-@"/>
    <numFmt numFmtId="168" formatCode="_(* #,##0.00_);_(* \(#,##0.00\);_(* &quot;-&quot;??_);_(@_)"/>
  </numFmts>
  <fonts count="32">
    <font>
      <sz val="12.0"/>
      <color rgb="FF000000"/>
      <name val="Calibri"/>
    </font>
    <font>
      <b/>
      <sz val="12.0"/>
      <name val="Calibri"/>
    </font>
    <font>
      <b/>
      <sz val="15.0"/>
      <color rgb="FF44546A"/>
      <name val="Calibri"/>
    </font>
    <font>
      <sz val="12.0"/>
      <name val="Calibri"/>
    </font>
    <font>
      <b/>
      <sz val="11.0"/>
      <color rgb="FF3F3F3F"/>
      <name val="Calibri"/>
    </font>
    <font/>
    <font>
      <b/>
      <sz val="11.0"/>
    </font>
    <font>
      <b/>
    </font>
    <font>
      <b/>
      <sz val="11.0"/>
      <color rgb="FF000000"/>
      <name val="Calibri"/>
    </font>
    <font>
      <b/>
      <sz val="12.0"/>
      <color rgb="FF000000"/>
      <name val="Calibri"/>
    </font>
    <font>
      <b/>
      <sz val="9.0"/>
      <color rgb="FF3F3F3F"/>
      <name val="Roboto"/>
    </font>
    <font>
      <i/>
      <sz val="11.0"/>
      <color rgb="FF000000"/>
      <name val="Calibri"/>
    </font>
    <font>
      <sz val="11.0"/>
      <color rgb="FF000000"/>
      <name val="Tahoma"/>
    </font>
    <font>
      <b/>
      <i/>
      <sz val="11.0"/>
      <color rgb="FF000000"/>
      <name val="Calibri"/>
    </font>
    <font>
      <b/>
      <i/>
      <sz val="12.0"/>
      <color rgb="FF1F3864"/>
      <name val="Calibri"/>
    </font>
    <font>
      <sz val="11.0"/>
      <color rgb="FFFFC000"/>
      <name val="Calibri"/>
    </font>
    <font>
      <b/>
      <sz val="11.0"/>
      <color rgb="FFFFC000"/>
      <name val="Calibri"/>
    </font>
    <font>
      <b/>
      <sz val="11.0"/>
      <name val="Calibri"/>
    </font>
    <font>
      <sz val="11.0"/>
      <color rgb="FF3F3F3F"/>
      <name val="Calibri"/>
    </font>
    <font>
      <sz val="9.0"/>
      <color rgb="FF3F3F3F"/>
      <name val="Roboto"/>
    </font>
    <font>
      <i/>
      <sz val="12.0"/>
      <color rgb="FF000000"/>
      <name val="Calibri"/>
    </font>
    <font>
      <i/>
      <sz val="12.0"/>
      <color rgb="FF548135"/>
      <name val="Calibri"/>
    </font>
    <font>
      <sz val="11.0"/>
      <color rgb="FF548135"/>
      <name val="Calibri"/>
    </font>
    <font>
      <b/>
      <sz val="11.0"/>
      <color rgb="FF548135"/>
      <name val="Calibri"/>
    </font>
    <font>
      <b/>
      <u/>
      <sz val="14.0"/>
      <color rgb="FF000000"/>
      <name val="Calibri"/>
    </font>
    <font>
      <b/>
      <sz val="11.0"/>
      <color rgb="FFFFFFFF"/>
      <name val="Calibri"/>
    </font>
    <font>
      <sz val="11.0"/>
      <color rgb="FF2E75B5"/>
      <name val="Calibri"/>
    </font>
    <font>
      <i/>
      <sz val="11.0"/>
      <color rgb="FF2E75B5"/>
      <name val="Calibri"/>
    </font>
    <font>
      <b/>
      <sz val="11.0"/>
      <color rgb="FFF2F2F2"/>
      <name val="Calibri"/>
    </font>
    <font>
      <b/>
      <i/>
      <sz val="14.0"/>
      <color rgb="FF1F3864"/>
      <name val="Calibri"/>
    </font>
    <font>
      <b/>
      <sz val="14.0"/>
      <color rgb="FF1F3864"/>
      <name val="Calibri"/>
    </font>
    <font>
      <sz val="11.0"/>
      <color rgb="FFFFFFFF"/>
      <name val="Calibri"/>
    </font>
  </fonts>
  <fills count="11">
    <fill>
      <patternFill patternType="none"/>
    </fill>
    <fill>
      <patternFill patternType="lightGray"/>
    </fill>
    <fill>
      <patternFill patternType="solid">
        <fgColor rgb="FFFF9900"/>
        <bgColor rgb="FFFF9900"/>
      </patternFill>
    </fill>
    <fill>
      <patternFill patternType="solid">
        <fgColor rgb="FFF79646"/>
        <bgColor rgb="FFF79646"/>
      </patternFill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rgb="FFEFEFEF"/>
        <bgColor rgb="FFEFEFEF"/>
      </patternFill>
    </fill>
    <fill>
      <patternFill patternType="solid">
        <fgColor rgb="FF0070C0"/>
        <bgColor rgb="FF0070C0"/>
      </patternFill>
    </fill>
    <fill>
      <patternFill patternType="solid">
        <fgColor rgb="FFBFBFBF"/>
        <bgColor rgb="FFBFBFBF"/>
      </patternFill>
    </fill>
    <fill>
      <patternFill patternType="solid">
        <fgColor rgb="FF00B050"/>
        <bgColor rgb="FF00B050"/>
      </patternFill>
    </fill>
    <fill>
      <patternFill patternType="solid">
        <fgColor rgb="FF37A9FF"/>
        <bgColor rgb="FF37A9FF"/>
      </patternFill>
    </fill>
  </fills>
  <borders count="15">
    <border/>
    <border>
      <left/>
      <right/>
      <top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ck">
        <color rgb="FF5B9BD5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thin">
        <color rgb="FF3F3F3F"/>
      </left>
      <top style="thin">
        <color rgb="FF3F3F3F"/>
      </top>
      <bottom style="thin">
        <color rgb="FF3F3F3F"/>
      </bottom>
    </border>
    <border>
      <left/>
      <right/>
      <top/>
      <bottom/>
    </border>
    <border>
      <left style="thin">
        <color rgb="FF3F3F3F"/>
      </left>
      <right style="thin">
        <color rgb="FF3F3F3F"/>
      </right>
      <top style="thin">
        <color rgb="FF3F3F3F"/>
      </top>
    </border>
    <border>
      <left style="thin">
        <color rgb="FF3F3F3F"/>
      </left>
      <top style="thin">
        <color rgb="FF3F3F3F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BFBFBF"/>
      </left>
    </border>
    <border>
      <left style="thin">
        <color rgb="FF3F3F3F"/>
      </left>
      <right style="thin">
        <color rgb="FF3F3F3F"/>
      </right>
      <bottom style="thin">
        <color rgb="FF3F3F3F"/>
      </bottom>
    </border>
  </borders>
  <cellStyleXfs count="1">
    <xf borderId="0" fillId="0" fontId="0" numFmtId="0" applyAlignment="1" applyFont="1"/>
  </cellStyleXfs>
  <cellXfs count="13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/>
    </xf>
    <xf borderId="2" fillId="3" fontId="0" numFmtId="0" xfId="0" applyAlignment="1" applyBorder="1" applyFill="1" applyFont="1">
      <alignment horizontal="center" readingOrder="0" vertical="center"/>
    </xf>
    <xf borderId="3" fillId="0" fontId="2" numFmtId="0" xfId="0" applyAlignment="1" applyBorder="1" applyFont="1">
      <alignment horizontal="center"/>
    </xf>
    <xf borderId="2" fillId="3" fontId="0" numFmtId="164" xfId="0" applyAlignment="1" applyBorder="1" applyFont="1" applyNumberFormat="1">
      <alignment horizontal="center" readingOrder="0" vertical="center"/>
    </xf>
    <xf borderId="1" fillId="2" fontId="1" numFmtId="0" xfId="0" applyAlignment="1" applyBorder="1" applyFont="1">
      <alignment horizontal="center" readingOrder="0"/>
    </xf>
    <xf borderId="2" fillId="3" fontId="0" numFmtId="164" xfId="0" applyAlignment="1" applyBorder="1" applyFont="1" applyNumberFormat="1">
      <alignment horizontal="center" vertical="center"/>
    </xf>
    <xf borderId="2" fillId="0" fontId="3" numFmtId="0" xfId="0" applyAlignment="1" applyBorder="1" applyFont="1">
      <alignment horizontal="center"/>
    </xf>
    <xf borderId="4" fillId="4" fontId="4" numFmtId="0" xfId="0" applyAlignment="1" applyBorder="1" applyFill="1" applyFont="1">
      <alignment horizontal="center"/>
    </xf>
    <xf borderId="2" fillId="0" fontId="3" numFmtId="0" xfId="0" applyAlignment="1" applyBorder="1" applyFont="1">
      <alignment horizontal="center" readingOrder="0"/>
    </xf>
    <xf borderId="5" fillId="4" fontId="4" numFmtId="164" xfId="0" applyAlignment="1" applyBorder="1" applyFont="1" applyNumberFormat="1">
      <alignment horizontal="center"/>
    </xf>
    <xf borderId="3" fillId="0" fontId="5" numFmtId="0" xfId="0" applyBorder="1" applyFont="1"/>
    <xf borderId="2" fillId="4" fontId="4" numFmtId="164" xfId="0" applyAlignment="1" applyBorder="1" applyFont="1" applyNumberFormat="1">
      <alignment horizontal="left" readingOrder="0"/>
    </xf>
    <xf borderId="2" fillId="0" fontId="0" numFmtId="164" xfId="0" applyBorder="1" applyFont="1" applyNumberFormat="1"/>
    <xf borderId="2" fillId="4" fontId="4" numFmtId="164" xfId="0" applyAlignment="1" applyBorder="1" applyFont="1" applyNumberFormat="1">
      <alignment horizontal="center"/>
    </xf>
    <xf borderId="2" fillId="0" fontId="3" numFmtId="3" xfId="0" applyAlignment="1" applyBorder="1" applyFont="1" applyNumberFormat="1">
      <alignment horizontal="center"/>
    </xf>
    <xf borderId="5" fillId="4" fontId="4" numFmtId="164" xfId="0" applyAlignment="1" applyBorder="1" applyFont="1" applyNumberFormat="1">
      <alignment horizontal="center" readingOrder="0"/>
    </xf>
    <xf borderId="0" fillId="0" fontId="0" numFmtId="0" xfId="0" applyFont="1"/>
    <xf borderId="2" fillId="4" fontId="6" numFmtId="3" xfId="0" applyAlignment="1" applyBorder="1" applyFont="1" applyNumberFormat="1">
      <alignment horizontal="center" readingOrder="0"/>
    </xf>
    <xf borderId="0" fillId="0" fontId="0" numFmtId="0" xfId="0" applyAlignment="1" applyFont="1">
      <alignment horizontal="left"/>
    </xf>
    <xf borderId="0" fillId="2" fontId="7" numFmtId="0" xfId="0" applyAlignment="1" applyFont="1">
      <alignment horizontal="center" readingOrder="0"/>
    </xf>
    <xf borderId="2" fillId="4" fontId="6" numFmtId="0" xfId="0" applyAlignment="1" applyBorder="1" applyFont="1">
      <alignment horizontal="center"/>
    </xf>
    <xf borderId="0" fillId="2" fontId="7" numFmtId="0" xfId="0" applyFont="1"/>
    <xf borderId="2" fillId="4" fontId="6" numFmtId="0" xfId="0" applyAlignment="1" applyBorder="1" applyFont="1">
      <alignment horizontal="center" readingOrder="0"/>
    </xf>
    <xf borderId="0" fillId="5" fontId="5" numFmtId="0" xfId="0" applyFill="1" applyFont="1"/>
    <xf borderId="0" fillId="0" fontId="0" numFmtId="165" xfId="0" applyFont="1" applyNumberFormat="1"/>
    <xf borderId="2" fillId="4" fontId="8" numFmtId="0" xfId="0" applyAlignment="1" applyBorder="1" applyFont="1">
      <alignment horizontal="center" readingOrder="0"/>
    </xf>
    <xf borderId="0" fillId="0" fontId="9" numFmtId="165" xfId="0" applyFont="1" applyNumberFormat="1"/>
    <xf borderId="6" fillId="6" fontId="10" numFmtId="0" xfId="0" applyAlignment="1" applyBorder="1" applyFill="1" applyFont="1">
      <alignment horizontal="center"/>
    </xf>
    <xf borderId="0" fillId="0" fontId="11" numFmtId="165" xfId="0" applyAlignment="1" applyFont="1" applyNumberFormat="1">
      <alignment horizontal="center" vertical="center"/>
    </xf>
    <xf borderId="7" fillId="4" fontId="4" numFmtId="0" xfId="0" applyAlignment="1" applyBorder="1" applyFont="1">
      <alignment horizontal="center"/>
    </xf>
    <xf borderId="0" fillId="2" fontId="5" numFmtId="0" xfId="0" applyAlignment="1" applyFont="1">
      <alignment readingOrder="0"/>
    </xf>
    <xf borderId="8" fillId="4" fontId="4" numFmtId="164" xfId="0" applyAlignment="1" applyBorder="1" applyFont="1" applyNumberFormat="1">
      <alignment horizontal="center"/>
    </xf>
    <xf borderId="0" fillId="2" fontId="12" numFmtId="0" xfId="0" applyAlignment="1" applyFont="1">
      <alignment readingOrder="0"/>
    </xf>
    <xf borderId="0" fillId="0" fontId="13" numFmtId="165" xfId="0" applyAlignment="1" applyFont="1" applyNumberFormat="1">
      <alignment horizontal="center" shrinkToFit="0" wrapText="1"/>
    </xf>
    <xf borderId="2" fillId="0" fontId="5" numFmtId="0" xfId="0" applyAlignment="1" applyBorder="1" applyFont="1">
      <alignment horizontal="center" readingOrder="0"/>
    </xf>
    <xf borderId="0" fillId="0" fontId="11" numFmtId="165" xfId="0" applyAlignment="1" applyFont="1" applyNumberFormat="1">
      <alignment horizontal="center" shrinkToFit="0" wrapText="1"/>
    </xf>
    <xf borderId="2" fillId="0" fontId="5" numFmtId="0" xfId="0" applyAlignment="1" applyBorder="1" applyFont="1">
      <alignment readingOrder="0"/>
    </xf>
    <xf borderId="0" fillId="0" fontId="14" numFmtId="0" xfId="0" applyAlignment="1" applyFont="1">
      <alignment horizontal="left"/>
    </xf>
    <xf borderId="2" fillId="0" fontId="5" numFmtId="3" xfId="0" applyAlignment="1" applyBorder="1" applyFont="1" applyNumberFormat="1">
      <alignment horizontal="center" readingOrder="0"/>
    </xf>
    <xf borderId="0" fillId="0" fontId="15" numFmtId="165" xfId="0" applyFont="1" applyNumberFormat="1"/>
    <xf borderId="0" fillId="5" fontId="5" numFmtId="0" xfId="0" applyAlignment="1" applyFont="1">
      <alignment horizontal="center"/>
    </xf>
    <xf borderId="0" fillId="0" fontId="16" numFmtId="165" xfId="0" applyFont="1" applyNumberFormat="1"/>
    <xf borderId="9" fillId="3" fontId="1" numFmtId="0" xfId="0" applyAlignment="1" applyBorder="1" applyFont="1">
      <alignment horizontal="center"/>
    </xf>
    <xf borderId="2" fillId="0" fontId="5" numFmtId="0" xfId="0" applyBorder="1" applyFont="1"/>
    <xf borderId="10" fillId="0" fontId="5" numFmtId="0" xfId="0" applyBorder="1" applyFont="1"/>
    <xf borderId="0" fillId="2" fontId="7" numFmtId="0" xfId="0" applyAlignment="1" applyFont="1">
      <alignment readingOrder="0"/>
    </xf>
    <xf borderId="2" fillId="3" fontId="6" numFmtId="0" xfId="0" applyAlignment="1" applyBorder="1" applyFont="1">
      <alignment horizontal="center"/>
    </xf>
    <xf borderId="2" fillId="0" fontId="0" numFmtId="0" xfId="0" applyAlignment="1" applyBorder="1" applyFont="1">
      <alignment horizontal="left"/>
    </xf>
    <xf borderId="2" fillId="4" fontId="17" numFmtId="0" xfId="0" applyAlignment="1" applyBorder="1" applyFont="1">
      <alignment horizontal="center"/>
    </xf>
    <xf borderId="9" fillId="0" fontId="5" numFmtId="0" xfId="0" applyBorder="1" applyFont="1"/>
    <xf borderId="2" fillId="4" fontId="17" numFmtId="164" xfId="0" applyAlignment="1" applyBorder="1" applyFont="1" applyNumberFormat="1">
      <alignment horizontal="center"/>
    </xf>
    <xf borderId="2" fillId="0" fontId="0" numFmtId="165" xfId="0" applyAlignment="1" applyBorder="1" applyFont="1" applyNumberFormat="1">
      <alignment horizontal="center"/>
    </xf>
    <xf borderId="2" fillId="4" fontId="17" numFmtId="164" xfId="0" applyAlignment="1" applyBorder="1" applyFont="1" applyNumberFormat="1">
      <alignment horizontal="left"/>
    </xf>
    <xf borderId="2" fillId="0" fontId="9" numFmtId="165" xfId="0" applyAlignment="1" applyBorder="1" applyFont="1" applyNumberFormat="1">
      <alignment horizontal="center"/>
    </xf>
    <xf borderId="0" fillId="0" fontId="3" numFmtId="164" xfId="0" applyAlignment="1" applyFont="1" applyNumberFormat="1">
      <alignment horizontal="center"/>
    </xf>
    <xf borderId="2" fillId="0" fontId="0" numFmtId="0" xfId="0" applyAlignment="1" applyBorder="1" applyFont="1">
      <alignment horizontal="center" shrinkToFit="0" vertical="center" wrapText="1"/>
    </xf>
    <xf borderId="11" fillId="0" fontId="5" numFmtId="0" xfId="0" applyBorder="1" applyFont="1"/>
    <xf borderId="2" fillId="0" fontId="0" numFmtId="0" xfId="0" applyBorder="1" applyFont="1"/>
    <xf borderId="2" fillId="0" fontId="0" numFmtId="0" xfId="0" applyAlignment="1" applyBorder="1" applyFont="1">
      <alignment shrinkToFit="0" vertical="center" wrapText="1"/>
    </xf>
    <xf borderId="2" fillId="0" fontId="5" numFmtId="164" xfId="0" applyBorder="1" applyFont="1" applyNumberFormat="1"/>
    <xf borderId="2" fillId="3" fontId="7" numFmtId="0" xfId="0" applyAlignment="1" applyBorder="1" applyFont="1">
      <alignment horizontal="center" readingOrder="0" vertical="center"/>
    </xf>
    <xf borderId="2" fillId="0" fontId="18" numFmtId="0" xfId="0" applyAlignment="1" applyBorder="1" applyFont="1">
      <alignment horizontal="left"/>
    </xf>
    <xf borderId="2" fillId="0" fontId="4" numFmtId="165" xfId="0" applyAlignment="1" applyBorder="1" applyFont="1" applyNumberFormat="1">
      <alignment horizontal="center"/>
    </xf>
    <xf borderId="2" fillId="0" fontId="0" numFmtId="0" xfId="0" applyAlignment="1" applyBorder="1" applyFont="1">
      <alignment horizontal="center" readingOrder="0" vertical="center"/>
    </xf>
    <xf borderId="0" fillId="0" fontId="0" numFmtId="164" xfId="0" applyFont="1" applyNumberFormat="1"/>
    <xf borderId="2" fillId="0" fontId="0" numFmtId="164" xfId="0" applyAlignment="1" applyBorder="1" applyFont="1" applyNumberFormat="1">
      <alignment horizontal="center" readingOrder="0" vertical="center"/>
    </xf>
    <xf borderId="2" fillId="0" fontId="5" numFmtId="3" xfId="0" applyAlignment="1" applyBorder="1" applyFont="1" applyNumberFormat="1">
      <alignment readingOrder="0"/>
    </xf>
    <xf borderId="0" fillId="0" fontId="0" numFmtId="0" xfId="0" applyAlignment="1" applyFont="1">
      <alignment horizontal="center" readingOrder="0" vertical="center"/>
    </xf>
    <xf borderId="0" fillId="0" fontId="0" numFmtId="164" xfId="0" applyAlignment="1" applyFont="1" applyNumberFormat="1">
      <alignment horizontal="center" vertical="center"/>
    </xf>
    <xf borderId="2" fillId="0" fontId="4" numFmtId="165" xfId="0" applyAlignment="1" applyBorder="1" applyFont="1" applyNumberFormat="1">
      <alignment horizontal="center" readingOrder="0"/>
    </xf>
    <xf borderId="0" fillId="2" fontId="7" numFmtId="164" xfId="0" applyFont="1" applyNumberFormat="1"/>
    <xf borderId="2" fillId="0" fontId="19" numFmtId="0" xfId="0" applyAlignment="1" applyBorder="1" applyFont="1">
      <alignment horizontal="left"/>
    </xf>
    <xf borderId="0" fillId="5" fontId="3" numFmtId="0" xfId="0" applyAlignment="1" applyFont="1">
      <alignment vertical="bottom"/>
    </xf>
    <xf borderId="0" fillId="2" fontId="3" numFmtId="0" xfId="0" applyAlignment="1" applyFont="1">
      <alignment vertical="bottom"/>
    </xf>
    <xf borderId="0" fillId="2" fontId="12" numFmtId="0" xfId="0" applyAlignment="1" applyFont="1">
      <alignment vertical="bottom"/>
    </xf>
    <xf borderId="0" fillId="2" fontId="3" numFmtId="0" xfId="0" applyAlignment="1" applyFont="1">
      <alignment readingOrder="0" vertical="bottom"/>
    </xf>
    <xf borderId="0" fillId="2" fontId="1" numFmtId="0" xfId="0" applyAlignment="1" applyFont="1">
      <alignment vertical="bottom"/>
    </xf>
    <xf borderId="0" fillId="2" fontId="1" numFmtId="0" xfId="0" applyAlignment="1" applyFont="1">
      <alignment readingOrder="0" vertical="bottom"/>
    </xf>
    <xf borderId="12" fillId="0" fontId="0" numFmtId="0" xfId="0" applyAlignment="1" applyBorder="1" applyFont="1">
      <alignment horizontal="left"/>
    </xf>
    <xf borderId="12" fillId="0" fontId="0" numFmtId="165" xfId="0" applyAlignment="1" applyBorder="1" applyFont="1" applyNumberFormat="1">
      <alignment horizontal="center"/>
    </xf>
    <xf borderId="12" fillId="0" fontId="9" numFmtId="165" xfId="0" applyAlignment="1" applyBorder="1" applyFont="1" applyNumberFormat="1">
      <alignment horizontal="center"/>
    </xf>
    <xf borderId="12" fillId="0" fontId="0" numFmtId="0" xfId="0" applyBorder="1" applyFont="1"/>
    <xf borderId="0" fillId="0" fontId="0" numFmtId="165" xfId="0" applyAlignment="1" applyFont="1" applyNumberFormat="1">
      <alignment horizontal="center"/>
    </xf>
    <xf borderId="0" fillId="0" fontId="9" numFmtId="165" xfId="0" applyAlignment="1" applyFont="1" applyNumberFormat="1">
      <alignment horizontal="center"/>
    </xf>
    <xf borderId="2" fillId="3" fontId="20" numFmtId="0" xfId="0" applyAlignment="1" applyBorder="1" applyFont="1">
      <alignment horizontal="left"/>
    </xf>
    <xf borderId="2" fillId="3" fontId="13" numFmtId="165" xfId="0" applyAlignment="1" applyBorder="1" applyFont="1" applyNumberFormat="1">
      <alignment horizontal="center"/>
    </xf>
    <xf borderId="2" fillId="3" fontId="0" numFmtId="0" xfId="0" applyBorder="1" applyFont="1"/>
    <xf borderId="2" fillId="0" fontId="9" numFmtId="165" xfId="0" applyBorder="1" applyFont="1" applyNumberFormat="1"/>
    <xf borderId="0" fillId="0" fontId="21" numFmtId="0" xfId="0" applyAlignment="1" applyFont="1">
      <alignment horizontal="left"/>
    </xf>
    <xf borderId="0" fillId="0" fontId="22" numFmtId="165" xfId="0" applyFont="1" applyNumberFormat="1"/>
    <xf borderId="2" fillId="0" fontId="23" numFmtId="165" xfId="0" applyBorder="1" applyFont="1" applyNumberFormat="1"/>
    <xf borderId="2" fillId="3" fontId="4" numFmtId="0" xfId="0" applyAlignment="1" applyBorder="1" applyFont="1">
      <alignment horizontal="left"/>
    </xf>
    <xf borderId="2" fillId="3" fontId="0" numFmtId="165" xfId="0" applyBorder="1" applyFont="1" applyNumberFormat="1"/>
    <xf borderId="2" fillId="3" fontId="9" numFmtId="165" xfId="0" applyAlignment="1" applyBorder="1" applyFont="1" applyNumberFormat="1">
      <alignment horizontal="center"/>
    </xf>
    <xf borderId="2" fillId="0" fontId="4" numFmtId="165" xfId="0" applyAlignment="1" applyBorder="1" applyFont="1" applyNumberFormat="1">
      <alignment horizontal="center" vertical="center"/>
    </xf>
    <xf borderId="0" fillId="0" fontId="0" numFmtId="10" xfId="0" applyFont="1" applyNumberFormat="1"/>
    <xf borderId="0" fillId="0" fontId="0" numFmtId="166" xfId="0" applyFont="1" applyNumberFormat="1"/>
    <xf borderId="13" fillId="0" fontId="9" numFmtId="165" xfId="0" applyAlignment="1" applyBorder="1" applyFont="1" applyNumberFormat="1">
      <alignment horizontal="center"/>
    </xf>
    <xf borderId="0" fillId="0" fontId="24" numFmtId="0" xfId="0" applyAlignment="1" applyFont="1">
      <alignment horizontal="left"/>
    </xf>
    <xf borderId="6" fillId="7" fontId="25" numFmtId="0" xfId="0" applyAlignment="1" applyBorder="1" applyFill="1" applyFont="1">
      <alignment horizontal="center"/>
    </xf>
    <xf borderId="0" fillId="0" fontId="18" numFmtId="0" xfId="0" applyAlignment="1" applyFont="1">
      <alignment horizontal="left"/>
    </xf>
    <xf borderId="6" fillId="8" fontId="26" numFmtId="0" xfId="0" applyBorder="1" applyFill="1" applyFont="1"/>
    <xf borderId="0" fillId="0" fontId="4" numFmtId="165" xfId="0" applyAlignment="1" applyFont="1" applyNumberFormat="1">
      <alignment horizontal="center"/>
    </xf>
    <xf borderId="6" fillId="8" fontId="26" numFmtId="0" xfId="0" applyAlignment="1" applyBorder="1" applyFont="1">
      <alignment horizontal="center"/>
    </xf>
    <xf borderId="0" fillId="0" fontId="0" numFmtId="167" xfId="0" applyAlignment="1" applyFont="1" applyNumberFormat="1">
      <alignment horizontal="center"/>
    </xf>
    <xf borderId="14" fillId="0" fontId="18" numFmtId="0" xfId="0" applyAlignment="1" applyBorder="1" applyFont="1">
      <alignment horizontal="left"/>
    </xf>
    <xf borderId="6" fillId="8" fontId="27" numFmtId="0" xfId="0" applyBorder="1" applyFont="1"/>
    <xf borderId="14" fillId="0" fontId="4" numFmtId="165" xfId="0" applyAlignment="1" applyBorder="1" applyFont="1" applyNumberFormat="1">
      <alignment horizontal="center" vertical="center"/>
    </xf>
    <xf borderId="4" fillId="0" fontId="18" numFmtId="0" xfId="0" applyAlignment="1" applyBorder="1" applyFont="1">
      <alignment horizontal="left"/>
    </xf>
    <xf borderId="4" fillId="0" fontId="4" numFmtId="165" xfId="0" applyAlignment="1" applyBorder="1" applyFont="1" applyNumberFormat="1">
      <alignment horizontal="center" vertical="center"/>
    </xf>
    <xf borderId="4" fillId="0" fontId="4" numFmtId="165" xfId="0" applyAlignment="1" applyBorder="1" applyFont="1" applyNumberFormat="1">
      <alignment horizontal="center"/>
    </xf>
    <xf borderId="6" fillId="9" fontId="28" numFmtId="0" xfId="0" applyBorder="1" applyFill="1" applyFont="1"/>
    <xf borderId="0" fillId="0" fontId="4" numFmtId="0" xfId="0" applyAlignment="1" applyFont="1">
      <alignment horizontal="left"/>
    </xf>
    <xf borderId="6" fillId="9" fontId="28" numFmtId="0" xfId="0" applyAlignment="1" applyBorder="1" applyFont="1">
      <alignment horizontal="center"/>
    </xf>
    <xf borderId="0" fillId="3" fontId="4" numFmtId="0" xfId="0" applyAlignment="1" applyFont="1">
      <alignment horizontal="left"/>
    </xf>
    <xf borderId="0" fillId="0" fontId="0" numFmtId="0" xfId="0" applyAlignment="1" applyFont="1">
      <alignment horizontal="center"/>
    </xf>
    <xf borderId="0" fillId="3" fontId="0" numFmtId="165" xfId="0" applyFont="1" applyNumberFormat="1"/>
    <xf borderId="13" fillId="3" fontId="9" numFmtId="165" xfId="0" applyAlignment="1" applyBorder="1" applyFont="1" applyNumberFormat="1">
      <alignment horizontal="center"/>
    </xf>
    <xf borderId="6" fillId="8" fontId="26" numFmtId="165" xfId="0" applyAlignment="1" applyBorder="1" applyFont="1" applyNumberFormat="1">
      <alignment horizontal="center"/>
    </xf>
    <xf borderId="2" fillId="3" fontId="8" numFmtId="165" xfId="0" applyAlignment="1" applyBorder="1" applyFont="1" applyNumberFormat="1">
      <alignment horizontal="center"/>
    </xf>
    <xf borderId="2" fillId="3" fontId="29" numFmtId="0" xfId="0" applyAlignment="1" applyBorder="1" applyFont="1">
      <alignment horizontal="left"/>
    </xf>
    <xf borderId="2" fillId="3" fontId="30" numFmtId="165" xfId="0" applyBorder="1" applyFont="1" applyNumberFormat="1"/>
    <xf borderId="2" fillId="3" fontId="29" numFmtId="165" xfId="0" applyAlignment="1" applyBorder="1" applyFont="1" applyNumberFormat="1">
      <alignment horizontal="center"/>
    </xf>
    <xf borderId="0" fillId="0" fontId="8" numFmtId="165" xfId="0" applyFont="1" applyNumberFormat="1"/>
    <xf borderId="0" fillId="0" fontId="0" numFmtId="168" xfId="0" applyAlignment="1" applyFont="1" applyNumberFormat="1">
      <alignment horizontal="center"/>
    </xf>
    <xf borderId="6" fillId="9" fontId="28" numFmtId="165" xfId="0" applyAlignment="1" applyBorder="1" applyFont="1" applyNumberFormat="1">
      <alignment horizontal="center"/>
    </xf>
    <xf borderId="6" fillId="10" fontId="25" numFmtId="0" xfId="0" applyBorder="1" applyFill="1" applyFont="1"/>
    <xf borderId="6" fillId="10" fontId="25" numFmtId="165" xfId="0" applyAlignment="1" applyBorder="1" applyFont="1" applyNumberFormat="1">
      <alignment horizontal="center"/>
    </xf>
    <xf borderId="6" fillId="10" fontId="25" numFmtId="0" xfId="0" applyAlignment="1" applyBorder="1" applyFont="1">
      <alignment horizontal="center"/>
    </xf>
    <xf borderId="0" fillId="0" fontId="31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29.44"/>
    <col customWidth="1" min="2" max="2" width="38.0"/>
    <col customWidth="1" min="3" max="3" width="19.67"/>
    <col customWidth="1" min="4" max="6" width="10.44"/>
  </cols>
  <sheetData>
    <row r="1" ht="31.5" customHeight="1">
      <c r="A1" s="2" t="s">
        <v>1</v>
      </c>
      <c r="B1" s="4" t="s">
        <v>4</v>
      </c>
      <c r="C1" s="6" t="s">
        <v>5</v>
      </c>
    </row>
    <row r="2" ht="15.75" customHeight="1">
      <c r="A2" s="8" t="s">
        <v>9</v>
      </c>
      <c r="B2" s="10">
        <v>300000.0</v>
      </c>
      <c r="C2" s="12">
        <v>300000.0</v>
      </c>
    </row>
    <row r="3" ht="15.75" customHeight="1">
      <c r="A3" s="8" t="s">
        <v>12</v>
      </c>
      <c r="B3" s="10">
        <v>40000.0</v>
      </c>
      <c r="C3" s="14">
        <v>40000.0</v>
      </c>
    </row>
    <row r="4" ht="15.75" customHeight="1">
      <c r="A4" s="8" t="s">
        <v>15</v>
      </c>
      <c r="B4" s="16" t="s">
        <v>16</v>
      </c>
      <c r="C4" s="18">
        <v>23000.0</v>
      </c>
    </row>
    <row r="5" ht="15.75" customHeight="1">
      <c r="A5" s="8" t="s">
        <v>22</v>
      </c>
      <c r="B5" s="10" t="s">
        <v>23</v>
      </c>
      <c r="C5" s="21">
        <v>11200.0</v>
      </c>
    </row>
    <row r="6" ht="15.75" customHeight="1">
      <c r="A6" s="8" t="s">
        <v>24</v>
      </c>
      <c r="B6" s="10" t="s">
        <v>25</v>
      </c>
      <c r="C6" s="23">
        <v>40000.0</v>
      </c>
    </row>
    <row r="7" ht="15.75" customHeight="1">
      <c r="A7" s="8" t="s">
        <v>28</v>
      </c>
      <c r="B7" s="10" t="s">
        <v>29</v>
      </c>
      <c r="C7" s="23">
        <v>2000.0</v>
      </c>
    </row>
    <row r="8" ht="15.75" customHeight="1">
      <c r="A8" s="8" t="s">
        <v>30</v>
      </c>
      <c r="B8" s="10" t="s">
        <v>31</v>
      </c>
      <c r="C8" s="23">
        <v>20600.0</v>
      </c>
    </row>
    <row r="9" ht="15.75" customHeight="1">
      <c r="A9" s="8" t="s">
        <v>32</v>
      </c>
      <c r="B9" s="10" t="s">
        <v>33</v>
      </c>
      <c r="C9" s="23">
        <v>14900.0</v>
      </c>
    </row>
    <row r="10" ht="15.75" customHeight="1">
      <c r="A10" s="8" t="s">
        <v>34</v>
      </c>
      <c r="B10" s="10" t="s">
        <v>35</v>
      </c>
      <c r="C10" s="23">
        <v>3200.0</v>
      </c>
    </row>
    <row r="11" ht="15.75" customHeight="1">
      <c r="A11" s="8" t="s">
        <v>37</v>
      </c>
      <c r="B11" s="10" t="s">
        <v>39</v>
      </c>
      <c r="C11" s="23">
        <v>1500.0</v>
      </c>
    </row>
    <row r="12" ht="15.75" customHeight="1">
      <c r="A12" s="8" t="s">
        <v>40</v>
      </c>
      <c r="B12" s="10" t="s">
        <v>41</v>
      </c>
      <c r="C12" s="26">
        <v>28000.0</v>
      </c>
    </row>
    <row r="13" ht="15.75" customHeight="1">
      <c r="A13" s="8" t="s">
        <v>43</v>
      </c>
      <c r="B13" s="10" t="s">
        <v>44</v>
      </c>
      <c r="C13" s="23">
        <v>14600.0</v>
      </c>
    </row>
    <row r="14" ht="15.75" customHeight="1">
      <c r="A14" s="8" t="s">
        <v>45</v>
      </c>
      <c r="B14" s="10" t="s">
        <v>46</v>
      </c>
      <c r="C14" s="23">
        <v>2000.0</v>
      </c>
    </row>
    <row r="15" ht="15.75" customHeight="1">
      <c r="A15" s="28" t="s">
        <v>36</v>
      </c>
      <c r="B15" s="10" t="s">
        <v>47</v>
      </c>
      <c r="C15" s="23">
        <v>10800.0</v>
      </c>
    </row>
    <row r="16" ht="15.75" customHeight="1">
      <c r="A16" s="8" t="s">
        <v>48</v>
      </c>
      <c r="B16" s="10" t="s">
        <v>49</v>
      </c>
      <c r="C16" s="23">
        <v>3000.0</v>
      </c>
    </row>
    <row r="17" ht="15.75" customHeight="1">
      <c r="A17" s="30" t="s">
        <v>26</v>
      </c>
      <c r="B17" s="32" t="s">
        <v>51</v>
      </c>
      <c r="C17" s="23">
        <v>40000.0</v>
      </c>
    </row>
    <row r="18" ht="15.75" customHeight="1">
      <c r="A18" s="43" t="s">
        <v>57</v>
      </c>
      <c r="B18" s="45"/>
      <c r="C18" s="47"/>
    </row>
    <row r="19" ht="15.75" customHeight="1">
      <c r="A19" s="49" t="s">
        <v>76</v>
      </c>
      <c r="B19" s="51" t="s">
        <v>77</v>
      </c>
      <c r="C19" s="23">
        <v>20000.0</v>
      </c>
    </row>
    <row r="20" ht="15.75" customHeight="1">
      <c r="A20" s="49" t="s">
        <v>78</v>
      </c>
      <c r="B20" s="51" t="s">
        <v>79</v>
      </c>
      <c r="C20" s="23">
        <v>21900.0</v>
      </c>
    </row>
    <row r="21" ht="15.75" customHeight="1">
      <c r="A21" s="49" t="s">
        <v>80</v>
      </c>
      <c r="B21" s="53">
        <v>20000.0</v>
      </c>
      <c r="C21" s="23">
        <v>20000.0</v>
      </c>
    </row>
    <row r="22" ht="15.75" customHeight="1">
      <c r="A22" s="49" t="s">
        <v>81</v>
      </c>
      <c r="B22" s="51" t="s">
        <v>82</v>
      </c>
      <c r="C22" s="23">
        <v>20000.0</v>
      </c>
    </row>
    <row r="23" ht="15.75" customHeight="1">
      <c r="A23" s="49" t="s">
        <v>83</v>
      </c>
      <c r="B23" s="51">
        <v>3000.0</v>
      </c>
      <c r="C23" s="23">
        <v>3000.0</v>
      </c>
    </row>
    <row r="24" ht="15.75" customHeight="1">
      <c r="A24" s="49" t="s">
        <v>84</v>
      </c>
      <c r="B24" s="51">
        <v>4000.0</v>
      </c>
      <c r="C24" s="23">
        <v>4000.0</v>
      </c>
    </row>
    <row r="25" ht="15.75" customHeight="1">
      <c r="A25" s="49" t="s">
        <v>85</v>
      </c>
      <c r="B25" s="51" t="s">
        <v>86</v>
      </c>
      <c r="C25" s="23">
        <v>31400.0</v>
      </c>
    </row>
    <row r="26" ht="15.75" customHeight="1">
      <c r="A26" s="49" t="s">
        <v>87</v>
      </c>
      <c r="B26" s="51">
        <v>7200.0</v>
      </c>
      <c r="C26" s="23">
        <v>7200.0</v>
      </c>
    </row>
    <row r="27" ht="15.75" customHeight="1">
      <c r="B27" s="55"/>
    </row>
    <row r="28" ht="15.75" customHeight="1">
      <c r="B28" s="55"/>
    </row>
    <row r="29" ht="15.75" customHeight="1">
      <c r="B29" s="55"/>
    </row>
    <row r="30" ht="15.75" customHeight="1">
      <c r="B30" s="55"/>
    </row>
    <row r="31" ht="15.75" customHeight="1">
      <c r="B31" s="55"/>
    </row>
    <row r="32" ht="15.75" customHeight="1">
      <c r="B32" s="55"/>
    </row>
    <row r="33" ht="15.75" customHeight="1">
      <c r="B33" s="55"/>
    </row>
    <row r="34" ht="15.75" customHeight="1">
      <c r="B34" s="55"/>
    </row>
    <row r="35" ht="15.75" customHeight="1">
      <c r="B35" s="55"/>
    </row>
    <row r="36" ht="15.75" customHeight="1">
      <c r="B36" s="55"/>
    </row>
    <row r="37" ht="15.75" customHeight="1">
      <c r="B37" s="55"/>
    </row>
    <row r="38" ht="15.75" customHeight="1">
      <c r="B38" s="55"/>
    </row>
    <row r="39" ht="15.75" customHeight="1">
      <c r="B39" s="55"/>
    </row>
    <row r="40" ht="15.75" customHeight="1">
      <c r="B40" s="55"/>
    </row>
    <row r="41" ht="15.75" customHeight="1">
      <c r="B41" s="55"/>
    </row>
    <row r="42" ht="15.75" customHeight="1">
      <c r="B42" s="55"/>
    </row>
    <row r="43" ht="15.75" customHeight="1">
      <c r="B43" s="55"/>
    </row>
    <row r="44" ht="15.75" customHeight="1">
      <c r="B44" s="55"/>
    </row>
    <row r="45" ht="15.75" customHeight="1">
      <c r="B45" s="55"/>
    </row>
    <row r="46" ht="15.75" customHeight="1">
      <c r="B46" s="55"/>
    </row>
    <row r="47" ht="15.75" customHeight="1">
      <c r="B47" s="55"/>
    </row>
    <row r="48" ht="15.75" customHeight="1">
      <c r="B48" s="55"/>
    </row>
    <row r="49" ht="15.75" customHeight="1">
      <c r="B49" s="55"/>
    </row>
    <row r="50" ht="15.75" customHeight="1">
      <c r="B50" s="55"/>
    </row>
    <row r="51" ht="15.75" customHeight="1">
      <c r="B51" s="55"/>
    </row>
    <row r="52" ht="15.75" customHeight="1">
      <c r="B52" s="55"/>
    </row>
    <row r="53" ht="15.75" customHeight="1">
      <c r="B53" s="55"/>
    </row>
    <row r="54" ht="15.75" customHeight="1">
      <c r="B54" s="55"/>
    </row>
    <row r="55" ht="15.75" customHeight="1">
      <c r="B55" s="55"/>
    </row>
    <row r="56" ht="15.75" customHeight="1">
      <c r="B56" s="55"/>
    </row>
    <row r="57" ht="15.75" customHeight="1">
      <c r="B57" s="55"/>
    </row>
    <row r="58" ht="15.75" customHeight="1">
      <c r="B58" s="55"/>
    </row>
    <row r="59" ht="15.75" customHeight="1">
      <c r="B59" s="55"/>
    </row>
    <row r="60" ht="15.75" customHeight="1">
      <c r="B60" s="55"/>
    </row>
    <row r="61" ht="15.75" customHeight="1">
      <c r="B61" s="55"/>
    </row>
    <row r="62" ht="15.75" customHeight="1">
      <c r="B62" s="55"/>
    </row>
    <row r="63" ht="15.75" customHeight="1">
      <c r="B63" s="55"/>
    </row>
    <row r="64" ht="15.75" customHeight="1">
      <c r="B64" s="55"/>
    </row>
    <row r="65" ht="15.75" customHeight="1">
      <c r="B65" s="55"/>
    </row>
    <row r="66" ht="15.75" customHeight="1">
      <c r="B66" s="55"/>
    </row>
    <row r="67" ht="15.75" customHeight="1">
      <c r="B67" s="55"/>
    </row>
    <row r="68" ht="15.75" customHeight="1">
      <c r="B68" s="55"/>
    </row>
    <row r="69" ht="15.75" customHeight="1">
      <c r="B69" s="55"/>
    </row>
    <row r="70" ht="15.75" customHeight="1">
      <c r="B70" s="55"/>
    </row>
    <row r="71" ht="15.75" customHeight="1">
      <c r="B71" s="55"/>
    </row>
    <row r="72" ht="15.75" customHeight="1">
      <c r="B72" s="55"/>
    </row>
    <row r="73" ht="15.75" customHeight="1">
      <c r="B73" s="55"/>
    </row>
    <row r="74" ht="15.75" customHeight="1">
      <c r="B74" s="55"/>
    </row>
    <row r="75" ht="15.75" customHeight="1">
      <c r="B75" s="55"/>
    </row>
    <row r="76" ht="15.75" customHeight="1">
      <c r="B76" s="55"/>
    </row>
    <row r="77" ht="15.75" customHeight="1">
      <c r="B77" s="55"/>
    </row>
    <row r="78" ht="15.75" customHeight="1">
      <c r="B78" s="55"/>
    </row>
    <row r="79" ht="15.75" customHeight="1">
      <c r="B79" s="55"/>
    </row>
    <row r="80" ht="15.75" customHeight="1">
      <c r="B80" s="55"/>
    </row>
    <row r="81" ht="15.75" customHeight="1">
      <c r="B81" s="55"/>
    </row>
    <row r="82" ht="15.75" customHeight="1">
      <c r="B82" s="55"/>
    </row>
    <row r="83" ht="15.75" customHeight="1">
      <c r="B83" s="55"/>
    </row>
    <row r="84" ht="15.75" customHeight="1">
      <c r="B84" s="55"/>
    </row>
    <row r="85" ht="15.75" customHeight="1">
      <c r="B85" s="55"/>
    </row>
    <row r="86" ht="15.75" customHeight="1">
      <c r="B86" s="55"/>
    </row>
    <row r="87" ht="15.75" customHeight="1">
      <c r="B87" s="55"/>
    </row>
    <row r="88" ht="15.75" customHeight="1">
      <c r="B88" s="55"/>
    </row>
    <row r="89" ht="15.75" customHeight="1">
      <c r="B89" s="55"/>
    </row>
    <row r="90" ht="15.75" customHeight="1">
      <c r="B90" s="55"/>
    </row>
    <row r="91" ht="15.75" customHeight="1">
      <c r="B91" s="55"/>
    </row>
    <row r="92" ht="15.75" customHeight="1">
      <c r="B92" s="55"/>
    </row>
    <row r="93" ht="15.75" customHeight="1">
      <c r="B93" s="55"/>
    </row>
    <row r="94" ht="15.75" customHeight="1">
      <c r="B94" s="55"/>
    </row>
    <row r="95" ht="15.75" customHeight="1">
      <c r="B95" s="55"/>
    </row>
    <row r="96" ht="15.75" customHeight="1">
      <c r="B96" s="55"/>
    </row>
    <row r="97" ht="15.75" customHeight="1">
      <c r="B97" s="55"/>
    </row>
    <row r="98" ht="15.75" customHeight="1">
      <c r="B98" s="55"/>
    </row>
    <row r="99" ht="15.75" customHeight="1">
      <c r="B99" s="55"/>
    </row>
    <row r="100" ht="15.75" customHeight="1">
      <c r="B100" s="55"/>
    </row>
    <row r="101" ht="15.75" customHeight="1">
      <c r="B101" s="55"/>
    </row>
    <row r="102" ht="15.75" customHeight="1">
      <c r="B102" s="55"/>
    </row>
    <row r="103" ht="15.75" customHeight="1">
      <c r="B103" s="55"/>
    </row>
    <row r="104" ht="15.75" customHeight="1">
      <c r="B104" s="55"/>
    </row>
    <row r="105" ht="15.75" customHeight="1">
      <c r="B105" s="55"/>
    </row>
    <row r="106" ht="15.75" customHeight="1">
      <c r="B106" s="55"/>
    </row>
    <row r="107" ht="15.75" customHeight="1">
      <c r="B107" s="55"/>
    </row>
    <row r="108" ht="15.75" customHeight="1">
      <c r="B108" s="55"/>
    </row>
    <row r="109" ht="15.75" customHeight="1">
      <c r="B109" s="55"/>
    </row>
    <row r="110" ht="15.75" customHeight="1">
      <c r="B110" s="55"/>
    </row>
    <row r="111" ht="15.75" customHeight="1">
      <c r="B111" s="55"/>
    </row>
    <row r="112" ht="15.75" customHeight="1">
      <c r="B112" s="55"/>
    </row>
    <row r="113" ht="15.75" customHeight="1">
      <c r="B113" s="55"/>
    </row>
    <row r="114" ht="15.75" customHeight="1">
      <c r="B114" s="55"/>
    </row>
    <row r="115" ht="15.75" customHeight="1">
      <c r="B115" s="55"/>
    </row>
    <row r="116" ht="15.75" customHeight="1">
      <c r="B116" s="55"/>
    </row>
    <row r="117" ht="15.75" customHeight="1">
      <c r="B117" s="55"/>
    </row>
    <row r="118" ht="15.75" customHeight="1">
      <c r="B118" s="55"/>
    </row>
    <row r="119" ht="15.75" customHeight="1">
      <c r="B119" s="55"/>
    </row>
    <row r="120" ht="15.75" customHeight="1">
      <c r="B120" s="55"/>
    </row>
    <row r="121" ht="15.75" customHeight="1">
      <c r="B121" s="55"/>
    </row>
    <row r="122" ht="15.75" customHeight="1">
      <c r="B122" s="55"/>
    </row>
    <row r="123" ht="15.75" customHeight="1">
      <c r="B123" s="55"/>
    </row>
    <row r="124" ht="15.75" customHeight="1">
      <c r="B124" s="55"/>
    </row>
    <row r="125" ht="15.75" customHeight="1">
      <c r="B125" s="55"/>
    </row>
    <row r="126" ht="15.75" customHeight="1">
      <c r="B126" s="55"/>
    </row>
    <row r="127" ht="15.75" customHeight="1">
      <c r="B127" s="55"/>
    </row>
    <row r="128" ht="15.75" customHeight="1">
      <c r="B128" s="55"/>
    </row>
    <row r="129" ht="15.75" customHeight="1">
      <c r="B129" s="55"/>
    </row>
    <row r="130" ht="15.75" customHeight="1">
      <c r="B130" s="55"/>
    </row>
    <row r="131" ht="15.75" customHeight="1">
      <c r="B131" s="55"/>
    </row>
    <row r="132" ht="15.75" customHeight="1">
      <c r="B132" s="55"/>
    </row>
    <row r="133" ht="15.75" customHeight="1">
      <c r="B133" s="55"/>
    </row>
    <row r="134" ht="15.75" customHeight="1">
      <c r="B134" s="55"/>
    </row>
    <row r="135" ht="15.75" customHeight="1">
      <c r="B135" s="55"/>
    </row>
    <row r="136" ht="15.75" customHeight="1">
      <c r="B136" s="55"/>
    </row>
    <row r="137" ht="15.75" customHeight="1">
      <c r="B137" s="55"/>
    </row>
    <row r="138" ht="15.75" customHeight="1">
      <c r="B138" s="55"/>
    </row>
    <row r="139" ht="15.75" customHeight="1">
      <c r="B139" s="55"/>
    </row>
    <row r="140" ht="15.75" customHeight="1">
      <c r="B140" s="55"/>
    </row>
    <row r="141" ht="15.75" customHeight="1">
      <c r="B141" s="55"/>
    </row>
    <row r="142" ht="15.75" customHeight="1">
      <c r="B142" s="55"/>
    </row>
    <row r="143" ht="15.75" customHeight="1">
      <c r="B143" s="55"/>
    </row>
    <row r="144" ht="15.75" customHeight="1">
      <c r="B144" s="55"/>
    </row>
    <row r="145" ht="15.75" customHeight="1">
      <c r="B145" s="55"/>
    </row>
    <row r="146" ht="15.75" customHeight="1">
      <c r="B146" s="55"/>
    </row>
    <row r="147" ht="15.75" customHeight="1">
      <c r="B147" s="55"/>
    </row>
    <row r="148" ht="15.75" customHeight="1">
      <c r="B148" s="55"/>
    </row>
    <row r="149" ht="15.75" customHeight="1">
      <c r="B149" s="55"/>
    </row>
    <row r="150" ht="15.75" customHeight="1">
      <c r="B150" s="55"/>
    </row>
    <row r="151" ht="15.75" customHeight="1">
      <c r="B151" s="55"/>
    </row>
    <row r="152" ht="15.75" customHeight="1">
      <c r="B152" s="55"/>
    </row>
    <row r="153" ht="15.75" customHeight="1">
      <c r="B153" s="55"/>
    </row>
    <row r="154" ht="15.75" customHeight="1">
      <c r="B154" s="55"/>
    </row>
    <row r="155" ht="15.75" customHeight="1">
      <c r="B155" s="55"/>
    </row>
    <row r="156" ht="15.75" customHeight="1">
      <c r="B156" s="55"/>
    </row>
    <row r="157" ht="15.75" customHeight="1">
      <c r="B157" s="55"/>
    </row>
    <row r="158" ht="15.75" customHeight="1">
      <c r="B158" s="55"/>
    </row>
    <row r="159" ht="15.75" customHeight="1">
      <c r="B159" s="55"/>
    </row>
    <row r="160" ht="15.75" customHeight="1">
      <c r="B160" s="55"/>
    </row>
    <row r="161" ht="15.75" customHeight="1">
      <c r="B161" s="55"/>
    </row>
    <row r="162" ht="15.75" customHeight="1">
      <c r="B162" s="55"/>
    </row>
    <row r="163" ht="15.75" customHeight="1">
      <c r="B163" s="55"/>
    </row>
    <row r="164" ht="15.75" customHeight="1">
      <c r="B164" s="55"/>
    </row>
    <row r="165" ht="15.75" customHeight="1">
      <c r="B165" s="55"/>
    </row>
    <row r="166" ht="15.75" customHeight="1">
      <c r="B166" s="55"/>
    </row>
    <row r="167" ht="15.75" customHeight="1">
      <c r="B167" s="55"/>
    </row>
    <row r="168" ht="15.75" customHeight="1">
      <c r="B168" s="55"/>
    </row>
    <row r="169" ht="15.75" customHeight="1">
      <c r="B169" s="55"/>
    </row>
    <row r="170" ht="15.75" customHeight="1">
      <c r="B170" s="55"/>
    </row>
    <row r="171" ht="15.75" customHeight="1">
      <c r="B171" s="55"/>
    </row>
    <row r="172" ht="15.75" customHeight="1">
      <c r="B172" s="55"/>
    </row>
    <row r="173" ht="15.75" customHeight="1">
      <c r="B173" s="55"/>
    </row>
    <row r="174" ht="15.75" customHeight="1">
      <c r="B174" s="55"/>
    </row>
    <row r="175" ht="15.75" customHeight="1">
      <c r="B175" s="55"/>
    </row>
    <row r="176" ht="15.75" customHeight="1">
      <c r="B176" s="55"/>
    </row>
    <row r="177" ht="15.75" customHeight="1">
      <c r="B177" s="55"/>
    </row>
    <row r="178" ht="15.75" customHeight="1">
      <c r="B178" s="55"/>
    </row>
    <row r="179" ht="15.75" customHeight="1">
      <c r="B179" s="55"/>
    </row>
    <row r="180" ht="15.75" customHeight="1">
      <c r="B180" s="55"/>
    </row>
    <row r="181" ht="15.75" customHeight="1">
      <c r="B181" s="55"/>
    </row>
    <row r="182" ht="15.75" customHeight="1">
      <c r="B182" s="55"/>
    </row>
    <row r="183" ht="15.75" customHeight="1">
      <c r="B183" s="55"/>
    </row>
    <row r="184" ht="15.75" customHeight="1">
      <c r="B184" s="55"/>
    </row>
    <row r="185" ht="15.75" customHeight="1">
      <c r="B185" s="55"/>
    </row>
    <row r="186" ht="15.75" customHeight="1">
      <c r="B186" s="55"/>
    </row>
    <row r="187" ht="15.75" customHeight="1">
      <c r="B187" s="55"/>
    </row>
    <row r="188" ht="15.75" customHeight="1">
      <c r="B188" s="55"/>
    </row>
    <row r="189" ht="15.75" customHeight="1">
      <c r="B189" s="55"/>
    </row>
    <row r="190" ht="15.75" customHeight="1">
      <c r="B190" s="55"/>
    </row>
    <row r="191" ht="15.75" customHeight="1">
      <c r="B191" s="55"/>
    </row>
    <row r="192" ht="15.75" customHeight="1">
      <c r="B192" s="55"/>
    </row>
    <row r="193" ht="15.75" customHeight="1">
      <c r="B193" s="55"/>
    </row>
    <row r="194" ht="15.75" customHeight="1">
      <c r="B194" s="55"/>
    </row>
    <row r="195" ht="15.75" customHeight="1">
      <c r="B195" s="55"/>
    </row>
    <row r="196" ht="15.75" customHeight="1">
      <c r="B196" s="55"/>
    </row>
    <row r="197" ht="15.75" customHeight="1">
      <c r="B197" s="55"/>
    </row>
    <row r="198" ht="15.75" customHeight="1">
      <c r="B198" s="55"/>
    </row>
    <row r="199" ht="15.75" customHeight="1">
      <c r="B199" s="55"/>
    </row>
    <row r="200" ht="15.75" customHeight="1">
      <c r="B200" s="55"/>
    </row>
    <row r="201" ht="15.75" customHeight="1">
      <c r="B201" s="55"/>
    </row>
    <row r="202" ht="15.75" customHeight="1">
      <c r="B202" s="55"/>
    </row>
    <row r="203" ht="15.75" customHeight="1">
      <c r="B203" s="55"/>
    </row>
    <row r="204" ht="15.75" customHeight="1">
      <c r="B204" s="55"/>
    </row>
    <row r="205" ht="15.75" customHeight="1">
      <c r="B205" s="55"/>
    </row>
    <row r="206" ht="15.75" customHeight="1">
      <c r="B206" s="55"/>
    </row>
    <row r="207" ht="15.75" customHeight="1">
      <c r="B207" s="55"/>
    </row>
    <row r="208" ht="15.75" customHeight="1">
      <c r="B208" s="55"/>
    </row>
    <row r="209" ht="15.75" customHeight="1">
      <c r="B209" s="55"/>
    </row>
    <row r="210" ht="15.75" customHeight="1">
      <c r="B210" s="55"/>
    </row>
    <row r="211" ht="15.75" customHeight="1">
      <c r="B211" s="55"/>
    </row>
    <row r="212" ht="15.75" customHeight="1">
      <c r="B212" s="55"/>
    </row>
    <row r="213" ht="15.75" customHeight="1">
      <c r="B213" s="55"/>
    </row>
    <row r="214" ht="15.75" customHeight="1">
      <c r="B214" s="55"/>
    </row>
    <row r="215" ht="15.75" customHeight="1">
      <c r="B215" s="55"/>
    </row>
    <row r="216" ht="15.75" customHeight="1">
      <c r="B216" s="55"/>
    </row>
    <row r="217" ht="15.75" customHeight="1">
      <c r="B217" s="55"/>
    </row>
    <row r="218" ht="15.75" customHeight="1">
      <c r="B218" s="55"/>
    </row>
    <row r="219" ht="15.75" customHeight="1">
      <c r="B219" s="55"/>
    </row>
    <row r="220" ht="15.75" customHeight="1">
      <c r="B220" s="55"/>
    </row>
    <row r="221" ht="15.75" customHeight="1">
      <c r="B221" s="55"/>
    </row>
    <row r="222" ht="15.75" customHeight="1">
      <c r="B222" s="55"/>
    </row>
    <row r="223" ht="15.75" customHeight="1">
      <c r="B223" s="55"/>
    </row>
    <row r="224" ht="15.75" customHeight="1">
      <c r="B224" s="55"/>
    </row>
    <row r="225" ht="15.75" customHeight="1">
      <c r="B225" s="55"/>
    </row>
    <row r="226" ht="15.75" customHeight="1">
      <c r="B226" s="55"/>
    </row>
    <row r="227" ht="15.75" customHeight="1">
      <c r="B227" s="65"/>
    </row>
    <row r="228" ht="15.75" customHeight="1">
      <c r="B228" s="65"/>
    </row>
    <row r="229" ht="15.75" customHeight="1">
      <c r="B229" s="65"/>
    </row>
    <row r="230" ht="15.75" customHeight="1">
      <c r="B230" s="65"/>
    </row>
    <row r="231" ht="15.75" customHeight="1">
      <c r="B231" s="65"/>
    </row>
    <row r="232" ht="15.75" customHeight="1">
      <c r="B232" s="65"/>
    </row>
    <row r="233" ht="15.75" customHeight="1">
      <c r="B233" s="65"/>
    </row>
    <row r="234" ht="15.75" customHeight="1">
      <c r="B234" s="65"/>
    </row>
    <row r="235" ht="15.75" customHeight="1">
      <c r="B235" s="65"/>
    </row>
    <row r="236" ht="15.75" customHeight="1">
      <c r="B236" s="65"/>
    </row>
    <row r="237" ht="15.75" customHeight="1">
      <c r="B237" s="65"/>
    </row>
    <row r="238" ht="15.75" customHeight="1">
      <c r="B238" s="65"/>
    </row>
    <row r="239" ht="15.75" customHeight="1">
      <c r="B239" s="65"/>
    </row>
    <row r="240" ht="15.75" customHeight="1">
      <c r="B240" s="65"/>
    </row>
    <row r="241" ht="15.75" customHeight="1">
      <c r="B241" s="65"/>
    </row>
    <row r="242" ht="15.75" customHeight="1">
      <c r="B242" s="65"/>
    </row>
    <row r="243" ht="15.75" customHeight="1">
      <c r="B243" s="65"/>
    </row>
    <row r="244" ht="15.75" customHeight="1">
      <c r="B244" s="65"/>
    </row>
    <row r="245" ht="15.75" customHeight="1">
      <c r="B245" s="65"/>
    </row>
    <row r="246" ht="15.75" customHeight="1">
      <c r="B246" s="65"/>
    </row>
    <row r="247" ht="15.75" customHeight="1">
      <c r="B247" s="65"/>
    </row>
    <row r="248" ht="15.75" customHeight="1">
      <c r="B248" s="65"/>
    </row>
    <row r="249" ht="15.75" customHeight="1">
      <c r="B249" s="65"/>
    </row>
    <row r="250" ht="15.75" customHeight="1">
      <c r="B250" s="65"/>
    </row>
    <row r="251" ht="15.75" customHeight="1">
      <c r="B251" s="65"/>
    </row>
    <row r="252" ht="15.75" customHeight="1">
      <c r="B252" s="65"/>
    </row>
    <row r="253" ht="15.75" customHeight="1">
      <c r="B253" s="65"/>
    </row>
    <row r="254" ht="15.75" customHeight="1">
      <c r="B254" s="65"/>
    </row>
    <row r="255" ht="15.75" customHeight="1">
      <c r="B255" s="65"/>
    </row>
    <row r="256" ht="15.75" customHeight="1">
      <c r="B256" s="65"/>
    </row>
    <row r="257" ht="15.75" customHeight="1">
      <c r="B257" s="65"/>
    </row>
    <row r="258" ht="15.75" customHeight="1">
      <c r="B258" s="65"/>
    </row>
    <row r="259" ht="15.75" customHeight="1">
      <c r="B259" s="65"/>
    </row>
    <row r="260" ht="15.75" customHeight="1">
      <c r="B260" s="65"/>
    </row>
    <row r="261" ht="15.75" customHeight="1">
      <c r="B261" s="65"/>
    </row>
    <row r="262" ht="15.75" customHeight="1">
      <c r="B262" s="65"/>
    </row>
    <row r="263" ht="15.75" customHeight="1">
      <c r="B263" s="65"/>
    </row>
    <row r="264" ht="15.75" customHeight="1">
      <c r="B264" s="65"/>
    </row>
    <row r="265" ht="15.75" customHeight="1">
      <c r="B265" s="65"/>
    </row>
    <row r="266" ht="15.75" customHeight="1">
      <c r="B266" s="65"/>
    </row>
    <row r="267" ht="15.75" customHeight="1">
      <c r="B267" s="65"/>
    </row>
    <row r="268" ht="15.75" customHeight="1">
      <c r="B268" s="65"/>
    </row>
    <row r="269" ht="15.75" customHeight="1">
      <c r="B269" s="65"/>
    </row>
    <row r="270" ht="15.75" customHeight="1">
      <c r="B270" s="65"/>
    </row>
    <row r="271" ht="15.75" customHeight="1">
      <c r="B271" s="65"/>
    </row>
    <row r="272" ht="15.75" customHeight="1">
      <c r="B272" s="65"/>
    </row>
    <row r="273" ht="15.75" customHeight="1">
      <c r="B273" s="65"/>
    </row>
    <row r="274" ht="15.75" customHeight="1">
      <c r="B274" s="65"/>
    </row>
    <row r="275" ht="15.75" customHeight="1">
      <c r="B275" s="65"/>
    </row>
    <row r="276" ht="15.75" customHeight="1">
      <c r="B276" s="65"/>
    </row>
    <row r="277" ht="15.75" customHeight="1">
      <c r="B277" s="65"/>
    </row>
    <row r="278" ht="15.75" customHeight="1">
      <c r="B278" s="65"/>
    </row>
    <row r="279" ht="15.75" customHeight="1">
      <c r="B279" s="65"/>
    </row>
    <row r="280" ht="15.75" customHeight="1">
      <c r="B280" s="65"/>
    </row>
    <row r="281" ht="15.75" customHeight="1">
      <c r="B281" s="65"/>
    </row>
    <row r="282" ht="15.75" customHeight="1">
      <c r="B282" s="65"/>
    </row>
    <row r="283" ht="15.75" customHeight="1">
      <c r="B283" s="65"/>
    </row>
    <row r="284" ht="15.75" customHeight="1">
      <c r="B284" s="65"/>
    </row>
    <row r="285" ht="15.75" customHeight="1">
      <c r="B285" s="65"/>
    </row>
    <row r="286" ht="15.75" customHeight="1">
      <c r="B286" s="65"/>
    </row>
    <row r="287" ht="15.75" customHeight="1">
      <c r="B287" s="65"/>
    </row>
    <row r="288" ht="15.75" customHeight="1">
      <c r="B288" s="65"/>
    </row>
    <row r="289" ht="15.75" customHeight="1">
      <c r="B289" s="65"/>
    </row>
    <row r="290" ht="15.75" customHeight="1">
      <c r="B290" s="65"/>
    </row>
    <row r="291" ht="15.75" customHeight="1">
      <c r="B291" s="65"/>
    </row>
    <row r="292" ht="15.75" customHeight="1">
      <c r="B292" s="65"/>
    </row>
    <row r="293" ht="15.75" customHeight="1">
      <c r="B293" s="65"/>
    </row>
    <row r="294" ht="15.75" customHeight="1">
      <c r="B294" s="65"/>
    </row>
    <row r="295" ht="15.75" customHeight="1">
      <c r="B295" s="65"/>
    </row>
    <row r="296" ht="15.75" customHeight="1">
      <c r="B296" s="65"/>
    </row>
    <row r="297" ht="15.75" customHeight="1">
      <c r="B297" s="65"/>
    </row>
    <row r="298" ht="15.75" customHeight="1">
      <c r="B298" s="65"/>
    </row>
    <row r="299" ht="15.75" customHeight="1">
      <c r="B299" s="65"/>
    </row>
    <row r="300" ht="15.75" customHeight="1">
      <c r="B300" s="65"/>
    </row>
    <row r="301" ht="15.75" customHeight="1">
      <c r="B301" s="65"/>
    </row>
    <row r="302" ht="15.75" customHeight="1">
      <c r="B302" s="65"/>
    </row>
    <row r="303" ht="15.75" customHeight="1">
      <c r="B303" s="65"/>
    </row>
    <row r="304" ht="15.75" customHeight="1">
      <c r="B304" s="65"/>
    </row>
    <row r="305" ht="15.75" customHeight="1">
      <c r="B305" s="65"/>
    </row>
    <row r="306" ht="15.75" customHeight="1">
      <c r="B306" s="65"/>
    </row>
    <row r="307" ht="15.75" customHeight="1">
      <c r="B307" s="65"/>
    </row>
    <row r="308" ht="15.75" customHeight="1">
      <c r="B308" s="65"/>
    </row>
    <row r="309" ht="15.75" customHeight="1">
      <c r="B309" s="65"/>
    </row>
    <row r="310" ht="15.75" customHeight="1">
      <c r="B310" s="65"/>
    </row>
    <row r="311" ht="15.75" customHeight="1">
      <c r="B311" s="65"/>
    </row>
    <row r="312" ht="15.75" customHeight="1">
      <c r="B312" s="65"/>
    </row>
    <row r="313" ht="15.75" customHeight="1">
      <c r="B313" s="65"/>
    </row>
    <row r="314" ht="15.75" customHeight="1">
      <c r="B314" s="65"/>
    </row>
    <row r="315" ht="15.75" customHeight="1">
      <c r="B315" s="65"/>
    </row>
    <row r="316" ht="15.75" customHeight="1">
      <c r="B316" s="65"/>
    </row>
    <row r="317" ht="15.75" customHeight="1">
      <c r="B317" s="65"/>
    </row>
    <row r="318" ht="15.75" customHeight="1">
      <c r="B318" s="65"/>
    </row>
    <row r="319" ht="15.75" customHeight="1">
      <c r="B319" s="65"/>
    </row>
    <row r="320" ht="15.75" customHeight="1">
      <c r="B320" s="65"/>
    </row>
    <row r="321" ht="15.75" customHeight="1">
      <c r="B321" s="65"/>
    </row>
    <row r="322" ht="15.75" customHeight="1">
      <c r="B322" s="65"/>
    </row>
    <row r="323" ht="15.75" customHeight="1">
      <c r="B323" s="65"/>
    </row>
    <row r="324" ht="15.75" customHeight="1">
      <c r="B324" s="65"/>
    </row>
    <row r="325" ht="15.75" customHeight="1">
      <c r="B325" s="65"/>
    </row>
    <row r="326" ht="15.75" customHeight="1">
      <c r="B326" s="65"/>
    </row>
    <row r="327" ht="15.75" customHeight="1">
      <c r="B327" s="65"/>
    </row>
    <row r="328" ht="15.75" customHeight="1">
      <c r="B328" s="65"/>
    </row>
    <row r="329" ht="15.75" customHeight="1">
      <c r="B329" s="65"/>
    </row>
    <row r="330" ht="15.75" customHeight="1">
      <c r="B330" s="65"/>
    </row>
    <row r="331" ht="15.75" customHeight="1">
      <c r="B331" s="65"/>
    </row>
    <row r="332" ht="15.75" customHeight="1">
      <c r="B332" s="65"/>
    </row>
    <row r="333" ht="15.75" customHeight="1">
      <c r="B333" s="65"/>
    </row>
    <row r="334" ht="15.75" customHeight="1">
      <c r="B334" s="65"/>
    </row>
    <row r="335" ht="15.75" customHeight="1">
      <c r="B335" s="65"/>
    </row>
    <row r="336" ht="15.75" customHeight="1">
      <c r="B336" s="65"/>
    </row>
    <row r="337" ht="15.75" customHeight="1">
      <c r="B337" s="65"/>
    </row>
    <row r="338" ht="15.75" customHeight="1">
      <c r="B338" s="65"/>
    </row>
    <row r="339" ht="15.75" customHeight="1">
      <c r="B339" s="65"/>
    </row>
    <row r="340" ht="15.75" customHeight="1">
      <c r="B340" s="65"/>
    </row>
    <row r="341" ht="15.75" customHeight="1">
      <c r="B341" s="65"/>
    </row>
    <row r="342" ht="15.75" customHeight="1">
      <c r="B342" s="65"/>
    </row>
    <row r="343" ht="15.75" customHeight="1">
      <c r="B343" s="65"/>
    </row>
    <row r="344" ht="15.75" customHeight="1">
      <c r="B344" s="65"/>
    </row>
    <row r="345" ht="15.75" customHeight="1">
      <c r="B345" s="65"/>
    </row>
    <row r="346" ht="15.75" customHeight="1">
      <c r="B346" s="65"/>
    </row>
    <row r="347" ht="15.75" customHeight="1">
      <c r="B347" s="65"/>
    </row>
    <row r="348" ht="15.75" customHeight="1">
      <c r="B348" s="65"/>
    </row>
    <row r="349" ht="15.75" customHeight="1">
      <c r="B349" s="65"/>
    </row>
    <row r="350" ht="15.75" customHeight="1">
      <c r="B350" s="65"/>
    </row>
    <row r="351" ht="15.75" customHeight="1">
      <c r="B351" s="65"/>
    </row>
    <row r="352" ht="15.75" customHeight="1">
      <c r="B352" s="65"/>
    </row>
    <row r="353" ht="15.75" customHeight="1">
      <c r="B353" s="65"/>
    </row>
    <row r="354" ht="15.75" customHeight="1">
      <c r="B354" s="65"/>
    </row>
    <row r="355" ht="15.75" customHeight="1">
      <c r="B355" s="65"/>
    </row>
    <row r="356" ht="15.75" customHeight="1">
      <c r="B356" s="65"/>
    </row>
    <row r="357" ht="15.75" customHeight="1">
      <c r="B357" s="65"/>
    </row>
    <row r="358" ht="15.75" customHeight="1">
      <c r="B358" s="65"/>
    </row>
    <row r="359" ht="15.75" customHeight="1">
      <c r="B359" s="65"/>
    </row>
    <row r="360" ht="15.75" customHeight="1">
      <c r="B360" s="65"/>
    </row>
    <row r="361" ht="15.75" customHeight="1">
      <c r="B361" s="65"/>
    </row>
    <row r="362" ht="15.75" customHeight="1">
      <c r="B362" s="65"/>
    </row>
    <row r="363" ht="15.75" customHeight="1">
      <c r="B363" s="65"/>
    </row>
    <row r="364" ht="15.75" customHeight="1">
      <c r="B364" s="65"/>
    </row>
    <row r="365" ht="15.75" customHeight="1">
      <c r="B365" s="65"/>
    </row>
    <row r="366" ht="15.75" customHeight="1">
      <c r="B366" s="65"/>
    </row>
    <row r="367" ht="15.75" customHeight="1">
      <c r="B367" s="65"/>
    </row>
    <row r="368" ht="15.75" customHeight="1">
      <c r="B368" s="65"/>
    </row>
    <row r="369" ht="15.75" customHeight="1">
      <c r="B369" s="65"/>
    </row>
    <row r="370" ht="15.75" customHeight="1">
      <c r="B370" s="65"/>
    </row>
    <row r="371" ht="15.75" customHeight="1">
      <c r="B371" s="65"/>
    </row>
    <row r="372" ht="15.75" customHeight="1">
      <c r="B372" s="65"/>
    </row>
    <row r="373" ht="15.75" customHeight="1">
      <c r="B373" s="65"/>
    </row>
    <row r="374" ht="15.75" customHeight="1">
      <c r="B374" s="65"/>
    </row>
    <row r="375" ht="15.75" customHeight="1">
      <c r="B375" s="65"/>
    </row>
    <row r="376" ht="15.75" customHeight="1">
      <c r="B376" s="65"/>
    </row>
    <row r="377" ht="15.75" customHeight="1">
      <c r="B377" s="65"/>
    </row>
    <row r="378" ht="15.75" customHeight="1">
      <c r="B378" s="65"/>
    </row>
    <row r="379" ht="15.75" customHeight="1">
      <c r="B379" s="65"/>
    </row>
    <row r="380" ht="15.75" customHeight="1">
      <c r="B380" s="65"/>
    </row>
    <row r="381" ht="15.75" customHeight="1">
      <c r="B381" s="65"/>
    </row>
    <row r="382" ht="15.75" customHeight="1">
      <c r="B382" s="65"/>
    </row>
    <row r="383" ht="15.75" customHeight="1">
      <c r="B383" s="65"/>
    </row>
    <row r="384" ht="15.75" customHeight="1">
      <c r="B384" s="65"/>
    </row>
    <row r="385" ht="15.75" customHeight="1">
      <c r="B385" s="65"/>
    </row>
    <row r="386" ht="15.75" customHeight="1">
      <c r="B386" s="65"/>
    </row>
    <row r="387" ht="15.75" customHeight="1">
      <c r="B387" s="65"/>
    </row>
    <row r="388" ht="15.75" customHeight="1">
      <c r="B388" s="65"/>
    </row>
    <row r="389" ht="15.75" customHeight="1">
      <c r="B389" s="65"/>
    </row>
    <row r="390" ht="15.75" customHeight="1">
      <c r="B390" s="65"/>
    </row>
    <row r="391" ht="15.75" customHeight="1">
      <c r="B391" s="65"/>
    </row>
    <row r="392" ht="15.75" customHeight="1">
      <c r="B392" s="65"/>
    </row>
    <row r="393" ht="15.75" customHeight="1">
      <c r="B393" s="65"/>
    </row>
    <row r="394" ht="15.75" customHeight="1">
      <c r="B394" s="65"/>
    </row>
    <row r="395" ht="15.75" customHeight="1">
      <c r="B395" s="65"/>
    </row>
    <row r="396" ht="15.75" customHeight="1">
      <c r="B396" s="65"/>
    </row>
    <row r="397" ht="15.75" customHeight="1">
      <c r="B397" s="65"/>
    </row>
    <row r="398" ht="15.75" customHeight="1">
      <c r="B398" s="65"/>
    </row>
    <row r="399" ht="15.75" customHeight="1">
      <c r="B399" s="65"/>
    </row>
    <row r="400" ht="15.75" customHeight="1">
      <c r="B400" s="65"/>
    </row>
    <row r="401" ht="15.75" customHeight="1">
      <c r="B401" s="65"/>
    </row>
    <row r="402" ht="15.75" customHeight="1">
      <c r="B402" s="65"/>
    </row>
    <row r="403" ht="15.75" customHeight="1">
      <c r="B403" s="65"/>
    </row>
    <row r="404" ht="15.75" customHeight="1">
      <c r="B404" s="65"/>
    </row>
    <row r="405" ht="15.75" customHeight="1">
      <c r="B405" s="65"/>
    </row>
    <row r="406" ht="15.75" customHeight="1">
      <c r="B406" s="65"/>
    </row>
    <row r="407" ht="15.75" customHeight="1">
      <c r="B407" s="65"/>
    </row>
    <row r="408" ht="15.75" customHeight="1">
      <c r="B408" s="65"/>
    </row>
    <row r="409" ht="15.75" customHeight="1">
      <c r="B409" s="65"/>
    </row>
    <row r="410" ht="15.75" customHeight="1">
      <c r="B410" s="65"/>
    </row>
    <row r="411" ht="15.75" customHeight="1">
      <c r="B411" s="65"/>
    </row>
    <row r="412" ht="15.75" customHeight="1">
      <c r="B412" s="65"/>
    </row>
    <row r="413" ht="15.75" customHeight="1">
      <c r="B413" s="65"/>
    </row>
    <row r="414" ht="15.75" customHeight="1">
      <c r="B414" s="65"/>
    </row>
    <row r="415" ht="15.75" customHeight="1">
      <c r="B415" s="65"/>
    </row>
    <row r="416" ht="15.75" customHeight="1">
      <c r="B416" s="65"/>
    </row>
    <row r="417" ht="15.75" customHeight="1">
      <c r="B417" s="65"/>
    </row>
    <row r="418" ht="15.75" customHeight="1">
      <c r="B418" s="65"/>
    </row>
    <row r="419" ht="15.75" customHeight="1">
      <c r="B419" s="65"/>
    </row>
    <row r="420" ht="15.75" customHeight="1">
      <c r="B420" s="65"/>
    </row>
    <row r="421" ht="15.75" customHeight="1">
      <c r="B421" s="65"/>
    </row>
    <row r="422" ht="15.75" customHeight="1">
      <c r="B422" s="65"/>
    </row>
    <row r="423" ht="15.75" customHeight="1">
      <c r="B423" s="65"/>
    </row>
    <row r="424" ht="15.75" customHeight="1">
      <c r="B424" s="65"/>
    </row>
    <row r="425" ht="15.75" customHeight="1">
      <c r="B425" s="65"/>
    </row>
    <row r="426" ht="15.75" customHeight="1">
      <c r="B426" s="65"/>
    </row>
    <row r="427" ht="15.75" customHeight="1">
      <c r="B427" s="65"/>
    </row>
    <row r="428" ht="15.75" customHeight="1">
      <c r="B428" s="65"/>
    </row>
    <row r="429" ht="15.75" customHeight="1">
      <c r="B429" s="65"/>
    </row>
    <row r="430" ht="15.75" customHeight="1">
      <c r="B430" s="65"/>
    </row>
    <row r="431" ht="15.75" customHeight="1">
      <c r="B431" s="65"/>
    </row>
    <row r="432" ht="15.75" customHeight="1">
      <c r="B432" s="65"/>
    </row>
    <row r="433" ht="15.75" customHeight="1">
      <c r="B433" s="65"/>
    </row>
    <row r="434" ht="15.75" customHeight="1">
      <c r="B434" s="65"/>
    </row>
    <row r="435" ht="15.75" customHeight="1">
      <c r="B435" s="65"/>
    </row>
    <row r="436" ht="15.75" customHeight="1">
      <c r="B436" s="65"/>
    </row>
    <row r="437" ht="15.75" customHeight="1">
      <c r="B437" s="65"/>
    </row>
    <row r="438" ht="15.75" customHeight="1">
      <c r="B438" s="65"/>
    </row>
    <row r="439" ht="15.75" customHeight="1">
      <c r="B439" s="65"/>
    </row>
    <row r="440" ht="15.75" customHeight="1">
      <c r="B440" s="65"/>
    </row>
    <row r="441" ht="15.75" customHeight="1">
      <c r="B441" s="65"/>
    </row>
    <row r="442" ht="15.75" customHeight="1">
      <c r="B442" s="65"/>
    </row>
    <row r="443" ht="15.75" customHeight="1">
      <c r="B443" s="65"/>
    </row>
    <row r="444" ht="15.75" customHeight="1">
      <c r="B444" s="65"/>
    </row>
    <row r="445" ht="15.75" customHeight="1">
      <c r="B445" s="65"/>
    </row>
    <row r="446" ht="15.75" customHeight="1">
      <c r="B446" s="65"/>
    </row>
    <row r="447" ht="15.75" customHeight="1">
      <c r="B447" s="65"/>
    </row>
    <row r="448" ht="15.75" customHeight="1">
      <c r="B448" s="65"/>
    </row>
    <row r="449" ht="15.75" customHeight="1">
      <c r="B449" s="65"/>
    </row>
    <row r="450" ht="15.75" customHeight="1">
      <c r="B450" s="65"/>
    </row>
    <row r="451" ht="15.75" customHeight="1">
      <c r="B451" s="65"/>
    </row>
    <row r="452" ht="15.75" customHeight="1">
      <c r="B452" s="65"/>
    </row>
    <row r="453" ht="15.75" customHeight="1">
      <c r="B453" s="65"/>
    </row>
    <row r="454" ht="15.75" customHeight="1">
      <c r="B454" s="65"/>
    </row>
    <row r="455" ht="15.75" customHeight="1">
      <c r="B455" s="65"/>
    </row>
    <row r="456" ht="15.75" customHeight="1">
      <c r="B456" s="65"/>
    </row>
    <row r="457" ht="15.75" customHeight="1">
      <c r="B457" s="65"/>
    </row>
    <row r="458" ht="15.75" customHeight="1">
      <c r="B458" s="65"/>
    </row>
    <row r="459" ht="15.75" customHeight="1">
      <c r="B459" s="65"/>
    </row>
    <row r="460" ht="15.75" customHeight="1">
      <c r="B460" s="65"/>
    </row>
    <row r="461" ht="15.75" customHeight="1">
      <c r="B461" s="65"/>
    </row>
    <row r="462" ht="15.75" customHeight="1">
      <c r="B462" s="65"/>
    </row>
    <row r="463" ht="15.75" customHeight="1">
      <c r="B463" s="65"/>
    </row>
    <row r="464" ht="15.75" customHeight="1">
      <c r="B464" s="65"/>
    </row>
    <row r="465" ht="15.75" customHeight="1">
      <c r="B465" s="65"/>
    </row>
    <row r="466" ht="15.75" customHeight="1">
      <c r="B466" s="65"/>
    </row>
    <row r="467" ht="15.75" customHeight="1">
      <c r="B467" s="65"/>
    </row>
    <row r="468" ht="15.75" customHeight="1">
      <c r="B468" s="65"/>
    </row>
    <row r="469" ht="15.75" customHeight="1">
      <c r="B469" s="65"/>
    </row>
    <row r="470" ht="15.75" customHeight="1">
      <c r="B470" s="65"/>
    </row>
    <row r="471" ht="15.75" customHeight="1">
      <c r="B471" s="65"/>
    </row>
    <row r="472" ht="15.75" customHeight="1">
      <c r="B472" s="65"/>
    </row>
    <row r="473" ht="15.75" customHeight="1">
      <c r="B473" s="65"/>
    </row>
    <row r="474" ht="15.75" customHeight="1">
      <c r="B474" s="65"/>
    </row>
    <row r="475" ht="15.75" customHeight="1">
      <c r="B475" s="65"/>
    </row>
    <row r="476" ht="15.75" customHeight="1">
      <c r="B476" s="65"/>
    </row>
    <row r="477" ht="15.75" customHeight="1">
      <c r="B477" s="65"/>
    </row>
    <row r="478" ht="15.75" customHeight="1">
      <c r="B478" s="65"/>
    </row>
    <row r="479" ht="15.75" customHeight="1">
      <c r="B479" s="65"/>
    </row>
    <row r="480" ht="15.75" customHeight="1">
      <c r="B480" s="65"/>
    </row>
    <row r="481" ht="15.75" customHeight="1">
      <c r="B481" s="65"/>
    </row>
    <row r="482" ht="15.75" customHeight="1">
      <c r="B482" s="65"/>
    </row>
    <row r="483" ht="15.75" customHeight="1">
      <c r="B483" s="65"/>
    </row>
    <row r="484" ht="15.75" customHeight="1">
      <c r="B484" s="65"/>
    </row>
    <row r="485" ht="15.75" customHeight="1">
      <c r="B485" s="65"/>
    </row>
    <row r="486" ht="15.75" customHeight="1">
      <c r="B486" s="65"/>
    </row>
    <row r="487" ht="15.75" customHeight="1">
      <c r="B487" s="65"/>
    </row>
    <row r="488" ht="15.75" customHeight="1">
      <c r="B488" s="65"/>
    </row>
    <row r="489" ht="15.75" customHeight="1">
      <c r="B489" s="65"/>
    </row>
    <row r="490" ht="15.75" customHeight="1">
      <c r="B490" s="65"/>
    </row>
    <row r="491" ht="15.75" customHeight="1">
      <c r="B491" s="65"/>
    </row>
    <row r="492" ht="15.75" customHeight="1">
      <c r="B492" s="65"/>
    </row>
    <row r="493" ht="15.75" customHeight="1">
      <c r="B493" s="65"/>
    </row>
    <row r="494" ht="15.75" customHeight="1">
      <c r="B494" s="65"/>
    </row>
    <row r="495" ht="15.75" customHeight="1">
      <c r="B495" s="65"/>
    </row>
    <row r="496" ht="15.75" customHeight="1">
      <c r="B496" s="65"/>
    </row>
    <row r="497" ht="15.75" customHeight="1">
      <c r="B497" s="65"/>
    </row>
    <row r="498" ht="15.75" customHeight="1">
      <c r="B498" s="65"/>
    </row>
    <row r="499" ht="15.75" customHeight="1">
      <c r="B499" s="65"/>
    </row>
    <row r="500" ht="15.75" customHeight="1">
      <c r="B500" s="65"/>
    </row>
    <row r="501" ht="15.75" customHeight="1">
      <c r="B501" s="65"/>
    </row>
    <row r="502" ht="15.75" customHeight="1">
      <c r="B502" s="65"/>
    </row>
    <row r="503" ht="15.75" customHeight="1">
      <c r="B503" s="65"/>
    </row>
    <row r="504" ht="15.75" customHeight="1">
      <c r="B504" s="65"/>
    </row>
    <row r="505" ht="15.75" customHeight="1">
      <c r="B505" s="65"/>
    </row>
    <row r="506" ht="15.75" customHeight="1">
      <c r="B506" s="65"/>
    </row>
    <row r="507" ht="15.75" customHeight="1">
      <c r="B507" s="65"/>
    </row>
    <row r="508" ht="15.75" customHeight="1">
      <c r="B508" s="65"/>
    </row>
    <row r="509" ht="15.75" customHeight="1">
      <c r="B509" s="65"/>
    </row>
    <row r="510" ht="15.75" customHeight="1">
      <c r="B510" s="65"/>
    </row>
    <row r="511" ht="15.75" customHeight="1">
      <c r="B511" s="65"/>
    </row>
    <row r="512" ht="15.75" customHeight="1">
      <c r="B512" s="65"/>
    </row>
    <row r="513" ht="15.75" customHeight="1">
      <c r="B513" s="65"/>
    </row>
    <row r="514" ht="15.75" customHeight="1">
      <c r="B514" s="65"/>
    </row>
    <row r="515" ht="15.75" customHeight="1">
      <c r="B515" s="65"/>
    </row>
    <row r="516" ht="15.75" customHeight="1">
      <c r="B516" s="65"/>
    </row>
    <row r="517" ht="15.75" customHeight="1">
      <c r="B517" s="65"/>
    </row>
    <row r="518" ht="15.75" customHeight="1">
      <c r="B518" s="65"/>
    </row>
    <row r="519" ht="15.75" customHeight="1">
      <c r="B519" s="65"/>
    </row>
    <row r="520" ht="15.75" customHeight="1">
      <c r="B520" s="65"/>
    </row>
    <row r="521" ht="15.75" customHeight="1">
      <c r="B521" s="65"/>
    </row>
    <row r="522" ht="15.75" customHeight="1">
      <c r="B522" s="65"/>
    </row>
    <row r="523" ht="15.75" customHeight="1">
      <c r="B523" s="65"/>
    </row>
    <row r="524" ht="15.75" customHeight="1">
      <c r="B524" s="65"/>
    </row>
    <row r="525" ht="15.75" customHeight="1">
      <c r="B525" s="65"/>
    </row>
    <row r="526" ht="15.75" customHeight="1">
      <c r="B526" s="65"/>
    </row>
    <row r="527" ht="15.75" customHeight="1">
      <c r="B527" s="65"/>
    </row>
    <row r="528" ht="15.75" customHeight="1">
      <c r="B528" s="65"/>
    </row>
    <row r="529" ht="15.75" customHeight="1">
      <c r="B529" s="65"/>
    </row>
    <row r="530" ht="15.75" customHeight="1">
      <c r="B530" s="65"/>
    </row>
    <row r="531" ht="15.75" customHeight="1">
      <c r="B531" s="65"/>
    </row>
    <row r="532" ht="15.75" customHeight="1">
      <c r="B532" s="65"/>
    </row>
    <row r="533" ht="15.75" customHeight="1">
      <c r="B533" s="65"/>
    </row>
    <row r="534" ht="15.75" customHeight="1">
      <c r="B534" s="65"/>
    </row>
    <row r="535" ht="15.75" customHeight="1">
      <c r="B535" s="65"/>
    </row>
    <row r="536" ht="15.75" customHeight="1">
      <c r="B536" s="65"/>
    </row>
    <row r="537" ht="15.75" customHeight="1">
      <c r="B537" s="65"/>
    </row>
    <row r="538" ht="15.75" customHeight="1">
      <c r="B538" s="65"/>
    </row>
    <row r="539" ht="15.75" customHeight="1">
      <c r="B539" s="65"/>
    </row>
    <row r="540" ht="15.75" customHeight="1">
      <c r="B540" s="65"/>
    </row>
    <row r="541" ht="15.75" customHeight="1">
      <c r="B541" s="65"/>
    </row>
    <row r="542" ht="15.75" customHeight="1">
      <c r="B542" s="65"/>
    </row>
    <row r="543" ht="15.75" customHeight="1">
      <c r="B543" s="65"/>
    </row>
    <row r="544" ht="15.75" customHeight="1">
      <c r="B544" s="65"/>
    </row>
    <row r="545" ht="15.75" customHeight="1">
      <c r="B545" s="65"/>
    </row>
    <row r="546" ht="15.75" customHeight="1">
      <c r="B546" s="65"/>
    </row>
    <row r="547" ht="15.75" customHeight="1">
      <c r="B547" s="65"/>
    </row>
    <row r="548" ht="15.75" customHeight="1">
      <c r="B548" s="65"/>
    </row>
    <row r="549" ht="15.75" customHeight="1">
      <c r="B549" s="65"/>
    </row>
    <row r="550" ht="15.75" customHeight="1">
      <c r="B550" s="65"/>
    </row>
    <row r="551" ht="15.75" customHeight="1">
      <c r="B551" s="65"/>
    </row>
    <row r="552" ht="15.75" customHeight="1">
      <c r="B552" s="65"/>
    </row>
    <row r="553" ht="15.75" customHeight="1">
      <c r="B553" s="65"/>
    </row>
    <row r="554" ht="15.75" customHeight="1">
      <c r="B554" s="65"/>
    </row>
    <row r="555" ht="15.75" customHeight="1">
      <c r="B555" s="65"/>
    </row>
    <row r="556" ht="15.75" customHeight="1">
      <c r="B556" s="65"/>
    </row>
    <row r="557" ht="15.75" customHeight="1">
      <c r="B557" s="65"/>
    </row>
    <row r="558" ht="15.75" customHeight="1">
      <c r="B558" s="65"/>
    </row>
    <row r="559" ht="15.75" customHeight="1">
      <c r="B559" s="65"/>
    </row>
    <row r="560" ht="15.75" customHeight="1">
      <c r="B560" s="65"/>
    </row>
    <row r="561" ht="15.75" customHeight="1">
      <c r="B561" s="65"/>
    </row>
    <row r="562" ht="15.75" customHeight="1">
      <c r="B562" s="65"/>
    </row>
    <row r="563" ht="15.75" customHeight="1">
      <c r="B563" s="65"/>
    </row>
    <row r="564" ht="15.75" customHeight="1">
      <c r="B564" s="65"/>
    </row>
    <row r="565" ht="15.75" customHeight="1">
      <c r="B565" s="65"/>
    </row>
    <row r="566" ht="15.75" customHeight="1">
      <c r="B566" s="65"/>
    </row>
    <row r="567" ht="15.75" customHeight="1">
      <c r="B567" s="65"/>
    </row>
    <row r="568" ht="15.75" customHeight="1">
      <c r="B568" s="65"/>
    </row>
    <row r="569" ht="15.75" customHeight="1">
      <c r="B569" s="65"/>
    </row>
    <row r="570" ht="15.75" customHeight="1">
      <c r="B570" s="65"/>
    </row>
    <row r="571" ht="15.75" customHeight="1">
      <c r="B571" s="65"/>
    </row>
    <row r="572" ht="15.75" customHeight="1">
      <c r="B572" s="65"/>
    </row>
    <row r="573" ht="15.75" customHeight="1">
      <c r="B573" s="65"/>
    </row>
    <row r="574" ht="15.75" customHeight="1">
      <c r="B574" s="65"/>
    </row>
    <row r="575" ht="15.75" customHeight="1">
      <c r="B575" s="65"/>
    </row>
    <row r="576" ht="15.75" customHeight="1">
      <c r="B576" s="65"/>
    </row>
    <row r="577" ht="15.75" customHeight="1">
      <c r="B577" s="65"/>
    </row>
    <row r="578" ht="15.75" customHeight="1">
      <c r="B578" s="65"/>
    </row>
    <row r="579" ht="15.75" customHeight="1">
      <c r="B579" s="65"/>
    </row>
    <row r="580" ht="15.75" customHeight="1">
      <c r="B580" s="65"/>
    </row>
    <row r="581" ht="15.75" customHeight="1">
      <c r="B581" s="65"/>
    </row>
    <row r="582" ht="15.75" customHeight="1">
      <c r="B582" s="65"/>
    </row>
    <row r="583" ht="15.75" customHeight="1">
      <c r="B583" s="65"/>
    </row>
    <row r="584" ht="15.75" customHeight="1">
      <c r="B584" s="65"/>
    </row>
    <row r="585" ht="15.75" customHeight="1">
      <c r="B585" s="65"/>
    </row>
    <row r="586" ht="15.75" customHeight="1">
      <c r="B586" s="65"/>
    </row>
    <row r="587" ht="15.75" customHeight="1">
      <c r="B587" s="65"/>
    </row>
    <row r="588" ht="15.75" customHeight="1">
      <c r="B588" s="65"/>
    </row>
    <row r="589" ht="15.75" customHeight="1">
      <c r="B589" s="65"/>
    </row>
    <row r="590" ht="15.75" customHeight="1">
      <c r="B590" s="65"/>
    </row>
    <row r="591" ht="15.75" customHeight="1">
      <c r="B591" s="65"/>
    </row>
    <row r="592" ht="15.75" customHeight="1">
      <c r="B592" s="65"/>
    </row>
    <row r="593" ht="15.75" customHeight="1">
      <c r="B593" s="65"/>
    </row>
    <row r="594" ht="15.75" customHeight="1">
      <c r="B594" s="65"/>
    </row>
    <row r="595" ht="15.75" customHeight="1">
      <c r="B595" s="65"/>
    </row>
    <row r="596" ht="15.75" customHeight="1">
      <c r="B596" s="65"/>
    </row>
    <row r="597" ht="15.75" customHeight="1">
      <c r="B597" s="65"/>
    </row>
    <row r="598" ht="15.75" customHeight="1">
      <c r="B598" s="65"/>
    </row>
    <row r="599" ht="15.75" customHeight="1">
      <c r="B599" s="65"/>
    </row>
    <row r="600" ht="15.75" customHeight="1">
      <c r="B600" s="65"/>
    </row>
    <row r="601" ht="15.75" customHeight="1">
      <c r="B601" s="65"/>
    </row>
    <row r="602" ht="15.75" customHeight="1">
      <c r="B602" s="65"/>
    </row>
    <row r="603" ht="15.75" customHeight="1">
      <c r="B603" s="65"/>
    </row>
    <row r="604" ht="15.75" customHeight="1">
      <c r="B604" s="65"/>
    </row>
    <row r="605" ht="15.75" customHeight="1">
      <c r="B605" s="65"/>
    </row>
    <row r="606" ht="15.75" customHeight="1">
      <c r="B606" s="65"/>
    </row>
    <row r="607" ht="15.75" customHeight="1">
      <c r="B607" s="65"/>
    </row>
    <row r="608" ht="15.75" customHeight="1">
      <c r="B608" s="65"/>
    </row>
    <row r="609" ht="15.75" customHeight="1">
      <c r="B609" s="65"/>
    </row>
    <row r="610" ht="15.75" customHeight="1">
      <c r="B610" s="65"/>
    </row>
    <row r="611" ht="15.75" customHeight="1">
      <c r="B611" s="65"/>
    </row>
    <row r="612" ht="15.75" customHeight="1">
      <c r="B612" s="65"/>
    </row>
    <row r="613" ht="15.75" customHeight="1">
      <c r="B613" s="65"/>
    </row>
    <row r="614" ht="15.75" customHeight="1">
      <c r="B614" s="65"/>
    </row>
    <row r="615" ht="15.75" customHeight="1">
      <c r="B615" s="65"/>
    </row>
    <row r="616" ht="15.75" customHeight="1">
      <c r="B616" s="65"/>
    </row>
    <row r="617" ht="15.75" customHeight="1">
      <c r="B617" s="65"/>
    </row>
    <row r="618" ht="15.75" customHeight="1">
      <c r="B618" s="65"/>
    </row>
    <row r="619" ht="15.75" customHeight="1">
      <c r="B619" s="65"/>
    </row>
    <row r="620" ht="15.75" customHeight="1">
      <c r="B620" s="65"/>
    </row>
    <row r="621" ht="15.75" customHeight="1">
      <c r="B621" s="65"/>
    </row>
    <row r="622" ht="15.75" customHeight="1">
      <c r="B622" s="65"/>
    </row>
    <row r="623" ht="15.75" customHeight="1">
      <c r="B623" s="65"/>
    </row>
    <row r="624" ht="15.75" customHeight="1">
      <c r="B624" s="65"/>
    </row>
    <row r="625" ht="15.75" customHeight="1">
      <c r="B625" s="65"/>
    </row>
    <row r="626" ht="15.75" customHeight="1">
      <c r="B626" s="65"/>
    </row>
    <row r="627" ht="15.75" customHeight="1">
      <c r="B627" s="65"/>
    </row>
    <row r="628" ht="15.75" customHeight="1">
      <c r="B628" s="65"/>
    </row>
    <row r="629" ht="15.75" customHeight="1">
      <c r="B629" s="65"/>
    </row>
    <row r="630" ht="15.75" customHeight="1">
      <c r="B630" s="65"/>
    </row>
    <row r="631" ht="15.75" customHeight="1">
      <c r="B631" s="65"/>
    </row>
    <row r="632" ht="15.75" customHeight="1">
      <c r="B632" s="65"/>
    </row>
    <row r="633" ht="15.75" customHeight="1">
      <c r="B633" s="65"/>
    </row>
    <row r="634" ht="15.75" customHeight="1">
      <c r="B634" s="65"/>
    </row>
    <row r="635" ht="15.75" customHeight="1">
      <c r="B635" s="65"/>
    </row>
    <row r="636" ht="15.75" customHeight="1">
      <c r="B636" s="65"/>
    </row>
    <row r="637" ht="15.75" customHeight="1">
      <c r="B637" s="65"/>
    </row>
    <row r="638" ht="15.75" customHeight="1">
      <c r="B638" s="65"/>
    </row>
    <row r="639" ht="15.75" customHeight="1">
      <c r="B639" s="65"/>
    </row>
    <row r="640" ht="15.75" customHeight="1">
      <c r="B640" s="65"/>
    </row>
    <row r="641" ht="15.75" customHeight="1">
      <c r="B641" s="65"/>
    </row>
    <row r="642" ht="15.75" customHeight="1">
      <c r="B642" s="65"/>
    </row>
    <row r="643" ht="15.75" customHeight="1">
      <c r="B643" s="65"/>
    </row>
    <row r="644" ht="15.75" customHeight="1">
      <c r="B644" s="65"/>
    </row>
    <row r="645" ht="15.75" customHeight="1">
      <c r="B645" s="65"/>
    </row>
    <row r="646" ht="15.75" customHeight="1">
      <c r="B646" s="65"/>
    </row>
    <row r="647" ht="15.75" customHeight="1">
      <c r="B647" s="65"/>
    </row>
    <row r="648" ht="15.75" customHeight="1">
      <c r="B648" s="65"/>
    </row>
    <row r="649" ht="15.75" customHeight="1">
      <c r="B649" s="65"/>
    </row>
    <row r="650" ht="15.75" customHeight="1">
      <c r="B650" s="65"/>
    </row>
    <row r="651" ht="15.75" customHeight="1">
      <c r="B651" s="65"/>
    </row>
    <row r="652" ht="15.75" customHeight="1">
      <c r="B652" s="65"/>
    </row>
    <row r="653" ht="15.75" customHeight="1">
      <c r="B653" s="65"/>
    </row>
    <row r="654" ht="15.75" customHeight="1">
      <c r="B654" s="65"/>
    </row>
    <row r="655" ht="15.75" customHeight="1">
      <c r="B655" s="65"/>
    </row>
    <row r="656" ht="15.75" customHeight="1">
      <c r="B656" s="65"/>
    </row>
    <row r="657" ht="15.75" customHeight="1">
      <c r="B657" s="65"/>
    </row>
    <row r="658" ht="15.75" customHeight="1">
      <c r="B658" s="65"/>
    </row>
    <row r="659" ht="15.75" customHeight="1">
      <c r="B659" s="65"/>
    </row>
    <row r="660" ht="15.75" customHeight="1">
      <c r="B660" s="65"/>
    </row>
    <row r="661" ht="15.75" customHeight="1">
      <c r="B661" s="65"/>
    </row>
    <row r="662" ht="15.75" customHeight="1">
      <c r="B662" s="65"/>
    </row>
    <row r="663" ht="15.75" customHeight="1">
      <c r="B663" s="65"/>
    </row>
    <row r="664" ht="15.75" customHeight="1">
      <c r="B664" s="65"/>
    </row>
    <row r="665" ht="15.75" customHeight="1">
      <c r="B665" s="65"/>
    </row>
    <row r="666" ht="15.75" customHeight="1">
      <c r="B666" s="65"/>
    </row>
    <row r="667" ht="15.75" customHeight="1">
      <c r="B667" s="65"/>
    </row>
    <row r="668" ht="15.75" customHeight="1">
      <c r="B668" s="65"/>
    </row>
    <row r="669" ht="15.75" customHeight="1">
      <c r="B669" s="65"/>
    </row>
    <row r="670" ht="15.75" customHeight="1">
      <c r="B670" s="65"/>
    </row>
    <row r="671" ht="15.75" customHeight="1">
      <c r="B671" s="65"/>
    </row>
    <row r="672" ht="15.75" customHeight="1">
      <c r="B672" s="65"/>
    </row>
    <row r="673" ht="15.75" customHeight="1">
      <c r="B673" s="65"/>
    </row>
    <row r="674" ht="15.75" customHeight="1">
      <c r="B674" s="65"/>
    </row>
    <row r="675" ht="15.75" customHeight="1">
      <c r="B675" s="65"/>
    </row>
    <row r="676" ht="15.75" customHeight="1">
      <c r="B676" s="65"/>
    </row>
    <row r="677" ht="15.75" customHeight="1">
      <c r="B677" s="65"/>
    </row>
    <row r="678" ht="15.75" customHeight="1">
      <c r="B678" s="65"/>
    </row>
    <row r="679" ht="15.75" customHeight="1">
      <c r="B679" s="65"/>
    </row>
    <row r="680" ht="15.75" customHeight="1">
      <c r="B680" s="65"/>
    </row>
    <row r="681" ht="15.75" customHeight="1">
      <c r="B681" s="65"/>
    </row>
    <row r="682" ht="15.75" customHeight="1">
      <c r="B682" s="65"/>
    </row>
    <row r="683" ht="15.75" customHeight="1">
      <c r="B683" s="65"/>
    </row>
    <row r="684" ht="15.75" customHeight="1">
      <c r="B684" s="65"/>
    </row>
    <row r="685" ht="15.75" customHeight="1">
      <c r="B685" s="65"/>
    </row>
    <row r="686" ht="15.75" customHeight="1">
      <c r="B686" s="65"/>
    </row>
    <row r="687" ht="15.75" customHeight="1">
      <c r="B687" s="65"/>
    </row>
    <row r="688" ht="15.75" customHeight="1">
      <c r="B688" s="65"/>
    </row>
    <row r="689" ht="15.75" customHeight="1">
      <c r="B689" s="65"/>
    </row>
    <row r="690" ht="15.75" customHeight="1">
      <c r="B690" s="65"/>
    </row>
    <row r="691" ht="15.75" customHeight="1">
      <c r="B691" s="65"/>
    </row>
    <row r="692" ht="15.75" customHeight="1">
      <c r="B692" s="65"/>
    </row>
    <row r="693" ht="15.75" customHeight="1">
      <c r="B693" s="65"/>
    </row>
    <row r="694" ht="15.75" customHeight="1">
      <c r="B694" s="65"/>
    </row>
    <row r="695" ht="15.75" customHeight="1">
      <c r="B695" s="65"/>
    </row>
    <row r="696" ht="15.75" customHeight="1">
      <c r="B696" s="65"/>
    </row>
    <row r="697" ht="15.75" customHeight="1">
      <c r="B697" s="65"/>
    </row>
    <row r="698" ht="15.75" customHeight="1">
      <c r="B698" s="65"/>
    </row>
    <row r="699" ht="15.75" customHeight="1">
      <c r="B699" s="65"/>
    </row>
    <row r="700" ht="15.75" customHeight="1">
      <c r="B700" s="65"/>
    </row>
    <row r="701" ht="15.75" customHeight="1">
      <c r="B701" s="65"/>
    </row>
    <row r="702" ht="15.75" customHeight="1">
      <c r="B702" s="65"/>
    </row>
    <row r="703" ht="15.75" customHeight="1">
      <c r="B703" s="65"/>
    </row>
    <row r="704" ht="15.75" customHeight="1">
      <c r="B704" s="65"/>
    </row>
    <row r="705" ht="15.75" customHeight="1">
      <c r="B705" s="65"/>
    </row>
    <row r="706" ht="15.75" customHeight="1">
      <c r="B706" s="65"/>
    </row>
    <row r="707" ht="15.75" customHeight="1">
      <c r="B707" s="65"/>
    </row>
    <row r="708" ht="15.75" customHeight="1">
      <c r="B708" s="65"/>
    </row>
    <row r="709" ht="15.75" customHeight="1">
      <c r="B709" s="65"/>
    </row>
    <row r="710" ht="15.75" customHeight="1">
      <c r="B710" s="65"/>
    </row>
    <row r="711" ht="15.75" customHeight="1">
      <c r="B711" s="65"/>
    </row>
    <row r="712" ht="15.75" customHeight="1">
      <c r="B712" s="65"/>
    </row>
    <row r="713" ht="15.75" customHeight="1">
      <c r="B713" s="65"/>
    </row>
    <row r="714" ht="15.75" customHeight="1">
      <c r="B714" s="65"/>
    </row>
    <row r="715" ht="15.75" customHeight="1">
      <c r="B715" s="65"/>
    </row>
    <row r="716" ht="15.75" customHeight="1">
      <c r="B716" s="65"/>
    </row>
    <row r="717" ht="15.75" customHeight="1">
      <c r="B717" s="65"/>
    </row>
    <row r="718" ht="15.75" customHeight="1">
      <c r="B718" s="65"/>
    </row>
    <row r="719" ht="15.75" customHeight="1">
      <c r="B719" s="65"/>
    </row>
    <row r="720" ht="15.75" customHeight="1">
      <c r="B720" s="65"/>
    </row>
    <row r="721" ht="15.75" customHeight="1">
      <c r="B721" s="65"/>
    </row>
    <row r="722" ht="15.75" customHeight="1">
      <c r="B722" s="65"/>
    </row>
    <row r="723" ht="15.75" customHeight="1">
      <c r="B723" s="65"/>
    </row>
    <row r="724" ht="15.75" customHeight="1">
      <c r="B724" s="65"/>
    </row>
    <row r="725" ht="15.75" customHeight="1">
      <c r="B725" s="65"/>
    </row>
    <row r="726" ht="15.75" customHeight="1">
      <c r="B726" s="65"/>
    </row>
    <row r="727" ht="15.75" customHeight="1">
      <c r="B727" s="65"/>
    </row>
    <row r="728" ht="15.75" customHeight="1">
      <c r="B728" s="65"/>
    </row>
    <row r="729" ht="15.75" customHeight="1">
      <c r="B729" s="65"/>
    </row>
    <row r="730" ht="15.75" customHeight="1">
      <c r="B730" s="65"/>
    </row>
    <row r="731" ht="15.75" customHeight="1">
      <c r="B731" s="65"/>
    </row>
    <row r="732" ht="15.75" customHeight="1">
      <c r="B732" s="65"/>
    </row>
    <row r="733" ht="15.75" customHeight="1">
      <c r="B733" s="65"/>
    </row>
    <row r="734" ht="15.75" customHeight="1">
      <c r="B734" s="65"/>
    </row>
    <row r="735" ht="15.75" customHeight="1">
      <c r="B735" s="65"/>
    </row>
    <row r="736" ht="15.75" customHeight="1">
      <c r="B736" s="65"/>
    </row>
    <row r="737" ht="15.75" customHeight="1">
      <c r="B737" s="65"/>
    </row>
    <row r="738" ht="15.75" customHeight="1">
      <c r="B738" s="65"/>
    </row>
    <row r="739" ht="15.75" customHeight="1">
      <c r="B739" s="65"/>
    </row>
    <row r="740" ht="15.75" customHeight="1">
      <c r="B740" s="65"/>
    </row>
    <row r="741" ht="15.75" customHeight="1">
      <c r="B741" s="65"/>
    </row>
    <row r="742" ht="15.75" customHeight="1">
      <c r="B742" s="65"/>
    </row>
    <row r="743" ht="15.75" customHeight="1">
      <c r="B743" s="65"/>
    </row>
    <row r="744" ht="15.75" customHeight="1">
      <c r="B744" s="65"/>
    </row>
    <row r="745" ht="15.75" customHeight="1">
      <c r="B745" s="65"/>
    </row>
    <row r="746" ht="15.75" customHeight="1">
      <c r="B746" s="65"/>
    </row>
    <row r="747" ht="15.75" customHeight="1">
      <c r="B747" s="65"/>
    </row>
    <row r="748" ht="15.75" customHeight="1">
      <c r="B748" s="65"/>
    </row>
    <row r="749" ht="15.75" customHeight="1">
      <c r="B749" s="65"/>
    </row>
    <row r="750" ht="15.75" customHeight="1">
      <c r="B750" s="65"/>
    </row>
    <row r="751" ht="15.75" customHeight="1">
      <c r="B751" s="65"/>
    </row>
    <row r="752" ht="15.75" customHeight="1">
      <c r="B752" s="65"/>
    </row>
    <row r="753" ht="15.75" customHeight="1">
      <c r="B753" s="65"/>
    </row>
    <row r="754" ht="15.75" customHeight="1">
      <c r="B754" s="65"/>
    </row>
    <row r="755" ht="15.75" customHeight="1">
      <c r="B755" s="65"/>
    </row>
    <row r="756" ht="15.75" customHeight="1">
      <c r="B756" s="65"/>
    </row>
    <row r="757" ht="15.75" customHeight="1">
      <c r="B757" s="65"/>
    </row>
    <row r="758" ht="15.75" customHeight="1">
      <c r="B758" s="65"/>
    </row>
    <row r="759" ht="15.75" customHeight="1">
      <c r="B759" s="65"/>
    </row>
    <row r="760" ht="15.75" customHeight="1">
      <c r="B760" s="65"/>
    </row>
    <row r="761" ht="15.75" customHeight="1">
      <c r="B761" s="65"/>
    </row>
    <row r="762" ht="15.75" customHeight="1">
      <c r="B762" s="65"/>
    </row>
    <row r="763" ht="15.75" customHeight="1">
      <c r="B763" s="65"/>
    </row>
    <row r="764" ht="15.75" customHeight="1">
      <c r="B764" s="65"/>
    </row>
    <row r="765" ht="15.75" customHeight="1">
      <c r="B765" s="65"/>
    </row>
    <row r="766" ht="15.75" customHeight="1">
      <c r="B766" s="65"/>
    </row>
    <row r="767" ht="15.75" customHeight="1">
      <c r="B767" s="65"/>
    </row>
    <row r="768" ht="15.75" customHeight="1">
      <c r="B768" s="65"/>
    </row>
    <row r="769" ht="15.75" customHeight="1">
      <c r="B769" s="65"/>
    </row>
    <row r="770" ht="15.75" customHeight="1">
      <c r="B770" s="65"/>
    </row>
    <row r="771" ht="15.75" customHeight="1">
      <c r="B771" s="65"/>
    </row>
    <row r="772" ht="15.75" customHeight="1">
      <c r="B772" s="65"/>
    </row>
    <row r="773" ht="15.75" customHeight="1">
      <c r="B773" s="65"/>
    </row>
    <row r="774" ht="15.75" customHeight="1">
      <c r="B774" s="65"/>
    </row>
    <row r="775" ht="15.75" customHeight="1">
      <c r="B775" s="65"/>
    </row>
    <row r="776" ht="15.75" customHeight="1">
      <c r="B776" s="65"/>
    </row>
    <row r="777" ht="15.75" customHeight="1">
      <c r="B777" s="65"/>
    </row>
    <row r="778" ht="15.75" customHeight="1">
      <c r="B778" s="65"/>
    </row>
    <row r="779" ht="15.75" customHeight="1">
      <c r="B779" s="65"/>
    </row>
    <row r="780" ht="15.75" customHeight="1">
      <c r="B780" s="65"/>
    </row>
    <row r="781" ht="15.75" customHeight="1">
      <c r="B781" s="65"/>
    </row>
    <row r="782" ht="15.75" customHeight="1">
      <c r="B782" s="65"/>
    </row>
    <row r="783" ht="15.75" customHeight="1">
      <c r="B783" s="65"/>
    </row>
    <row r="784" ht="15.75" customHeight="1">
      <c r="B784" s="65"/>
    </row>
    <row r="785" ht="15.75" customHeight="1">
      <c r="B785" s="65"/>
    </row>
    <row r="786" ht="15.75" customHeight="1">
      <c r="B786" s="65"/>
    </row>
    <row r="787" ht="15.75" customHeight="1">
      <c r="B787" s="65"/>
    </row>
    <row r="788" ht="15.75" customHeight="1">
      <c r="B788" s="65"/>
    </row>
    <row r="789" ht="15.75" customHeight="1">
      <c r="B789" s="65"/>
    </row>
    <row r="790" ht="15.75" customHeight="1">
      <c r="B790" s="65"/>
    </row>
    <row r="791" ht="15.75" customHeight="1">
      <c r="B791" s="65"/>
    </row>
    <row r="792" ht="15.75" customHeight="1">
      <c r="B792" s="65"/>
    </row>
    <row r="793" ht="15.75" customHeight="1">
      <c r="B793" s="65"/>
    </row>
    <row r="794" ht="15.75" customHeight="1">
      <c r="B794" s="65"/>
    </row>
    <row r="795" ht="15.75" customHeight="1">
      <c r="B795" s="65"/>
    </row>
    <row r="796" ht="15.75" customHeight="1">
      <c r="B796" s="65"/>
    </row>
    <row r="797" ht="15.75" customHeight="1">
      <c r="B797" s="65"/>
    </row>
    <row r="798" ht="15.75" customHeight="1">
      <c r="B798" s="65"/>
    </row>
    <row r="799" ht="15.75" customHeight="1">
      <c r="B799" s="65"/>
    </row>
    <row r="800" ht="15.75" customHeight="1">
      <c r="B800" s="65"/>
    </row>
    <row r="801" ht="15.75" customHeight="1">
      <c r="B801" s="65"/>
    </row>
    <row r="802" ht="15.75" customHeight="1">
      <c r="B802" s="65"/>
    </row>
    <row r="803" ht="15.75" customHeight="1">
      <c r="B803" s="65"/>
    </row>
    <row r="804" ht="15.75" customHeight="1">
      <c r="B804" s="65"/>
    </row>
    <row r="805" ht="15.75" customHeight="1">
      <c r="B805" s="65"/>
    </row>
    <row r="806" ht="15.75" customHeight="1">
      <c r="B806" s="65"/>
    </row>
    <row r="807" ht="15.75" customHeight="1">
      <c r="B807" s="65"/>
    </row>
    <row r="808" ht="15.75" customHeight="1">
      <c r="B808" s="65"/>
    </row>
    <row r="809" ht="15.75" customHeight="1">
      <c r="B809" s="65"/>
    </row>
    <row r="810" ht="15.75" customHeight="1">
      <c r="B810" s="65"/>
    </row>
    <row r="811" ht="15.75" customHeight="1">
      <c r="B811" s="65"/>
    </row>
    <row r="812" ht="15.75" customHeight="1">
      <c r="B812" s="65"/>
    </row>
    <row r="813" ht="15.75" customHeight="1">
      <c r="B813" s="65"/>
    </row>
    <row r="814" ht="15.75" customHeight="1">
      <c r="B814" s="65"/>
    </row>
    <row r="815" ht="15.75" customHeight="1">
      <c r="B815" s="65"/>
    </row>
    <row r="816" ht="15.75" customHeight="1">
      <c r="B816" s="65"/>
    </row>
    <row r="817" ht="15.75" customHeight="1">
      <c r="B817" s="65"/>
    </row>
    <row r="818" ht="15.75" customHeight="1">
      <c r="B818" s="65"/>
    </row>
    <row r="819" ht="15.75" customHeight="1">
      <c r="B819" s="65"/>
    </row>
    <row r="820" ht="15.75" customHeight="1">
      <c r="B820" s="65"/>
    </row>
    <row r="821" ht="15.75" customHeight="1">
      <c r="B821" s="65"/>
    </row>
    <row r="822" ht="15.75" customHeight="1">
      <c r="B822" s="65"/>
    </row>
    <row r="823" ht="15.75" customHeight="1">
      <c r="B823" s="65"/>
    </row>
    <row r="824" ht="15.75" customHeight="1">
      <c r="B824" s="65"/>
    </row>
    <row r="825" ht="15.75" customHeight="1">
      <c r="B825" s="65"/>
    </row>
    <row r="826" ht="15.75" customHeight="1">
      <c r="B826" s="65"/>
    </row>
    <row r="827" ht="15.75" customHeight="1">
      <c r="B827" s="65"/>
    </row>
    <row r="828" ht="15.75" customHeight="1">
      <c r="B828" s="65"/>
    </row>
    <row r="829" ht="15.75" customHeight="1">
      <c r="B829" s="65"/>
    </row>
    <row r="830" ht="15.75" customHeight="1">
      <c r="B830" s="65"/>
    </row>
    <row r="831" ht="15.75" customHeight="1">
      <c r="B831" s="65"/>
    </row>
    <row r="832" ht="15.75" customHeight="1">
      <c r="B832" s="65"/>
    </row>
    <row r="833" ht="15.75" customHeight="1">
      <c r="B833" s="65"/>
    </row>
    <row r="834" ht="15.75" customHeight="1">
      <c r="B834" s="65"/>
    </row>
    <row r="835" ht="15.75" customHeight="1">
      <c r="B835" s="65"/>
    </row>
    <row r="836" ht="15.75" customHeight="1">
      <c r="B836" s="65"/>
    </row>
    <row r="837" ht="15.75" customHeight="1">
      <c r="B837" s="65"/>
    </row>
    <row r="838" ht="15.75" customHeight="1">
      <c r="B838" s="65"/>
    </row>
    <row r="839" ht="15.75" customHeight="1">
      <c r="B839" s="65"/>
    </row>
    <row r="840" ht="15.75" customHeight="1">
      <c r="B840" s="65"/>
    </row>
    <row r="841" ht="15.75" customHeight="1">
      <c r="B841" s="65"/>
    </row>
    <row r="842" ht="15.75" customHeight="1">
      <c r="B842" s="65"/>
    </row>
    <row r="843" ht="15.75" customHeight="1">
      <c r="B843" s="65"/>
    </row>
    <row r="844" ht="15.75" customHeight="1">
      <c r="B844" s="65"/>
    </row>
    <row r="845" ht="15.75" customHeight="1">
      <c r="B845" s="65"/>
    </row>
    <row r="846" ht="15.75" customHeight="1">
      <c r="B846" s="65"/>
    </row>
    <row r="847" ht="15.75" customHeight="1">
      <c r="B847" s="65"/>
    </row>
    <row r="848" ht="15.75" customHeight="1">
      <c r="B848" s="65"/>
    </row>
    <row r="849" ht="15.75" customHeight="1">
      <c r="B849" s="65"/>
    </row>
    <row r="850" ht="15.75" customHeight="1">
      <c r="B850" s="65"/>
    </row>
    <row r="851" ht="15.75" customHeight="1">
      <c r="B851" s="65"/>
    </row>
    <row r="852" ht="15.75" customHeight="1">
      <c r="B852" s="65"/>
    </row>
    <row r="853" ht="15.75" customHeight="1">
      <c r="B853" s="65"/>
    </row>
    <row r="854" ht="15.75" customHeight="1">
      <c r="B854" s="65"/>
    </row>
    <row r="855" ht="15.75" customHeight="1">
      <c r="B855" s="65"/>
    </row>
    <row r="856" ht="15.75" customHeight="1">
      <c r="B856" s="65"/>
    </row>
    <row r="857" ht="15.75" customHeight="1">
      <c r="B857" s="65"/>
    </row>
    <row r="858" ht="15.75" customHeight="1">
      <c r="B858" s="65"/>
    </row>
    <row r="859" ht="15.75" customHeight="1">
      <c r="B859" s="65"/>
    </row>
    <row r="860" ht="15.75" customHeight="1">
      <c r="B860" s="65"/>
    </row>
    <row r="861" ht="15.75" customHeight="1">
      <c r="B861" s="65"/>
    </row>
    <row r="862" ht="15.75" customHeight="1">
      <c r="B862" s="65"/>
    </row>
    <row r="863" ht="15.75" customHeight="1">
      <c r="B863" s="65"/>
    </row>
    <row r="864" ht="15.75" customHeight="1">
      <c r="B864" s="65"/>
    </row>
    <row r="865" ht="15.75" customHeight="1">
      <c r="B865" s="65"/>
    </row>
    <row r="866" ht="15.75" customHeight="1">
      <c r="B866" s="65"/>
    </row>
    <row r="867" ht="15.75" customHeight="1">
      <c r="B867" s="65"/>
    </row>
    <row r="868" ht="15.75" customHeight="1">
      <c r="B868" s="65"/>
    </row>
    <row r="869" ht="15.75" customHeight="1">
      <c r="B869" s="65"/>
    </row>
    <row r="870" ht="15.75" customHeight="1">
      <c r="B870" s="65"/>
    </row>
    <row r="871" ht="15.75" customHeight="1">
      <c r="B871" s="65"/>
    </row>
    <row r="872" ht="15.75" customHeight="1">
      <c r="B872" s="65"/>
    </row>
    <row r="873" ht="15.75" customHeight="1">
      <c r="B873" s="65"/>
    </row>
    <row r="874" ht="15.75" customHeight="1">
      <c r="B874" s="65"/>
    </row>
    <row r="875" ht="15.75" customHeight="1">
      <c r="B875" s="65"/>
    </row>
    <row r="876" ht="15.75" customHeight="1">
      <c r="B876" s="65"/>
    </row>
    <row r="877" ht="15.75" customHeight="1">
      <c r="B877" s="65"/>
    </row>
    <row r="878" ht="15.75" customHeight="1">
      <c r="B878" s="65"/>
    </row>
    <row r="879" ht="15.75" customHeight="1">
      <c r="B879" s="65"/>
    </row>
    <row r="880" ht="15.75" customHeight="1">
      <c r="B880" s="65"/>
    </row>
    <row r="881" ht="15.75" customHeight="1">
      <c r="B881" s="65"/>
    </row>
    <row r="882" ht="15.75" customHeight="1">
      <c r="B882" s="65"/>
    </row>
    <row r="883" ht="15.75" customHeight="1">
      <c r="B883" s="65"/>
    </row>
    <row r="884" ht="15.75" customHeight="1">
      <c r="B884" s="65"/>
    </row>
    <row r="885" ht="15.75" customHeight="1">
      <c r="B885" s="65"/>
    </row>
    <row r="886" ht="15.75" customHeight="1">
      <c r="B886" s="65"/>
    </row>
    <row r="887" ht="15.75" customHeight="1">
      <c r="B887" s="65"/>
    </row>
    <row r="888" ht="15.75" customHeight="1">
      <c r="B888" s="65"/>
    </row>
    <row r="889" ht="15.75" customHeight="1">
      <c r="B889" s="65"/>
    </row>
    <row r="890" ht="15.75" customHeight="1">
      <c r="B890" s="65"/>
    </row>
    <row r="891" ht="15.75" customHeight="1">
      <c r="B891" s="65"/>
    </row>
    <row r="892" ht="15.75" customHeight="1">
      <c r="B892" s="65"/>
    </row>
    <row r="893" ht="15.75" customHeight="1">
      <c r="B893" s="65"/>
    </row>
    <row r="894" ht="15.75" customHeight="1">
      <c r="B894" s="65"/>
    </row>
    <row r="895" ht="15.75" customHeight="1">
      <c r="B895" s="65"/>
    </row>
    <row r="896" ht="15.75" customHeight="1">
      <c r="B896" s="65"/>
    </row>
    <row r="897" ht="15.75" customHeight="1">
      <c r="B897" s="65"/>
    </row>
    <row r="898" ht="15.75" customHeight="1">
      <c r="B898" s="65"/>
    </row>
    <row r="899" ht="15.75" customHeight="1">
      <c r="B899" s="65"/>
    </row>
    <row r="900" ht="15.75" customHeight="1">
      <c r="B900" s="65"/>
    </row>
    <row r="901" ht="15.75" customHeight="1">
      <c r="B901" s="65"/>
    </row>
    <row r="902" ht="15.75" customHeight="1">
      <c r="B902" s="65"/>
    </row>
    <row r="903" ht="15.75" customHeight="1">
      <c r="B903" s="65"/>
    </row>
    <row r="904" ht="15.75" customHeight="1">
      <c r="B904" s="65"/>
    </row>
    <row r="905" ht="15.75" customHeight="1">
      <c r="B905" s="65"/>
    </row>
    <row r="906" ht="15.75" customHeight="1">
      <c r="B906" s="65"/>
    </row>
    <row r="907" ht="15.75" customHeight="1">
      <c r="B907" s="65"/>
    </row>
    <row r="908" ht="15.75" customHeight="1">
      <c r="B908" s="65"/>
    </row>
    <row r="909" ht="15.75" customHeight="1">
      <c r="B909" s="65"/>
    </row>
    <row r="910" ht="15.75" customHeight="1">
      <c r="B910" s="65"/>
    </row>
    <row r="911" ht="15.75" customHeight="1">
      <c r="B911" s="65"/>
    </row>
    <row r="912" ht="15.75" customHeight="1">
      <c r="B912" s="65"/>
    </row>
    <row r="913" ht="15.75" customHeight="1">
      <c r="B913" s="65"/>
    </row>
    <row r="914" ht="15.75" customHeight="1">
      <c r="B914" s="65"/>
    </row>
    <row r="915" ht="15.75" customHeight="1">
      <c r="B915" s="65"/>
    </row>
    <row r="916" ht="15.75" customHeight="1">
      <c r="B916" s="65"/>
    </row>
    <row r="917" ht="15.75" customHeight="1">
      <c r="B917" s="65"/>
    </row>
    <row r="918" ht="15.75" customHeight="1">
      <c r="B918" s="65"/>
    </row>
    <row r="919" ht="15.75" customHeight="1">
      <c r="B919" s="65"/>
    </row>
    <row r="920" ht="15.75" customHeight="1">
      <c r="B920" s="65"/>
    </row>
    <row r="921" ht="15.75" customHeight="1">
      <c r="B921" s="65"/>
    </row>
    <row r="922" ht="15.75" customHeight="1">
      <c r="B922" s="65"/>
    </row>
    <row r="923" ht="15.75" customHeight="1">
      <c r="B923" s="65"/>
    </row>
    <row r="924" ht="15.75" customHeight="1">
      <c r="B924" s="65"/>
    </row>
    <row r="925" ht="15.75" customHeight="1">
      <c r="B925" s="65"/>
    </row>
    <row r="926" ht="15.75" customHeight="1">
      <c r="B926" s="65"/>
    </row>
    <row r="927" ht="15.75" customHeight="1">
      <c r="B927" s="65"/>
    </row>
    <row r="928" ht="15.75" customHeight="1">
      <c r="B928" s="65"/>
    </row>
    <row r="929" ht="15.75" customHeight="1">
      <c r="B929" s="65"/>
    </row>
    <row r="930" ht="15.75" customHeight="1">
      <c r="B930" s="65"/>
    </row>
    <row r="931" ht="15.75" customHeight="1">
      <c r="B931" s="65"/>
    </row>
    <row r="932" ht="15.75" customHeight="1">
      <c r="B932" s="65"/>
    </row>
    <row r="933" ht="15.75" customHeight="1">
      <c r="B933" s="65"/>
    </row>
    <row r="934" ht="15.75" customHeight="1">
      <c r="B934" s="65"/>
    </row>
    <row r="935" ht="15.75" customHeight="1">
      <c r="B935" s="65"/>
    </row>
    <row r="936" ht="15.75" customHeight="1">
      <c r="B936" s="65"/>
    </row>
    <row r="937" ht="15.75" customHeight="1">
      <c r="B937" s="65"/>
    </row>
    <row r="938" ht="15.75" customHeight="1">
      <c r="B938" s="65"/>
    </row>
    <row r="939" ht="15.75" customHeight="1">
      <c r="B939" s="65"/>
    </row>
    <row r="940" ht="15.75" customHeight="1">
      <c r="B940" s="65"/>
    </row>
    <row r="941" ht="15.75" customHeight="1">
      <c r="B941" s="65"/>
    </row>
    <row r="942" ht="15.75" customHeight="1">
      <c r="B942" s="65"/>
    </row>
    <row r="943" ht="15.75" customHeight="1">
      <c r="B943" s="65"/>
    </row>
    <row r="944" ht="15.75" customHeight="1">
      <c r="B944" s="65"/>
    </row>
    <row r="945" ht="15.75" customHeight="1">
      <c r="B945" s="65"/>
    </row>
    <row r="946" ht="15.75" customHeight="1">
      <c r="B946" s="65"/>
    </row>
    <row r="947" ht="15.75" customHeight="1">
      <c r="B947" s="65"/>
    </row>
    <row r="948" ht="15.75" customHeight="1">
      <c r="B948" s="65"/>
    </row>
    <row r="949" ht="15.75" customHeight="1">
      <c r="B949" s="65"/>
    </row>
    <row r="950" ht="15.75" customHeight="1">
      <c r="B950" s="65"/>
    </row>
    <row r="951" ht="15.75" customHeight="1">
      <c r="B951" s="65"/>
    </row>
    <row r="952" ht="15.75" customHeight="1">
      <c r="B952" s="65"/>
    </row>
    <row r="953" ht="15.75" customHeight="1">
      <c r="B953" s="65"/>
    </row>
    <row r="954" ht="15.75" customHeight="1">
      <c r="B954" s="65"/>
    </row>
    <row r="955" ht="15.75" customHeight="1">
      <c r="B955" s="65"/>
    </row>
    <row r="956" ht="15.75" customHeight="1">
      <c r="B956" s="65"/>
    </row>
    <row r="957" ht="15.75" customHeight="1">
      <c r="B957" s="65"/>
    </row>
    <row r="958" ht="15.75" customHeight="1">
      <c r="B958" s="65"/>
    </row>
    <row r="959" ht="15.75" customHeight="1">
      <c r="B959" s="65"/>
    </row>
    <row r="960" ht="15.75" customHeight="1">
      <c r="B960" s="65"/>
    </row>
    <row r="961" ht="15.75" customHeight="1">
      <c r="B961" s="65"/>
    </row>
    <row r="962" ht="15.75" customHeight="1">
      <c r="B962" s="65"/>
    </row>
    <row r="963" ht="15.75" customHeight="1">
      <c r="B963" s="65"/>
    </row>
    <row r="964" ht="15.75" customHeight="1">
      <c r="B964" s="65"/>
    </row>
    <row r="965" ht="15.75" customHeight="1">
      <c r="B965" s="65"/>
    </row>
    <row r="966" ht="15.75" customHeight="1">
      <c r="B966" s="65"/>
    </row>
    <row r="967" ht="15.75" customHeight="1">
      <c r="B967" s="65"/>
    </row>
    <row r="968" ht="15.75" customHeight="1">
      <c r="B968" s="65"/>
    </row>
    <row r="969" ht="15.75" customHeight="1">
      <c r="B969" s="65"/>
    </row>
    <row r="970" ht="15.75" customHeight="1">
      <c r="B970" s="65"/>
    </row>
    <row r="971" ht="15.75" customHeight="1">
      <c r="B971" s="65"/>
    </row>
    <row r="972" ht="15.75" customHeight="1">
      <c r="B972" s="65"/>
    </row>
    <row r="973" ht="15.75" customHeight="1">
      <c r="B973" s="65"/>
    </row>
    <row r="974" ht="15.75" customHeight="1">
      <c r="B974" s="65"/>
    </row>
    <row r="975" ht="15.75" customHeight="1">
      <c r="B975" s="65"/>
    </row>
    <row r="976" ht="15.75" customHeight="1">
      <c r="B976" s="65"/>
    </row>
    <row r="977" ht="15.75" customHeight="1">
      <c r="B977" s="65"/>
    </row>
    <row r="978" ht="15.75" customHeight="1">
      <c r="B978" s="65"/>
    </row>
  </sheetData>
  <mergeCells count="1">
    <mergeCell ref="A18:B18"/>
  </mergeCells>
  <printOptions/>
  <pageMargins bottom="1.0" footer="0.0" header="0.0" left="0.75" right="0.75" top="1.0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1.22" defaultRowHeight="15.0"/>
  <cols>
    <col customWidth="1" min="1" max="2" width="22.89"/>
    <col customWidth="1" min="3" max="3" width="30.11"/>
    <col customWidth="1" min="4" max="4" width="22.44"/>
    <col customWidth="1" min="5" max="5" width="18.78"/>
    <col customWidth="1" min="6" max="7" width="11.22"/>
    <col customWidth="1" min="8" max="8" width="48.33"/>
  </cols>
  <sheetData>
    <row r="1">
      <c r="A1" s="1"/>
      <c r="B1" s="1" t="s">
        <v>2</v>
      </c>
      <c r="C1" s="5" t="s">
        <v>3</v>
      </c>
      <c r="D1" s="1" t="s">
        <v>6</v>
      </c>
      <c r="E1" s="5" t="s">
        <v>7</v>
      </c>
    </row>
    <row r="2">
      <c r="A2" s="7" t="s">
        <v>8</v>
      </c>
      <c r="B2" s="7" t="s">
        <v>10</v>
      </c>
      <c r="C2" s="9" t="s">
        <v>11</v>
      </c>
      <c r="D2" s="7">
        <v>2000.0</v>
      </c>
      <c r="E2" s="13">
        <f t="shared" ref="E2:E3" si="1">+(D2*25)*24</f>
        <v>1200000</v>
      </c>
    </row>
    <row r="3">
      <c r="A3" s="7" t="s">
        <v>13</v>
      </c>
      <c r="B3" s="7" t="s">
        <v>14</v>
      </c>
      <c r="C3" s="9" t="s">
        <v>11</v>
      </c>
      <c r="D3" s="15">
        <v>5000.0</v>
      </c>
      <c r="E3" s="13">
        <f t="shared" si="1"/>
        <v>3000000</v>
      </c>
    </row>
    <row r="4">
      <c r="A4" s="7" t="s">
        <v>17</v>
      </c>
      <c r="B4" s="7" t="s">
        <v>18</v>
      </c>
      <c r="C4" s="9" t="s">
        <v>11</v>
      </c>
      <c r="D4" s="15">
        <v>2500.0</v>
      </c>
      <c r="E4" s="13">
        <f>+D4*200</f>
        <v>500000</v>
      </c>
    </row>
    <row r="5">
      <c r="A5" s="9" t="s">
        <v>19</v>
      </c>
      <c r="B5" s="7" t="s">
        <v>20</v>
      </c>
      <c r="C5" s="9" t="s">
        <v>11</v>
      </c>
      <c r="D5" s="7">
        <v>4000.0</v>
      </c>
      <c r="E5" s="13">
        <f>+(D5*60)*4</f>
        <v>960000</v>
      </c>
      <c r="H5" s="20" t="s">
        <v>21</v>
      </c>
      <c r="I5" s="22"/>
    </row>
    <row r="6">
      <c r="A6" s="7" t="s">
        <v>26</v>
      </c>
      <c r="B6" s="7" t="s">
        <v>27</v>
      </c>
      <c r="C6" s="9" t="s">
        <v>11</v>
      </c>
      <c r="D6" s="7">
        <v>4000.0</v>
      </c>
      <c r="E6" s="13">
        <f t="shared" ref="E6:E12" si="2">+(D6*25)*24</f>
        <v>2400000</v>
      </c>
      <c r="G6" s="24"/>
      <c r="H6" s="24"/>
      <c r="I6" s="24"/>
      <c r="J6" s="24"/>
    </row>
    <row r="7">
      <c r="A7" s="7" t="s">
        <v>36</v>
      </c>
      <c r="B7" s="7" t="s">
        <v>38</v>
      </c>
      <c r="C7" s="9" t="s">
        <v>11</v>
      </c>
      <c r="D7" s="7">
        <v>7000.0</v>
      </c>
      <c r="E7" s="13">
        <f t="shared" si="2"/>
        <v>4200000</v>
      </c>
      <c r="H7" s="31" t="s">
        <v>42</v>
      </c>
      <c r="I7" s="31" t="s">
        <v>52</v>
      </c>
    </row>
    <row r="8">
      <c r="A8" s="9" t="s">
        <v>53</v>
      </c>
      <c r="B8" s="9" t="s">
        <v>54</v>
      </c>
      <c r="C8" s="9" t="s">
        <v>11</v>
      </c>
      <c r="D8" s="9">
        <v>7000.0</v>
      </c>
      <c r="E8" s="13">
        <f t="shared" si="2"/>
        <v>4200000</v>
      </c>
      <c r="H8" s="31" t="s">
        <v>55</v>
      </c>
      <c r="I8" s="33" t="s">
        <v>56</v>
      </c>
    </row>
    <row r="9">
      <c r="A9" s="35" t="s">
        <v>58</v>
      </c>
      <c r="B9" s="37" t="s">
        <v>60</v>
      </c>
      <c r="C9" s="9" t="s">
        <v>11</v>
      </c>
      <c r="D9" s="39">
        <v>6300.0</v>
      </c>
      <c r="E9" s="13">
        <f t="shared" si="2"/>
        <v>3780000</v>
      </c>
      <c r="G9" s="24"/>
      <c r="H9" s="24"/>
      <c r="I9" s="24"/>
      <c r="J9" s="24"/>
    </row>
    <row r="10">
      <c r="A10" s="35" t="s">
        <v>62</v>
      </c>
      <c r="B10" s="37" t="s">
        <v>63</v>
      </c>
      <c r="C10" s="9" t="s">
        <v>11</v>
      </c>
      <c r="D10" s="35">
        <v>3500.0</v>
      </c>
      <c r="E10" s="13">
        <f t="shared" si="2"/>
        <v>2100000</v>
      </c>
      <c r="G10" s="41"/>
      <c r="H10" s="24"/>
      <c r="I10" s="24"/>
      <c r="J10" s="24"/>
    </row>
    <row r="11">
      <c r="A11" s="35" t="s">
        <v>45</v>
      </c>
      <c r="B11" s="37" t="s">
        <v>64</v>
      </c>
      <c r="C11" s="9" t="s">
        <v>11</v>
      </c>
      <c r="D11" s="35">
        <v>2000.0</v>
      </c>
      <c r="E11" s="13">
        <f t="shared" si="2"/>
        <v>1200000</v>
      </c>
      <c r="H11" s="31" t="s">
        <v>65</v>
      </c>
      <c r="I11" s="33" t="s">
        <v>56</v>
      </c>
    </row>
    <row r="12">
      <c r="A12" s="35" t="s">
        <v>66</v>
      </c>
      <c r="B12" s="37" t="s">
        <v>67</v>
      </c>
      <c r="C12" s="9" t="s">
        <v>11</v>
      </c>
      <c r="D12" s="35">
        <v>4000.0</v>
      </c>
      <c r="E12" s="13">
        <f t="shared" si="2"/>
        <v>2400000</v>
      </c>
      <c r="H12" s="31" t="s">
        <v>68</v>
      </c>
      <c r="I12" s="31" t="s">
        <v>69</v>
      </c>
    </row>
    <row r="13">
      <c r="A13" s="35" t="s">
        <v>70</v>
      </c>
      <c r="B13" s="35">
        <v>1.0</v>
      </c>
      <c r="C13" s="9" t="s">
        <v>11</v>
      </c>
      <c r="D13" s="39">
        <v>14000.0</v>
      </c>
      <c r="E13" s="44">
        <f>+(D14*25)*24</f>
        <v>1200000</v>
      </c>
      <c r="H13" s="46" t="s">
        <v>72</v>
      </c>
      <c r="I13" s="46" t="s">
        <v>73</v>
      </c>
    </row>
    <row r="14">
      <c r="A14" s="35" t="s">
        <v>74</v>
      </c>
      <c r="B14" s="35" t="s">
        <v>75</v>
      </c>
      <c r="C14" s="9" t="s">
        <v>11</v>
      </c>
      <c r="D14" s="39">
        <v>2000.0</v>
      </c>
      <c r="E14" s="44">
        <f>+(D14*25)*24</f>
        <v>1200000</v>
      </c>
      <c r="G14" s="24"/>
      <c r="H14" s="24"/>
      <c r="I14" s="24"/>
      <c r="J14" s="24"/>
    </row>
    <row r="15">
      <c r="A15" s="50"/>
      <c r="B15" s="57"/>
      <c r="C15" s="57"/>
      <c r="D15" s="45"/>
      <c r="E15" s="60">
        <f>SUM(E2:E13)</f>
        <v>27140000</v>
      </c>
      <c r="G15" s="24"/>
      <c r="H15" s="24"/>
      <c r="I15" s="24"/>
      <c r="J15" s="24"/>
    </row>
    <row r="16">
      <c r="A16" s="61" t="s">
        <v>94</v>
      </c>
      <c r="B16" s="61" t="s">
        <v>96</v>
      </c>
      <c r="C16" s="61"/>
      <c r="D16" s="61" t="s">
        <v>97</v>
      </c>
      <c r="E16" s="61" t="s">
        <v>98</v>
      </c>
      <c r="G16" s="24"/>
      <c r="H16" s="24"/>
      <c r="I16" s="24"/>
      <c r="J16" s="24"/>
    </row>
    <row r="17">
      <c r="A17" s="64" t="s">
        <v>99</v>
      </c>
      <c r="B17" s="66" t="s">
        <v>101</v>
      </c>
      <c r="C17" s="39" t="s">
        <v>104</v>
      </c>
      <c r="D17" s="39">
        <v>35000.0</v>
      </c>
      <c r="E17" s="67">
        <f>+(D17*10)*5</f>
        <v>1750000</v>
      </c>
      <c r="H17" s="31" t="s">
        <v>65</v>
      </c>
      <c r="I17" s="33" t="s">
        <v>56</v>
      </c>
    </row>
    <row r="18" ht="15.75" customHeight="1">
      <c r="A18" s="68"/>
      <c r="B18" s="69"/>
      <c r="H18" s="31" t="s">
        <v>68</v>
      </c>
      <c r="I18" s="31" t="s">
        <v>110</v>
      </c>
    </row>
    <row r="19" ht="15.75" customHeight="1">
      <c r="H19" s="46" t="s">
        <v>72</v>
      </c>
      <c r="I19" s="46" t="s">
        <v>111</v>
      </c>
    </row>
    <row r="20" ht="15.75" customHeight="1">
      <c r="H20" s="24"/>
      <c r="I20" s="24"/>
      <c r="J20" s="24"/>
    </row>
    <row r="21" ht="15.75" customHeight="1">
      <c r="D21" s="46" t="s">
        <v>112</v>
      </c>
      <c r="E21" s="71">
        <f>E2+E3+E4+E5+E6+E7+E8+E9+E10+E11+E12+E13+E14+17</f>
        <v>28340017</v>
      </c>
      <c r="H21" s="24"/>
      <c r="I21" s="24"/>
      <c r="J21" s="24"/>
    </row>
    <row r="22" ht="15.75" customHeight="1">
      <c r="H22" s="24"/>
      <c r="I22" s="24"/>
      <c r="J22" s="24"/>
    </row>
    <row r="23" ht="15.75" customHeight="1">
      <c r="H23" s="31" t="s">
        <v>65</v>
      </c>
      <c r="I23" s="33" t="s">
        <v>56</v>
      </c>
    </row>
    <row r="24" ht="15.75" customHeight="1">
      <c r="H24" s="31" t="s">
        <v>68</v>
      </c>
      <c r="I24" s="31" t="s">
        <v>115</v>
      </c>
    </row>
    <row r="25" ht="15.75" customHeight="1">
      <c r="H25" s="46" t="s">
        <v>72</v>
      </c>
      <c r="I25" s="46" t="s">
        <v>116</v>
      </c>
    </row>
    <row r="26" ht="15.75" customHeight="1">
      <c r="G26" s="24"/>
      <c r="H26" s="24"/>
      <c r="I26" s="24"/>
      <c r="J26" s="24"/>
    </row>
    <row r="27" ht="15.75" customHeight="1">
      <c r="G27" s="24"/>
      <c r="H27" s="24"/>
      <c r="I27" s="24"/>
      <c r="J27" s="24"/>
    </row>
    <row r="28" ht="15.75" customHeight="1">
      <c r="G28" s="24"/>
      <c r="H28" s="73"/>
      <c r="I28" s="73"/>
      <c r="J28" s="24"/>
    </row>
    <row r="29" ht="15.75" customHeight="1">
      <c r="H29" s="74" t="s">
        <v>65</v>
      </c>
      <c r="I29" s="75" t="s">
        <v>56</v>
      </c>
    </row>
    <row r="30" ht="15.75" customHeight="1">
      <c r="H30" s="74" t="s">
        <v>68</v>
      </c>
      <c r="I30" s="76" t="s">
        <v>119</v>
      </c>
    </row>
    <row r="31" ht="15.75" customHeight="1">
      <c r="H31" s="77" t="s">
        <v>72</v>
      </c>
      <c r="I31" s="78" t="s">
        <v>122</v>
      </c>
    </row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</sheetData>
  <mergeCells count="1">
    <mergeCell ref="A15:D15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5.78"/>
    <col customWidth="1" min="2" max="2" width="16.67"/>
    <col customWidth="1" min="3" max="3" width="15.89"/>
    <col customWidth="1" min="4" max="4" width="25.78"/>
    <col customWidth="1" min="5" max="6" width="11.0"/>
    <col customWidth="1" min="7" max="26" width="10.56"/>
  </cols>
  <sheetData>
    <row r="1" ht="15.75" customHeight="1">
      <c r="A1" s="3" t="s">
        <v>0</v>
      </c>
      <c r="B1" s="11"/>
      <c r="C1" s="11"/>
      <c r="D1" s="11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ht="15.75" customHeight="1">
      <c r="A2" s="19"/>
      <c r="B2" s="25"/>
      <c r="C2" s="2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ht="15.75" customHeight="1">
      <c r="A3" s="19"/>
      <c r="B3" s="29"/>
      <c r="C3" s="34" t="s">
        <v>50</v>
      </c>
      <c r="D3" s="36" t="s">
        <v>59</v>
      </c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ht="15.75" customHeight="1">
      <c r="A4" s="38" t="s">
        <v>61</v>
      </c>
      <c r="B4" s="40"/>
      <c r="C4" s="42"/>
      <c r="D4" s="42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ht="15.75" customHeight="1">
      <c r="A5" s="48" t="s">
        <v>71</v>
      </c>
      <c r="B5" s="52">
        <v>2195000.0</v>
      </c>
      <c r="C5" s="54">
        <v>0.0</v>
      </c>
      <c r="D5" s="56" t="s">
        <v>88</v>
      </c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ht="15.75" customHeight="1">
      <c r="A6" s="48" t="s">
        <v>89</v>
      </c>
      <c r="B6" s="52">
        <v>0.0</v>
      </c>
      <c r="C6" s="54">
        <f>B6*3</f>
        <v>0</v>
      </c>
      <c r="D6" s="58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ht="15.75" customHeight="1">
      <c r="A7" s="48" t="s">
        <v>90</v>
      </c>
      <c r="B7" s="52">
        <v>2500000.0</v>
      </c>
      <c r="C7" s="54">
        <f>B7*6</f>
        <v>15000000</v>
      </c>
      <c r="D7" s="59" t="s">
        <v>91</v>
      </c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15.75" customHeight="1">
      <c r="A8" s="48" t="s">
        <v>92</v>
      </c>
      <c r="B8" s="52">
        <v>0.0</v>
      </c>
      <c r="C8" s="54">
        <f>+B8</f>
        <v>0</v>
      </c>
      <c r="D8" s="58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15.75" customHeight="1">
      <c r="A9" s="48" t="s">
        <v>93</v>
      </c>
      <c r="B9" s="52"/>
      <c r="C9" s="54"/>
      <c r="D9" s="58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ht="15.75" customHeight="1">
      <c r="A10" s="62" t="s">
        <v>95</v>
      </c>
      <c r="B10" s="63">
        <v>40000.0</v>
      </c>
      <c r="C10" s="54">
        <f t="shared" ref="C10:C26" si="1">+B10</f>
        <v>40000</v>
      </c>
      <c r="D10" s="52" t="s">
        <v>100</v>
      </c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ht="15.75" customHeight="1">
      <c r="A11" s="62" t="s">
        <v>15</v>
      </c>
      <c r="B11" s="63">
        <f>23000*25</f>
        <v>575000</v>
      </c>
      <c r="C11" s="54">
        <f t="shared" si="1"/>
        <v>575000</v>
      </c>
      <c r="D11" s="52" t="s">
        <v>100</v>
      </c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ht="15.75" customHeight="1">
      <c r="A12" s="62" t="s">
        <v>22</v>
      </c>
      <c r="B12" s="63">
        <f>11200*25</f>
        <v>280000</v>
      </c>
      <c r="C12" s="54">
        <f t="shared" si="1"/>
        <v>280000</v>
      </c>
      <c r="D12" s="52" t="s">
        <v>102</v>
      </c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15.75" customHeight="1">
      <c r="A13" s="62" t="s">
        <v>24</v>
      </c>
      <c r="B13" s="63">
        <f>40000*4</f>
        <v>160000</v>
      </c>
      <c r="C13" s="54">
        <f t="shared" si="1"/>
        <v>160000</v>
      </c>
      <c r="D13" s="52" t="s">
        <v>103</v>
      </c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ht="15.75" customHeight="1">
      <c r="A14" s="62" t="s">
        <v>28</v>
      </c>
      <c r="B14" s="63">
        <f>30*2000</f>
        <v>60000</v>
      </c>
      <c r="C14" s="54">
        <f t="shared" si="1"/>
        <v>60000</v>
      </c>
      <c r="D14" s="52" t="s">
        <v>105</v>
      </c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ht="15.75" customHeight="1">
      <c r="A15" s="62" t="s">
        <v>30</v>
      </c>
      <c r="B15" s="63">
        <f>20600*5</f>
        <v>103000</v>
      </c>
      <c r="C15" s="54">
        <f t="shared" si="1"/>
        <v>103000</v>
      </c>
      <c r="D15" s="52" t="s">
        <v>106</v>
      </c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ht="15.75" customHeight="1">
      <c r="A16" s="62" t="s">
        <v>32</v>
      </c>
      <c r="B16" s="63">
        <f>2484*10</f>
        <v>24840</v>
      </c>
      <c r="C16" s="54">
        <f t="shared" si="1"/>
        <v>24840</v>
      </c>
      <c r="D16" s="52" t="s">
        <v>107</v>
      </c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ht="15.75" customHeight="1">
      <c r="A17" s="62" t="s">
        <v>34</v>
      </c>
      <c r="B17" s="63">
        <f>3200*10</f>
        <v>32000</v>
      </c>
      <c r="C17" s="54">
        <f t="shared" si="1"/>
        <v>32000</v>
      </c>
      <c r="D17" s="52" t="s">
        <v>108</v>
      </c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ht="15.75" customHeight="1">
      <c r="A18" s="62" t="s">
        <v>37</v>
      </c>
      <c r="B18" s="63">
        <f>1500*12</f>
        <v>18000</v>
      </c>
      <c r="C18" s="54">
        <f t="shared" si="1"/>
        <v>18000</v>
      </c>
      <c r="D18" s="52" t="s">
        <v>109</v>
      </c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ht="15.75" customHeight="1">
      <c r="A19" s="62" t="s">
        <v>40</v>
      </c>
      <c r="B19" s="63">
        <v>28000.0</v>
      </c>
      <c r="C19" s="54">
        <f t="shared" si="1"/>
        <v>28000</v>
      </c>
      <c r="D19" s="52" t="s">
        <v>109</v>
      </c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ht="15.75" customHeight="1">
      <c r="A20" s="62" t="s">
        <v>43</v>
      </c>
      <c r="B20" s="70">
        <v>20000.0</v>
      </c>
      <c r="C20" s="54">
        <f t="shared" si="1"/>
        <v>20000</v>
      </c>
      <c r="D20" s="52" t="s">
        <v>113</v>
      </c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ht="15.75" customHeight="1">
      <c r="A21" s="62" t="s">
        <v>45</v>
      </c>
      <c r="B21" s="63">
        <f>2000*20</f>
        <v>40000</v>
      </c>
      <c r="C21" s="54">
        <f t="shared" si="1"/>
        <v>40000</v>
      </c>
      <c r="D21" s="52" t="s">
        <v>114</v>
      </c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ht="15.75" customHeight="1">
      <c r="A22" s="72" t="s">
        <v>36</v>
      </c>
      <c r="B22" s="63">
        <f>108000*4</f>
        <v>432000</v>
      </c>
      <c r="C22" s="54">
        <f t="shared" si="1"/>
        <v>432000</v>
      </c>
      <c r="D22" s="52" t="s">
        <v>117</v>
      </c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ht="15.75" customHeight="1">
      <c r="A23" s="62" t="s">
        <v>48</v>
      </c>
      <c r="B23" s="63">
        <v>30000.0</v>
      </c>
      <c r="C23" s="54">
        <f t="shared" si="1"/>
        <v>30000</v>
      </c>
      <c r="D23" s="52" t="s">
        <v>118</v>
      </c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ht="15.75" customHeight="1">
      <c r="A24" s="62" t="s">
        <v>26</v>
      </c>
      <c r="B24" s="63">
        <v>120000.0</v>
      </c>
      <c r="C24" s="54">
        <f t="shared" si="1"/>
        <v>120000</v>
      </c>
      <c r="D24" s="58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ht="15.75" customHeight="1">
      <c r="A25" s="48" t="s">
        <v>120</v>
      </c>
      <c r="B25" s="52">
        <v>1200000.0</v>
      </c>
      <c r="C25" s="54">
        <f t="shared" si="1"/>
        <v>1200000</v>
      </c>
      <c r="D25" s="58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ht="15.75" customHeight="1">
      <c r="A26" s="48" t="s">
        <v>121</v>
      </c>
      <c r="B26" s="52">
        <v>137000.0</v>
      </c>
      <c r="C26" s="54">
        <f t="shared" si="1"/>
        <v>137000</v>
      </c>
      <c r="D26" s="58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ht="15.75" customHeight="1">
      <c r="A27" s="48" t="s">
        <v>123</v>
      </c>
      <c r="B27" s="52"/>
      <c r="C27" s="54">
        <f>B27*3</f>
        <v>0</v>
      </c>
      <c r="D27" s="58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ht="15.75" customHeight="1">
      <c r="A28" s="48" t="s">
        <v>124</v>
      </c>
      <c r="B28" s="52"/>
      <c r="C28" s="54">
        <f>B28*12</f>
        <v>0</v>
      </c>
      <c r="D28" s="58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ht="15.75" customHeight="1">
      <c r="A29" s="48" t="s">
        <v>125</v>
      </c>
      <c r="B29" s="52">
        <v>200000.0</v>
      </c>
      <c r="C29" s="54">
        <f t="shared" ref="C29:C30" si="2">+B29</f>
        <v>200000</v>
      </c>
      <c r="D29" s="58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ht="15.75" customHeight="1">
      <c r="A30" s="48" t="s">
        <v>126</v>
      </c>
      <c r="B30" s="52">
        <f>652000+600000</f>
        <v>1252000</v>
      </c>
      <c r="C30" s="54">
        <f t="shared" si="2"/>
        <v>1252000</v>
      </c>
      <c r="D30" s="58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ht="15.75" customHeight="1">
      <c r="A31" s="79" t="s">
        <v>127</v>
      </c>
      <c r="B31" s="80">
        <v>500000.0</v>
      </c>
      <c r="C31" s="81">
        <f>B31*1</f>
        <v>500000</v>
      </c>
      <c r="D31" s="82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ht="15.75" customHeight="1">
      <c r="A32" s="19"/>
      <c r="B32" s="83"/>
      <c r="C32" s="84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ht="15.75" customHeight="1">
      <c r="A33" s="85" t="s">
        <v>128</v>
      </c>
      <c r="B33" s="86"/>
      <c r="C33" s="86">
        <f>SUM(C5:C31)</f>
        <v>20251840</v>
      </c>
      <c r="D33" s="8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15.75" customHeight="1">
      <c r="A34" s="19"/>
      <c r="B34" s="25"/>
      <c r="C34" s="88"/>
      <c r="D34" s="58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15.75" customHeight="1">
      <c r="A35" s="89" t="s">
        <v>129</v>
      </c>
      <c r="B35" s="90"/>
      <c r="C35" s="91"/>
      <c r="D35" s="58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15.75" customHeight="1">
      <c r="A36" s="92" t="s">
        <v>130</v>
      </c>
      <c r="B36" s="93"/>
      <c r="C36" s="94">
        <f>SUM(B37:B39)</f>
        <v>4400000</v>
      </c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15.75" customHeight="1">
      <c r="A37" s="62" t="s">
        <v>131</v>
      </c>
      <c r="B37" s="95">
        <v>2300000.0</v>
      </c>
      <c r="C37" s="88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15.75" customHeight="1">
      <c r="A38" s="62" t="s">
        <v>133</v>
      </c>
      <c r="B38" s="95">
        <v>300000.0</v>
      </c>
      <c r="C38" s="88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5.75" customHeight="1">
      <c r="A39" s="62" t="s">
        <v>134</v>
      </c>
      <c r="B39" s="63">
        <v>1800000.0</v>
      </c>
      <c r="C39" s="88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5.75" customHeight="1">
      <c r="A40" s="19"/>
      <c r="B40" s="25"/>
      <c r="C40" s="98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ht="15.75" customHeight="1">
      <c r="A41" s="92" t="s">
        <v>135</v>
      </c>
      <c r="B41" s="93"/>
      <c r="C41" s="94">
        <f>SUM(B42:B52)</f>
        <v>9050000</v>
      </c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15.75" customHeight="1">
      <c r="A42" s="62" t="s">
        <v>136</v>
      </c>
      <c r="B42" s="63">
        <v>1000000.0</v>
      </c>
      <c r="C42" s="84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15.75" customHeight="1">
      <c r="A43" s="62" t="s">
        <v>138</v>
      </c>
      <c r="B43" s="63">
        <v>800000.0</v>
      </c>
      <c r="C43" s="84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15.75" customHeight="1">
      <c r="A44" s="62" t="s">
        <v>139</v>
      </c>
      <c r="B44" s="63">
        <v>700000.0</v>
      </c>
      <c r="C44" s="84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15.75" customHeight="1">
      <c r="A45" s="62" t="s">
        <v>140</v>
      </c>
      <c r="B45" s="63">
        <v>2000000.0</v>
      </c>
      <c r="C45" s="84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15.75" customHeight="1">
      <c r="A46" s="62" t="s">
        <v>57</v>
      </c>
      <c r="B46" s="63">
        <v>300000.0</v>
      </c>
      <c r="C46" s="84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15.75" customHeight="1">
      <c r="A47" s="62" t="s">
        <v>141</v>
      </c>
      <c r="B47" s="63">
        <v>2000000.0</v>
      </c>
      <c r="C47" s="84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15.75" customHeight="1">
      <c r="A48" s="62" t="s">
        <v>142</v>
      </c>
      <c r="B48" s="63">
        <v>300000.0</v>
      </c>
      <c r="C48" s="2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15.75" customHeight="1">
      <c r="A49" s="62" t="s">
        <v>143</v>
      </c>
      <c r="B49" s="63">
        <v>400000.0</v>
      </c>
      <c r="C49" s="84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15.75" customHeight="1">
      <c r="A50" s="62" t="s">
        <v>144</v>
      </c>
      <c r="B50" s="63">
        <v>500000.0</v>
      </c>
      <c r="C50" s="84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15.75" customHeight="1">
      <c r="A51" s="62" t="s">
        <v>145</v>
      </c>
      <c r="B51" s="63">
        <v>250000.0</v>
      </c>
      <c r="C51" s="84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15.75" customHeight="1">
      <c r="A52" s="62" t="s">
        <v>146</v>
      </c>
      <c r="B52" s="63">
        <v>800000.0</v>
      </c>
      <c r="C52" s="84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15.75" customHeight="1">
      <c r="A53" s="101"/>
      <c r="B53" s="103"/>
      <c r="C53" s="98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15.75" customHeight="1">
      <c r="A54" s="101"/>
      <c r="B54" s="25"/>
      <c r="C54" s="98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15.75" customHeight="1">
      <c r="A55" s="92" t="s">
        <v>148</v>
      </c>
      <c r="B55" s="93"/>
      <c r="C55" s="94">
        <f>SUM(B56:B59)</f>
        <v>5100000</v>
      </c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15.75" customHeight="1">
      <c r="A56" s="106" t="s">
        <v>149</v>
      </c>
      <c r="B56" s="108">
        <v>1500000.0</v>
      </c>
      <c r="C56" s="98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15.75" customHeight="1">
      <c r="A57" s="109" t="s">
        <v>153</v>
      </c>
      <c r="B57" s="110">
        <v>1500000.0</v>
      </c>
      <c r="C57" s="2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15.75" customHeight="1">
      <c r="A58" s="109" t="s">
        <v>156</v>
      </c>
      <c r="B58" s="110">
        <v>2000000.0</v>
      </c>
      <c r="C58" s="98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15.75" customHeight="1">
      <c r="A59" s="109" t="s">
        <v>157</v>
      </c>
      <c r="B59" s="111">
        <v>100000.0</v>
      </c>
      <c r="C59" s="98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15.75" customHeight="1">
      <c r="A60" s="101"/>
      <c r="B60" s="103"/>
      <c r="C60" s="98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15.75" customHeight="1">
      <c r="A61" s="113"/>
      <c r="B61" s="103"/>
      <c r="C61" s="98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15.75" customHeight="1">
      <c r="A62" s="115" t="s">
        <v>159</v>
      </c>
      <c r="B62" s="117"/>
      <c r="C62" s="118">
        <f>SUM(B63:B66)</f>
        <v>4000000</v>
      </c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15.75" customHeight="1">
      <c r="A63" s="48" t="s">
        <v>169</v>
      </c>
      <c r="B63" s="63">
        <v>1500000.0</v>
      </c>
      <c r="C63" s="2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15.75" customHeight="1">
      <c r="A64" s="62" t="s">
        <v>173</v>
      </c>
      <c r="B64" s="63">
        <v>500000.0</v>
      </c>
      <c r="C64" s="84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15.75" customHeight="1">
      <c r="A65" s="62" t="s">
        <v>175</v>
      </c>
      <c r="B65" s="63">
        <v>1000000.0</v>
      </c>
      <c r="C65" s="84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15.75" customHeight="1">
      <c r="A66" s="62" t="s">
        <v>177</v>
      </c>
      <c r="B66" s="63">
        <v>1000000.0</v>
      </c>
      <c r="C66" s="84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15.75" customHeight="1">
      <c r="A67" s="101"/>
      <c r="B67" s="103"/>
      <c r="C67" s="84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15.75" customHeight="1">
      <c r="A68" s="85" t="s">
        <v>128</v>
      </c>
      <c r="B68" s="93"/>
      <c r="C68" s="120">
        <f>SUM(C36:C67)</f>
        <v>22550000</v>
      </c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15.75" customHeight="1">
      <c r="A69" s="19"/>
      <c r="B69" s="25"/>
      <c r="C69" s="2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15.75" customHeight="1">
      <c r="A70" s="121" t="s">
        <v>182</v>
      </c>
      <c r="B70" s="122"/>
      <c r="C70" s="123">
        <f>C33+C68</f>
        <v>42801840</v>
      </c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15.75" customHeight="1">
      <c r="A71" s="19"/>
      <c r="B71" s="124"/>
      <c r="C71" s="2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15.75" customHeight="1">
      <c r="A72" s="19" t="s">
        <v>195</v>
      </c>
      <c r="B72" s="25">
        <f t="shared" ref="B72:B75" si="3">+$C$70/4</f>
        <v>10700460</v>
      </c>
      <c r="C72" s="27" t="s">
        <v>199</v>
      </c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15.75" customHeight="1">
      <c r="A73" s="19" t="s">
        <v>195</v>
      </c>
      <c r="B73" s="25">
        <f t="shared" si="3"/>
        <v>10700460</v>
      </c>
      <c r="C73" s="27" t="s">
        <v>202</v>
      </c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15.75" customHeight="1">
      <c r="A74" s="19" t="s">
        <v>195</v>
      </c>
      <c r="B74" s="25">
        <f t="shared" si="3"/>
        <v>10700460</v>
      </c>
      <c r="C74" s="27" t="s">
        <v>205</v>
      </c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15.75" customHeight="1">
      <c r="A75" s="19" t="s">
        <v>195</v>
      </c>
      <c r="B75" s="25">
        <f t="shared" si="3"/>
        <v>10700460</v>
      </c>
      <c r="C75" s="27" t="s">
        <v>199</v>
      </c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15.75" customHeight="1">
      <c r="A76" s="19"/>
      <c r="B76" s="25"/>
      <c r="C76" s="2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15.75" customHeight="1">
      <c r="A77" s="19"/>
      <c r="B77" s="25"/>
      <c r="C77" s="2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15.75" customHeight="1">
      <c r="A78" s="19"/>
      <c r="B78" s="25"/>
      <c r="C78" s="2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15.75" customHeight="1">
      <c r="A79" s="19"/>
      <c r="B79" s="25"/>
      <c r="C79" s="2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15.75" customHeight="1">
      <c r="A80" s="19"/>
      <c r="B80" s="25"/>
      <c r="C80" s="2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15.75" customHeight="1">
      <c r="A81" s="19"/>
      <c r="B81" s="25"/>
      <c r="C81" s="2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15.75" customHeight="1">
      <c r="A82" s="19"/>
      <c r="B82" s="25"/>
      <c r="C82" s="2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15.75" customHeight="1">
      <c r="A83" s="19"/>
      <c r="B83" s="25"/>
      <c r="C83" s="2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15.75" customHeight="1">
      <c r="A84" s="19"/>
      <c r="B84" s="25"/>
      <c r="C84" s="2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15.75" customHeight="1">
      <c r="A85" s="19"/>
      <c r="B85" s="25"/>
      <c r="C85" s="2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15.75" customHeight="1">
      <c r="A86" s="19"/>
      <c r="B86" s="25"/>
      <c r="C86" s="2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15.75" customHeight="1">
      <c r="A87" s="19"/>
      <c r="B87" s="25"/>
      <c r="C87" s="2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15.75" customHeight="1">
      <c r="A88" s="19"/>
      <c r="B88" s="25"/>
      <c r="C88" s="2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15.75" customHeight="1">
      <c r="A89" s="19"/>
      <c r="B89" s="25"/>
      <c r="C89" s="2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</row>
    <row r="90" ht="15.75" customHeight="1">
      <c r="A90" s="19"/>
      <c r="B90" s="25"/>
      <c r="C90" s="2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15.75" customHeight="1">
      <c r="A91" s="19"/>
      <c r="B91" s="25"/>
      <c r="C91" s="2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15.75" customHeight="1">
      <c r="A92" s="19"/>
      <c r="B92" s="25"/>
      <c r="C92" s="2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15.75" customHeight="1">
      <c r="A93" s="19"/>
      <c r="B93" s="25"/>
      <c r="C93" s="2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15.75" customHeight="1">
      <c r="A94" s="19"/>
      <c r="B94" s="25"/>
      <c r="C94" s="2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15.75" customHeight="1">
      <c r="A95" s="19"/>
      <c r="B95" s="25"/>
      <c r="C95" s="2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15.75" customHeight="1">
      <c r="A96" s="19"/>
      <c r="B96" s="25"/>
      <c r="C96" s="2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15.75" customHeight="1">
      <c r="A97" s="19"/>
      <c r="B97" s="25"/>
      <c r="C97" s="2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15.75" customHeight="1">
      <c r="A98" s="19"/>
      <c r="B98" s="25"/>
      <c r="C98" s="2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15.75" customHeight="1">
      <c r="A99" s="19"/>
      <c r="B99" s="25"/>
      <c r="C99" s="2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15.75" customHeight="1">
      <c r="A100" s="19"/>
      <c r="B100" s="25"/>
      <c r="C100" s="2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15.75" customHeight="1">
      <c r="A101" s="19"/>
      <c r="B101" s="25"/>
      <c r="C101" s="2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15.75" customHeight="1">
      <c r="A102" s="19"/>
      <c r="B102" s="25"/>
      <c r="C102" s="2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15.75" customHeight="1">
      <c r="A103" s="19"/>
      <c r="B103" s="25"/>
      <c r="C103" s="2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15.75" customHeight="1">
      <c r="A104" s="19"/>
      <c r="B104" s="25"/>
      <c r="C104" s="2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15.75" customHeight="1">
      <c r="A105" s="19"/>
      <c r="B105" s="25"/>
      <c r="C105" s="2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15.75" customHeight="1">
      <c r="A106" s="19"/>
      <c r="B106" s="25"/>
      <c r="C106" s="2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15.75" customHeight="1">
      <c r="A107" s="19"/>
      <c r="B107" s="25"/>
      <c r="C107" s="2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15.75" customHeight="1">
      <c r="A108" s="19"/>
      <c r="B108" s="25"/>
      <c r="C108" s="2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15.75" customHeight="1">
      <c r="A109" s="19"/>
      <c r="B109" s="25"/>
      <c r="C109" s="2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15.75" customHeight="1">
      <c r="A110" s="19"/>
      <c r="B110" s="25"/>
      <c r="C110" s="2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15.75" customHeight="1">
      <c r="A111" s="19"/>
      <c r="B111" s="25"/>
      <c r="C111" s="2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15.75" customHeight="1">
      <c r="A112" s="19"/>
      <c r="B112" s="25"/>
      <c r="C112" s="2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15.75" customHeight="1">
      <c r="A113" s="19"/>
      <c r="B113" s="25"/>
      <c r="C113" s="2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15.75" customHeight="1">
      <c r="A114" s="19"/>
      <c r="B114" s="25"/>
      <c r="C114" s="2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15.75" customHeight="1">
      <c r="A115" s="19"/>
      <c r="B115" s="25"/>
      <c r="C115" s="2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15.75" customHeight="1">
      <c r="A116" s="19"/>
      <c r="B116" s="25"/>
      <c r="C116" s="2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15.75" customHeight="1">
      <c r="A117" s="19"/>
      <c r="B117" s="25"/>
      <c r="C117" s="2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15.75" customHeight="1">
      <c r="A118" s="19"/>
      <c r="B118" s="25"/>
      <c r="C118" s="2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15.75" customHeight="1">
      <c r="A119" s="19"/>
      <c r="B119" s="25"/>
      <c r="C119" s="2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15.75" customHeight="1">
      <c r="A120" s="19"/>
      <c r="B120" s="25"/>
      <c r="C120" s="2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15.75" customHeight="1">
      <c r="A121" s="19"/>
      <c r="B121" s="25"/>
      <c r="C121" s="2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15.75" customHeight="1">
      <c r="A122" s="19"/>
      <c r="B122" s="25"/>
      <c r="C122" s="2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15.75" customHeight="1">
      <c r="A123" s="19"/>
      <c r="B123" s="25"/>
      <c r="C123" s="2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15.75" customHeight="1">
      <c r="A124" s="19"/>
      <c r="B124" s="25"/>
      <c r="C124" s="2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15.75" customHeight="1">
      <c r="A125" s="19"/>
      <c r="B125" s="25"/>
      <c r="C125" s="2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15.75" customHeight="1">
      <c r="A126" s="19"/>
      <c r="B126" s="25"/>
      <c r="C126" s="2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15.75" customHeight="1">
      <c r="A127" s="19"/>
      <c r="B127" s="25"/>
      <c r="C127" s="2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15.75" customHeight="1">
      <c r="A128" s="19"/>
      <c r="B128" s="25"/>
      <c r="C128" s="2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15.75" customHeight="1">
      <c r="A129" s="19"/>
      <c r="B129" s="25"/>
      <c r="C129" s="2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15.75" customHeight="1">
      <c r="A130" s="19"/>
      <c r="B130" s="25"/>
      <c r="C130" s="2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15.75" customHeight="1">
      <c r="A131" s="19"/>
      <c r="B131" s="25"/>
      <c r="C131" s="2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15.75" customHeight="1">
      <c r="A132" s="19"/>
      <c r="B132" s="25"/>
      <c r="C132" s="2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15.75" customHeight="1">
      <c r="A133" s="19"/>
      <c r="B133" s="25"/>
      <c r="C133" s="2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15.75" customHeight="1">
      <c r="A134" s="19"/>
      <c r="B134" s="25"/>
      <c r="C134" s="2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15.75" customHeight="1">
      <c r="A135" s="19"/>
      <c r="B135" s="25"/>
      <c r="C135" s="2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15.75" customHeight="1">
      <c r="A136" s="19"/>
      <c r="B136" s="25"/>
      <c r="C136" s="2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15.75" customHeight="1">
      <c r="A137" s="19"/>
      <c r="B137" s="25"/>
      <c r="C137" s="2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15.75" customHeight="1">
      <c r="A138" s="19"/>
      <c r="B138" s="25"/>
      <c r="C138" s="2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15.75" customHeight="1">
      <c r="A139" s="19"/>
      <c r="B139" s="25"/>
      <c r="C139" s="2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15.75" customHeight="1">
      <c r="A140" s="19"/>
      <c r="B140" s="25"/>
      <c r="C140" s="2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15.75" customHeight="1">
      <c r="A141" s="19"/>
      <c r="B141" s="25"/>
      <c r="C141" s="2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15.75" customHeight="1">
      <c r="A142" s="19"/>
      <c r="B142" s="25"/>
      <c r="C142" s="2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15.75" customHeight="1">
      <c r="A143" s="19"/>
      <c r="B143" s="25"/>
      <c r="C143" s="2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15.75" customHeight="1">
      <c r="A144" s="19"/>
      <c r="B144" s="25"/>
      <c r="C144" s="2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15.75" customHeight="1">
      <c r="A145" s="19"/>
      <c r="B145" s="25"/>
      <c r="C145" s="2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15.75" customHeight="1">
      <c r="A146" s="19"/>
      <c r="B146" s="25"/>
      <c r="C146" s="2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15.75" customHeight="1">
      <c r="A147" s="19"/>
      <c r="B147" s="25"/>
      <c r="C147" s="2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15.75" customHeight="1">
      <c r="A148" s="19"/>
      <c r="B148" s="25"/>
      <c r="C148" s="2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15.75" customHeight="1">
      <c r="A149" s="19"/>
      <c r="B149" s="25"/>
      <c r="C149" s="2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15.75" customHeight="1">
      <c r="A150" s="19"/>
      <c r="B150" s="25"/>
      <c r="C150" s="2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15.75" customHeight="1">
      <c r="A151" s="19"/>
      <c r="B151" s="25"/>
      <c r="C151" s="2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15.75" customHeight="1">
      <c r="A152" s="19"/>
      <c r="B152" s="25"/>
      <c r="C152" s="2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15.75" customHeight="1">
      <c r="A153" s="19"/>
      <c r="B153" s="25"/>
      <c r="C153" s="2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15.75" customHeight="1">
      <c r="A154" s="19"/>
      <c r="B154" s="25"/>
      <c r="C154" s="2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15.75" customHeight="1">
      <c r="A155" s="19"/>
      <c r="B155" s="25"/>
      <c r="C155" s="2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15.75" customHeight="1">
      <c r="A156" s="19"/>
      <c r="B156" s="25"/>
      <c r="C156" s="2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15.75" customHeight="1">
      <c r="A157" s="19"/>
      <c r="B157" s="25"/>
      <c r="C157" s="2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15.75" customHeight="1">
      <c r="A158" s="19"/>
      <c r="B158" s="25"/>
      <c r="C158" s="2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15.75" customHeight="1">
      <c r="A159" s="19"/>
      <c r="B159" s="25"/>
      <c r="C159" s="2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15.75" customHeight="1">
      <c r="A160" s="19"/>
      <c r="B160" s="25"/>
      <c r="C160" s="2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15.75" customHeight="1">
      <c r="A161" s="19"/>
      <c r="B161" s="25"/>
      <c r="C161" s="2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15.75" customHeight="1">
      <c r="A162" s="19"/>
      <c r="B162" s="25"/>
      <c r="C162" s="2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15.75" customHeight="1">
      <c r="A163" s="19"/>
      <c r="B163" s="25"/>
      <c r="C163" s="2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15.75" customHeight="1">
      <c r="A164" s="19"/>
      <c r="B164" s="25"/>
      <c r="C164" s="2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15.75" customHeight="1">
      <c r="A165" s="19"/>
      <c r="B165" s="25"/>
      <c r="C165" s="2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5.75" customHeight="1">
      <c r="A166" s="19"/>
      <c r="B166" s="25"/>
      <c r="C166" s="2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5.75" customHeight="1">
      <c r="A167" s="19"/>
      <c r="B167" s="25"/>
      <c r="C167" s="2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15.75" customHeight="1">
      <c r="A168" s="19"/>
      <c r="B168" s="25"/>
      <c r="C168" s="2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15.75" customHeight="1">
      <c r="A169" s="19"/>
      <c r="B169" s="25"/>
      <c r="C169" s="2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15.75" customHeight="1">
      <c r="A170" s="19"/>
      <c r="B170" s="25"/>
      <c r="C170" s="2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15.75" customHeight="1">
      <c r="A171" s="19"/>
      <c r="B171" s="25"/>
      <c r="C171" s="2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15.75" customHeight="1">
      <c r="A172" s="19"/>
      <c r="B172" s="25"/>
      <c r="C172" s="2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15.75" customHeight="1">
      <c r="A173" s="19"/>
      <c r="B173" s="25"/>
      <c r="C173" s="2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15.75" customHeight="1">
      <c r="A174" s="19"/>
      <c r="B174" s="25"/>
      <c r="C174" s="2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15.75" customHeight="1">
      <c r="A175" s="19"/>
      <c r="B175" s="25"/>
      <c r="C175" s="2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15.75" customHeight="1">
      <c r="A176" s="19"/>
      <c r="B176" s="25"/>
      <c r="C176" s="2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15.75" customHeight="1">
      <c r="A177" s="19"/>
      <c r="B177" s="25"/>
      <c r="C177" s="2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15.75" customHeight="1">
      <c r="A178" s="19"/>
      <c r="B178" s="25"/>
      <c r="C178" s="2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15.75" customHeight="1">
      <c r="A179" s="19"/>
      <c r="B179" s="25"/>
      <c r="C179" s="2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15.75" customHeight="1">
      <c r="A180" s="19"/>
      <c r="B180" s="25"/>
      <c r="C180" s="2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15.75" customHeight="1">
      <c r="A181" s="19"/>
      <c r="B181" s="25"/>
      <c r="C181" s="2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15.75" customHeight="1">
      <c r="A182" s="19"/>
      <c r="B182" s="25"/>
      <c r="C182" s="2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15.75" customHeight="1">
      <c r="A183" s="19"/>
      <c r="B183" s="25"/>
      <c r="C183" s="2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15.75" customHeight="1">
      <c r="A184" s="19"/>
      <c r="B184" s="25"/>
      <c r="C184" s="2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15.75" customHeight="1">
      <c r="A185" s="19"/>
      <c r="B185" s="25"/>
      <c r="C185" s="2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15.75" customHeight="1">
      <c r="A186" s="19"/>
      <c r="B186" s="25"/>
      <c r="C186" s="2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15.75" customHeight="1">
      <c r="A187" s="19"/>
      <c r="B187" s="25"/>
      <c r="C187" s="2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15.75" customHeight="1">
      <c r="A188" s="19"/>
      <c r="B188" s="25"/>
      <c r="C188" s="2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15.75" customHeight="1">
      <c r="A189" s="19"/>
      <c r="B189" s="25"/>
      <c r="C189" s="2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15.75" customHeight="1">
      <c r="A190" s="19"/>
      <c r="B190" s="25"/>
      <c r="C190" s="2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15.75" customHeight="1">
      <c r="A191" s="19"/>
      <c r="B191" s="25"/>
      <c r="C191" s="2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15.75" customHeight="1">
      <c r="A192" s="19"/>
      <c r="B192" s="25"/>
      <c r="C192" s="2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15.75" customHeight="1">
      <c r="A193" s="19"/>
      <c r="B193" s="25"/>
      <c r="C193" s="2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15.75" customHeight="1">
      <c r="A194" s="19"/>
      <c r="B194" s="25"/>
      <c r="C194" s="2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15.75" customHeight="1">
      <c r="A195" s="19"/>
      <c r="B195" s="25"/>
      <c r="C195" s="2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15.75" customHeight="1">
      <c r="A196" s="19"/>
      <c r="B196" s="25"/>
      <c r="C196" s="2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15.75" customHeight="1">
      <c r="A197" s="19"/>
      <c r="B197" s="25"/>
      <c r="C197" s="2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15.75" customHeight="1">
      <c r="A198" s="19"/>
      <c r="B198" s="25"/>
      <c r="C198" s="2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5.75" customHeight="1">
      <c r="A199" s="19"/>
      <c r="B199" s="25"/>
      <c r="C199" s="2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5.75" customHeight="1">
      <c r="A200" s="19"/>
      <c r="B200" s="25"/>
      <c r="C200" s="2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15.75" customHeight="1">
      <c r="A201" s="19"/>
      <c r="B201" s="25"/>
      <c r="C201" s="2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15.75" customHeight="1">
      <c r="A202" s="19"/>
      <c r="B202" s="25"/>
      <c r="C202" s="2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15.75" customHeight="1">
      <c r="A203" s="19"/>
      <c r="B203" s="25"/>
      <c r="C203" s="2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15.75" customHeight="1">
      <c r="A204" s="19"/>
      <c r="B204" s="25"/>
      <c r="C204" s="2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15.75" customHeight="1">
      <c r="A205" s="19"/>
      <c r="B205" s="25"/>
      <c r="C205" s="2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15.75" customHeight="1">
      <c r="A206" s="19"/>
      <c r="B206" s="25"/>
      <c r="C206" s="2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15.75" customHeight="1">
      <c r="A207" s="19"/>
      <c r="B207" s="25"/>
      <c r="C207" s="2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15.75" customHeight="1">
      <c r="A208" s="19"/>
      <c r="B208" s="25"/>
      <c r="C208" s="2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15.75" customHeight="1">
      <c r="A209" s="19"/>
      <c r="B209" s="25"/>
      <c r="C209" s="2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15.75" customHeight="1">
      <c r="A210" s="19"/>
      <c r="B210" s="25"/>
      <c r="C210" s="2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15.75" customHeight="1">
      <c r="A211" s="19"/>
      <c r="B211" s="25"/>
      <c r="C211" s="2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15.75" customHeight="1">
      <c r="A212" s="19"/>
      <c r="B212" s="25"/>
      <c r="C212" s="2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15.75" customHeight="1">
      <c r="A213" s="19"/>
      <c r="B213" s="25"/>
      <c r="C213" s="2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15.75" customHeight="1">
      <c r="A214" s="19"/>
      <c r="B214" s="25"/>
      <c r="C214" s="2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15.75" customHeight="1">
      <c r="A215" s="19"/>
      <c r="B215" s="25"/>
      <c r="C215" s="2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15.75" customHeight="1">
      <c r="A216" s="19"/>
      <c r="B216" s="25"/>
      <c r="C216" s="2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15.75" customHeight="1">
      <c r="A217" s="19"/>
      <c r="B217" s="25"/>
      <c r="C217" s="2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15.75" customHeight="1">
      <c r="A218" s="19"/>
      <c r="B218" s="25"/>
      <c r="C218" s="2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15.75" customHeight="1">
      <c r="A219" s="19"/>
      <c r="B219" s="25"/>
      <c r="C219" s="2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15.75" customHeight="1">
      <c r="A220" s="19"/>
      <c r="B220" s="25"/>
      <c r="C220" s="2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15.75" customHeight="1">
      <c r="A221" s="19"/>
      <c r="B221" s="25"/>
      <c r="C221" s="2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15.75" customHeight="1">
      <c r="A222" s="19"/>
      <c r="B222" s="25"/>
      <c r="C222" s="2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15.75" customHeight="1">
      <c r="A223" s="19"/>
      <c r="B223" s="25"/>
      <c r="C223" s="2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15.75" customHeight="1">
      <c r="A224" s="19"/>
      <c r="B224" s="25"/>
      <c r="C224" s="2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15.75" customHeight="1">
      <c r="A225" s="19"/>
      <c r="B225" s="25"/>
      <c r="C225" s="2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15.75" customHeight="1">
      <c r="A226" s="19"/>
      <c r="B226" s="25"/>
      <c r="C226" s="2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15.75" customHeight="1">
      <c r="A227" s="19"/>
      <c r="B227" s="25"/>
      <c r="C227" s="2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5.75" customHeight="1">
      <c r="A228" s="19"/>
      <c r="B228" s="25"/>
      <c r="C228" s="2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5.75" customHeight="1">
      <c r="A229" s="19"/>
      <c r="B229" s="25"/>
      <c r="C229" s="2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15.75" customHeight="1">
      <c r="A230" s="19"/>
      <c r="B230" s="25"/>
      <c r="C230" s="2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15.75" customHeight="1">
      <c r="A231" s="19"/>
      <c r="B231" s="25"/>
      <c r="C231" s="2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15.75" customHeight="1">
      <c r="A232" s="19"/>
      <c r="B232" s="25"/>
      <c r="C232" s="2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15.75" customHeight="1">
      <c r="A233" s="19"/>
      <c r="B233" s="25"/>
      <c r="C233" s="2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15.75" customHeight="1">
      <c r="A234" s="19"/>
      <c r="B234" s="25"/>
      <c r="C234" s="2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15.75" customHeight="1">
      <c r="A235" s="19"/>
      <c r="B235" s="25"/>
      <c r="C235" s="2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15.75" customHeight="1">
      <c r="A236" s="19"/>
      <c r="B236" s="25"/>
      <c r="C236" s="2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15.75" customHeight="1">
      <c r="A237" s="19"/>
      <c r="B237" s="25"/>
      <c r="C237" s="2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15.75" customHeight="1">
      <c r="A238" s="19"/>
      <c r="B238" s="25"/>
      <c r="C238" s="2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15.75" customHeight="1">
      <c r="A239" s="19"/>
      <c r="B239" s="25"/>
      <c r="C239" s="2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15.75" customHeight="1">
      <c r="A240" s="19"/>
      <c r="B240" s="25"/>
      <c r="C240" s="2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15.75" customHeight="1">
      <c r="A241" s="19"/>
      <c r="B241" s="25"/>
      <c r="C241" s="2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15.75" customHeight="1">
      <c r="A242" s="19"/>
      <c r="B242" s="25"/>
      <c r="C242" s="2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15.75" customHeight="1">
      <c r="A243" s="19"/>
      <c r="B243" s="25"/>
      <c r="C243" s="2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15.75" customHeight="1">
      <c r="A244" s="19"/>
      <c r="B244" s="25"/>
      <c r="C244" s="2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15.75" customHeight="1">
      <c r="A245" s="19"/>
      <c r="B245" s="25"/>
      <c r="C245" s="2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15.75" customHeight="1">
      <c r="A246" s="19"/>
      <c r="B246" s="25"/>
      <c r="C246" s="2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15.75" customHeight="1">
      <c r="A247" s="19"/>
      <c r="B247" s="25"/>
      <c r="C247" s="2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15.75" customHeight="1">
      <c r="A248" s="19"/>
      <c r="B248" s="25"/>
      <c r="C248" s="2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15.75" customHeight="1">
      <c r="A249" s="19"/>
      <c r="B249" s="25"/>
      <c r="C249" s="2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15.75" customHeight="1">
      <c r="A250" s="19"/>
      <c r="B250" s="25"/>
      <c r="C250" s="2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15.75" customHeight="1">
      <c r="A251" s="19"/>
      <c r="B251" s="25"/>
      <c r="C251" s="2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15.75" customHeight="1">
      <c r="A252" s="19"/>
      <c r="B252" s="25"/>
      <c r="C252" s="2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15.75" customHeight="1">
      <c r="A253" s="19"/>
      <c r="B253" s="25"/>
      <c r="C253" s="2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15.75" customHeight="1">
      <c r="A254" s="19"/>
      <c r="B254" s="25"/>
      <c r="C254" s="2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15.75" customHeight="1">
      <c r="A255" s="19"/>
      <c r="B255" s="25"/>
      <c r="C255" s="2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15.75" customHeight="1">
      <c r="A256" s="19"/>
      <c r="B256" s="25"/>
      <c r="C256" s="2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15.75" customHeight="1">
      <c r="A257" s="19"/>
      <c r="B257" s="25"/>
      <c r="C257" s="2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15.75" customHeight="1">
      <c r="A258" s="19"/>
      <c r="B258" s="25"/>
      <c r="C258" s="2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15.75" customHeight="1">
      <c r="A259" s="19"/>
      <c r="B259" s="25"/>
      <c r="C259" s="2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15.75" customHeight="1">
      <c r="A260" s="19"/>
      <c r="B260" s="25"/>
      <c r="C260" s="2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15.75" customHeight="1">
      <c r="A261" s="19"/>
      <c r="B261" s="25"/>
      <c r="C261" s="2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15.75" customHeight="1">
      <c r="A262" s="19"/>
      <c r="B262" s="25"/>
      <c r="C262" s="2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15.75" customHeight="1">
      <c r="A263" s="19"/>
      <c r="B263" s="25"/>
      <c r="C263" s="2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15.75" customHeight="1">
      <c r="A264" s="19"/>
      <c r="B264" s="25"/>
      <c r="C264" s="2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15.75" customHeight="1">
      <c r="A265" s="19"/>
      <c r="B265" s="25"/>
      <c r="C265" s="2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15.75" customHeight="1">
      <c r="A266" s="19"/>
      <c r="B266" s="25"/>
      <c r="C266" s="2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15.75" customHeight="1">
      <c r="A267" s="19"/>
      <c r="B267" s="25"/>
      <c r="C267" s="2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15.75" customHeight="1">
      <c r="A268" s="19"/>
      <c r="B268" s="25"/>
      <c r="C268" s="2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15.75" customHeight="1">
      <c r="A269" s="19"/>
      <c r="B269" s="25"/>
      <c r="C269" s="2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15.75" customHeight="1">
      <c r="A270" s="19"/>
      <c r="B270" s="25"/>
      <c r="C270" s="2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15.75" customHeight="1">
      <c r="A271" s="19"/>
      <c r="B271" s="25"/>
      <c r="C271" s="2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15.75" customHeight="1">
      <c r="A272" s="19"/>
      <c r="B272" s="25"/>
      <c r="C272" s="2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15.75" customHeight="1">
      <c r="A273" s="19"/>
      <c r="B273" s="25"/>
      <c r="C273" s="2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15.75" customHeight="1">
      <c r="A274" s="19"/>
      <c r="B274" s="25"/>
      <c r="C274" s="2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15.75" customHeight="1">
      <c r="A275" s="19"/>
      <c r="B275" s="25"/>
      <c r="C275" s="2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15.75" customHeight="1">
      <c r="A276" s="19"/>
      <c r="B276" s="25"/>
      <c r="C276" s="2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15.75" customHeight="1">
      <c r="A277" s="19"/>
      <c r="B277" s="25"/>
      <c r="C277" s="2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15.75" customHeight="1">
      <c r="A278" s="19"/>
      <c r="B278" s="25"/>
      <c r="C278" s="2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15.75" customHeight="1">
      <c r="A279" s="19"/>
      <c r="B279" s="25"/>
      <c r="C279" s="2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15.75" customHeight="1">
      <c r="A280" s="19"/>
      <c r="B280" s="25"/>
      <c r="C280" s="2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15.75" customHeight="1">
      <c r="A281" s="19"/>
      <c r="B281" s="25"/>
      <c r="C281" s="2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15.75" customHeight="1">
      <c r="A282" s="19"/>
      <c r="B282" s="25"/>
      <c r="C282" s="2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15.75" customHeight="1">
      <c r="A283" s="19"/>
      <c r="B283" s="25"/>
      <c r="C283" s="2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15.75" customHeight="1">
      <c r="A284" s="19"/>
      <c r="B284" s="25"/>
      <c r="C284" s="2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15.75" customHeight="1">
      <c r="A285" s="19"/>
      <c r="B285" s="25"/>
      <c r="C285" s="2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15.75" customHeight="1">
      <c r="A286" s="19"/>
      <c r="B286" s="25"/>
      <c r="C286" s="2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15.75" customHeight="1">
      <c r="A287" s="19"/>
      <c r="B287" s="25"/>
      <c r="C287" s="2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15.75" customHeight="1">
      <c r="A288" s="19"/>
      <c r="B288" s="25"/>
      <c r="C288" s="2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15.75" customHeight="1">
      <c r="A289" s="19"/>
      <c r="B289" s="25"/>
      <c r="C289" s="2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15.75" customHeight="1">
      <c r="A290" s="19"/>
      <c r="B290" s="25"/>
      <c r="C290" s="2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15.75" customHeight="1">
      <c r="A291" s="19"/>
      <c r="B291" s="25"/>
      <c r="C291" s="2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15.75" customHeight="1">
      <c r="A292" s="19"/>
      <c r="B292" s="25"/>
      <c r="C292" s="2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15.75" customHeight="1">
      <c r="A293" s="19"/>
      <c r="B293" s="25"/>
      <c r="C293" s="2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15.75" customHeight="1">
      <c r="A294" s="19"/>
      <c r="B294" s="25"/>
      <c r="C294" s="2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15.75" customHeight="1">
      <c r="A295" s="19"/>
      <c r="B295" s="25"/>
      <c r="C295" s="2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15.75" customHeight="1">
      <c r="A296" s="19"/>
      <c r="B296" s="25"/>
      <c r="C296" s="2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15.75" customHeight="1">
      <c r="A297" s="19"/>
      <c r="B297" s="25"/>
      <c r="C297" s="2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15.75" customHeight="1">
      <c r="A298" s="19"/>
      <c r="B298" s="25"/>
      <c r="C298" s="2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15.75" customHeight="1">
      <c r="A299" s="19"/>
      <c r="B299" s="25"/>
      <c r="C299" s="2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15.75" customHeight="1">
      <c r="A300" s="19"/>
      <c r="B300" s="25"/>
      <c r="C300" s="2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15.75" customHeight="1">
      <c r="A301" s="19"/>
      <c r="B301" s="25"/>
      <c r="C301" s="2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15.75" customHeight="1">
      <c r="A302" s="19"/>
      <c r="B302" s="25"/>
      <c r="C302" s="2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15.75" customHeight="1">
      <c r="A303" s="19"/>
      <c r="B303" s="25"/>
      <c r="C303" s="2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15.75" customHeight="1">
      <c r="A304" s="19"/>
      <c r="B304" s="25"/>
      <c r="C304" s="2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15.75" customHeight="1">
      <c r="A305" s="19"/>
      <c r="B305" s="25"/>
      <c r="C305" s="2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15.75" customHeight="1">
      <c r="A306" s="19"/>
      <c r="B306" s="25"/>
      <c r="C306" s="2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15.75" customHeight="1">
      <c r="A307" s="19"/>
      <c r="B307" s="25"/>
      <c r="C307" s="2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15.75" customHeight="1">
      <c r="A308" s="19"/>
      <c r="B308" s="25"/>
      <c r="C308" s="2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15.75" customHeight="1">
      <c r="A309" s="19"/>
      <c r="B309" s="25"/>
      <c r="C309" s="2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15.75" customHeight="1">
      <c r="A310" s="19"/>
      <c r="B310" s="25"/>
      <c r="C310" s="2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15.75" customHeight="1">
      <c r="A311" s="19"/>
      <c r="B311" s="25"/>
      <c r="C311" s="2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15.75" customHeight="1">
      <c r="A312" s="19"/>
      <c r="B312" s="25"/>
      <c r="C312" s="2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15.75" customHeight="1">
      <c r="A313" s="19"/>
      <c r="B313" s="25"/>
      <c r="C313" s="2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15.75" customHeight="1">
      <c r="A314" s="19"/>
      <c r="B314" s="25"/>
      <c r="C314" s="2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15.75" customHeight="1">
      <c r="A315" s="19"/>
      <c r="B315" s="25"/>
      <c r="C315" s="2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15.75" customHeight="1">
      <c r="A316" s="19"/>
      <c r="B316" s="25"/>
      <c r="C316" s="2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15.75" customHeight="1">
      <c r="A317" s="19"/>
      <c r="B317" s="25"/>
      <c r="C317" s="2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15.75" customHeight="1">
      <c r="A318" s="19"/>
      <c r="B318" s="25"/>
      <c r="C318" s="2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15.75" customHeight="1">
      <c r="A319" s="19"/>
      <c r="B319" s="25"/>
      <c r="C319" s="2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15.75" customHeight="1">
      <c r="A320" s="19"/>
      <c r="B320" s="25"/>
      <c r="C320" s="2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15.75" customHeight="1">
      <c r="A321" s="19"/>
      <c r="B321" s="25"/>
      <c r="C321" s="2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15.75" customHeight="1">
      <c r="A322" s="19"/>
      <c r="B322" s="25"/>
      <c r="C322" s="2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15.75" customHeight="1">
      <c r="A323" s="19"/>
      <c r="B323" s="25"/>
      <c r="C323" s="2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15.75" customHeight="1">
      <c r="A324" s="19"/>
      <c r="B324" s="25"/>
      <c r="C324" s="2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15.75" customHeight="1">
      <c r="A325" s="19"/>
      <c r="B325" s="25"/>
      <c r="C325" s="2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15.75" customHeight="1">
      <c r="A326" s="19"/>
      <c r="B326" s="25"/>
      <c r="C326" s="2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15.75" customHeight="1">
      <c r="A327" s="19"/>
      <c r="B327" s="25"/>
      <c r="C327" s="2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15.75" customHeight="1">
      <c r="A328" s="19"/>
      <c r="B328" s="25"/>
      <c r="C328" s="2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15.75" customHeight="1">
      <c r="A329" s="19"/>
      <c r="B329" s="25"/>
      <c r="C329" s="2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15.75" customHeight="1">
      <c r="A330" s="19"/>
      <c r="B330" s="25"/>
      <c r="C330" s="2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15.75" customHeight="1">
      <c r="A331" s="19"/>
      <c r="B331" s="25"/>
      <c r="C331" s="2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15.75" customHeight="1">
      <c r="A332" s="19"/>
      <c r="B332" s="25"/>
      <c r="C332" s="2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15.75" customHeight="1">
      <c r="A333" s="19"/>
      <c r="B333" s="25"/>
      <c r="C333" s="2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15.75" customHeight="1">
      <c r="A334" s="19"/>
      <c r="B334" s="25"/>
      <c r="C334" s="2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15.75" customHeight="1">
      <c r="A335" s="19"/>
      <c r="B335" s="25"/>
      <c r="C335" s="2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15.75" customHeight="1">
      <c r="A336" s="19"/>
      <c r="B336" s="25"/>
      <c r="C336" s="2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15.75" customHeight="1">
      <c r="A337" s="19"/>
      <c r="B337" s="25"/>
      <c r="C337" s="2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15.75" customHeight="1">
      <c r="A338" s="19"/>
      <c r="B338" s="25"/>
      <c r="C338" s="2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15.75" customHeight="1">
      <c r="A339" s="19"/>
      <c r="B339" s="25"/>
      <c r="C339" s="2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15.75" customHeight="1">
      <c r="A340" s="19"/>
      <c r="B340" s="25"/>
      <c r="C340" s="2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15.75" customHeight="1">
      <c r="A341" s="19"/>
      <c r="B341" s="25"/>
      <c r="C341" s="2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15.75" customHeight="1">
      <c r="A342" s="19"/>
      <c r="B342" s="25"/>
      <c r="C342" s="2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15.75" customHeight="1">
      <c r="A343" s="19"/>
      <c r="B343" s="25"/>
      <c r="C343" s="2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15.75" customHeight="1">
      <c r="A344" s="19"/>
      <c r="B344" s="25"/>
      <c r="C344" s="2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15.75" customHeight="1">
      <c r="A345" s="19"/>
      <c r="B345" s="25"/>
      <c r="C345" s="2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15.75" customHeight="1">
      <c r="A346" s="19"/>
      <c r="B346" s="25"/>
      <c r="C346" s="2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15.75" customHeight="1">
      <c r="A347" s="19"/>
      <c r="B347" s="25"/>
      <c r="C347" s="2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15.75" customHeight="1">
      <c r="A348" s="19"/>
      <c r="B348" s="25"/>
      <c r="C348" s="2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15.75" customHeight="1">
      <c r="A349" s="19"/>
      <c r="B349" s="25"/>
      <c r="C349" s="2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15.75" customHeight="1">
      <c r="A350" s="19"/>
      <c r="B350" s="25"/>
      <c r="C350" s="2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15.75" customHeight="1">
      <c r="A351" s="19"/>
      <c r="B351" s="25"/>
      <c r="C351" s="2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15.75" customHeight="1">
      <c r="A352" s="19"/>
      <c r="B352" s="25"/>
      <c r="C352" s="2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15.75" customHeight="1">
      <c r="A353" s="19"/>
      <c r="B353" s="25"/>
      <c r="C353" s="2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15.75" customHeight="1">
      <c r="A354" s="19"/>
      <c r="B354" s="25"/>
      <c r="C354" s="2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15.75" customHeight="1">
      <c r="A355" s="19"/>
      <c r="B355" s="25"/>
      <c r="C355" s="2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15.75" customHeight="1">
      <c r="A356" s="19"/>
      <c r="B356" s="25"/>
      <c r="C356" s="2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15.75" customHeight="1">
      <c r="A357" s="19"/>
      <c r="B357" s="25"/>
      <c r="C357" s="2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15.75" customHeight="1">
      <c r="A358" s="19"/>
      <c r="B358" s="25"/>
      <c r="C358" s="2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15.75" customHeight="1">
      <c r="A359" s="19"/>
      <c r="B359" s="25"/>
      <c r="C359" s="2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15.75" customHeight="1">
      <c r="A360" s="19"/>
      <c r="B360" s="25"/>
      <c r="C360" s="2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15.75" customHeight="1">
      <c r="A361" s="19"/>
      <c r="B361" s="25"/>
      <c r="C361" s="2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15.75" customHeight="1">
      <c r="A362" s="19"/>
      <c r="B362" s="25"/>
      <c r="C362" s="2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15.75" customHeight="1">
      <c r="A363" s="19"/>
      <c r="B363" s="25"/>
      <c r="C363" s="2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15.75" customHeight="1">
      <c r="A364" s="19"/>
      <c r="B364" s="25"/>
      <c r="C364" s="2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15.75" customHeight="1">
      <c r="A365" s="19"/>
      <c r="B365" s="25"/>
      <c r="C365" s="2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15.75" customHeight="1">
      <c r="A366" s="19"/>
      <c r="B366" s="25"/>
      <c r="C366" s="2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15.75" customHeight="1">
      <c r="A367" s="19"/>
      <c r="B367" s="25"/>
      <c r="C367" s="2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15.75" customHeight="1">
      <c r="A368" s="19"/>
      <c r="B368" s="25"/>
      <c r="C368" s="2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15.75" customHeight="1">
      <c r="A369" s="19"/>
      <c r="B369" s="25"/>
      <c r="C369" s="2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15.75" customHeight="1">
      <c r="A370" s="19"/>
      <c r="B370" s="25"/>
      <c r="C370" s="2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15.75" customHeight="1">
      <c r="A371" s="19"/>
      <c r="B371" s="25"/>
      <c r="C371" s="2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15.75" customHeight="1">
      <c r="A372" s="19"/>
      <c r="B372" s="25"/>
      <c r="C372" s="2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15.75" customHeight="1">
      <c r="A373" s="19"/>
      <c r="B373" s="25"/>
      <c r="C373" s="2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15.75" customHeight="1">
      <c r="A374" s="19"/>
      <c r="B374" s="25"/>
      <c r="C374" s="2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15.75" customHeight="1">
      <c r="A375" s="19"/>
      <c r="B375" s="25"/>
      <c r="C375" s="2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15.75" customHeight="1">
      <c r="A376" s="19"/>
      <c r="B376" s="25"/>
      <c r="C376" s="2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15.75" customHeight="1">
      <c r="A377" s="19"/>
      <c r="B377" s="25"/>
      <c r="C377" s="2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15.75" customHeight="1">
      <c r="A378" s="19"/>
      <c r="B378" s="25"/>
      <c r="C378" s="2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15.75" customHeight="1">
      <c r="A379" s="19"/>
      <c r="B379" s="25"/>
      <c r="C379" s="2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15.75" customHeight="1">
      <c r="A380" s="19"/>
      <c r="B380" s="25"/>
      <c r="C380" s="2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15.75" customHeight="1">
      <c r="A381" s="19"/>
      <c r="B381" s="25"/>
      <c r="C381" s="2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15.75" customHeight="1">
      <c r="A382" s="19"/>
      <c r="B382" s="25"/>
      <c r="C382" s="2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15.75" customHeight="1">
      <c r="A383" s="19"/>
      <c r="B383" s="25"/>
      <c r="C383" s="2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15.75" customHeight="1">
      <c r="A384" s="19"/>
      <c r="B384" s="25"/>
      <c r="C384" s="2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15.75" customHeight="1">
      <c r="A385" s="19"/>
      <c r="B385" s="25"/>
      <c r="C385" s="2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15.75" customHeight="1">
      <c r="A386" s="19"/>
      <c r="B386" s="25"/>
      <c r="C386" s="2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15.75" customHeight="1">
      <c r="A387" s="19"/>
      <c r="B387" s="25"/>
      <c r="C387" s="2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15.75" customHeight="1">
      <c r="A388" s="19"/>
      <c r="B388" s="25"/>
      <c r="C388" s="2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15.75" customHeight="1">
      <c r="A389" s="19"/>
      <c r="B389" s="25"/>
      <c r="C389" s="2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15.75" customHeight="1">
      <c r="A390" s="19"/>
      <c r="B390" s="25"/>
      <c r="C390" s="2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15.75" customHeight="1">
      <c r="A391" s="19"/>
      <c r="B391" s="25"/>
      <c r="C391" s="2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15.75" customHeight="1">
      <c r="A392" s="19"/>
      <c r="B392" s="25"/>
      <c r="C392" s="2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15.75" customHeight="1">
      <c r="A393" s="19"/>
      <c r="B393" s="25"/>
      <c r="C393" s="2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15.75" customHeight="1">
      <c r="A394" s="19"/>
      <c r="B394" s="25"/>
      <c r="C394" s="2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15.75" customHeight="1">
      <c r="A395" s="19"/>
      <c r="B395" s="25"/>
      <c r="C395" s="2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15.75" customHeight="1">
      <c r="A396" s="19"/>
      <c r="B396" s="25"/>
      <c r="C396" s="2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15.75" customHeight="1">
      <c r="A397" s="19"/>
      <c r="B397" s="25"/>
      <c r="C397" s="2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15.75" customHeight="1">
      <c r="A398" s="19"/>
      <c r="B398" s="25"/>
      <c r="C398" s="2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15.75" customHeight="1">
      <c r="A399" s="19"/>
      <c r="B399" s="25"/>
      <c r="C399" s="2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15.75" customHeight="1">
      <c r="A400" s="19"/>
      <c r="B400" s="25"/>
      <c r="C400" s="2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15.75" customHeight="1">
      <c r="A401" s="19"/>
      <c r="B401" s="25"/>
      <c r="C401" s="2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15.75" customHeight="1">
      <c r="A402" s="19"/>
      <c r="B402" s="25"/>
      <c r="C402" s="2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15.75" customHeight="1">
      <c r="A403" s="19"/>
      <c r="B403" s="25"/>
      <c r="C403" s="2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15.75" customHeight="1">
      <c r="A404" s="19"/>
      <c r="B404" s="25"/>
      <c r="C404" s="2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15.75" customHeight="1">
      <c r="A405" s="19"/>
      <c r="B405" s="25"/>
      <c r="C405" s="2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15.75" customHeight="1">
      <c r="A406" s="19"/>
      <c r="B406" s="25"/>
      <c r="C406" s="2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15.75" customHeight="1">
      <c r="A407" s="19"/>
      <c r="B407" s="25"/>
      <c r="C407" s="2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15.75" customHeight="1">
      <c r="A408" s="19"/>
      <c r="B408" s="25"/>
      <c r="C408" s="2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15.75" customHeight="1">
      <c r="A409" s="19"/>
      <c r="B409" s="25"/>
      <c r="C409" s="2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15.75" customHeight="1">
      <c r="A410" s="19"/>
      <c r="B410" s="25"/>
      <c r="C410" s="2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15.75" customHeight="1">
      <c r="A411" s="19"/>
      <c r="B411" s="25"/>
      <c r="C411" s="2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15.75" customHeight="1">
      <c r="A412" s="19"/>
      <c r="B412" s="25"/>
      <c r="C412" s="2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15.75" customHeight="1">
      <c r="A413" s="19"/>
      <c r="B413" s="25"/>
      <c r="C413" s="2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15.75" customHeight="1">
      <c r="A414" s="19"/>
      <c r="B414" s="25"/>
      <c r="C414" s="2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15.75" customHeight="1">
      <c r="A415" s="19"/>
      <c r="B415" s="25"/>
      <c r="C415" s="2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15.75" customHeight="1">
      <c r="A416" s="19"/>
      <c r="B416" s="25"/>
      <c r="C416" s="2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15.75" customHeight="1">
      <c r="A417" s="19"/>
      <c r="B417" s="25"/>
      <c r="C417" s="2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15.75" customHeight="1">
      <c r="A418" s="19"/>
      <c r="B418" s="25"/>
      <c r="C418" s="2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15.75" customHeight="1">
      <c r="A419" s="19"/>
      <c r="B419" s="25"/>
      <c r="C419" s="2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15.75" customHeight="1">
      <c r="A420" s="19"/>
      <c r="B420" s="25"/>
      <c r="C420" s="2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15.75" customHeight="1">
      <c r="A421" s="19"/>
      <c r="B421" s="25"/>
      <c r="C421" s="2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15.75" customHeight="1">
      <c r="A422" s="19"/>
      <c r="B422" s="25"/>
      <c r="C422" s="2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15.75" customHeight="1">
      <c r="A423" s="19"/>
      <c r="B423" s="25"/>
      <c r="C423" s="2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15.75" customHeight="1">
      <c r="A424" s="19"/>
      <c r="B424" s="25"/>
      <c r="C424" s="2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15.75" customHeight="1">
      <c r="A425" s="19"/>
      <c r="B425" s="25"/>
      <c r="C425" s="2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15.75" customHeight="1">
      <c r="A426" s="19"/>
      <c r="B426" s="25"/>
      <c r="C426" s="2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15.75" customHeight="1">
      <c r="A427" s="19"/>
      <c r="B427" s="25"/>
      <c r="C427" s="2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15.75" customHeight="1">
      <c r="A428" s="19"/>
      <c r="B428" s="25"/>
      <c r="C428" s="2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15.75" customHeight="1">
      <c r="A429" s="19"/>
      <c r="B429" s="25"/>
      <c r="C429" s="2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15.75" customHeight="1">
      <c r="A430" s="19"/>
      <c r="B430" s="25"/>
      <c r="C430" s="2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15.75" customHeight="1">
      <c r="A431" s="19"/>
      <c r="B431" s="25"/>
      <c r="C431" s="2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15.75" customHeight="1">
      <c r="A432" s="19"/>
      <c r="B432" s="25"/>
      <c r="C432" s="2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15.75" customHeight="1">
      <c r="A433" s="19"/>
      <c r="B433" s="25"/>
      <c r="C433" s="2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15.75" customHeight="1">
      <c r="A434" s="19"/>
      <c r="B434" s="25"/>
      <c r="C434" s="2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15.75" customHeight="1">
      <c r="A435" s="19"/>
      <c r="B435" s="25"/>
      <c r="C435" s="2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15.75" customHeight="1">
      <c r="A436" s="19"/>
      <c r="B436" s="25"/>
      <c r="C436" s="2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15.75" customHeight="1">
      <c r="A437" s="19"/>
      <c r="B437" s="25"/>
      <c r="C437" s="2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15.75" customHeight="1">
      <c r="A438" s="19"/>
      <c r="B438" s="25"/>
      <c r="C438" s="2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15.75" customHeight="1">
      <c r="A439" s="19"/>
      <c r="B439" s="25"/>
      <c r="C439" s="2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15.75" customHeight="1">
      <c r="A440" s="19"/>
      <c r="B440" s="25"/>
      <c r="C440" s="2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15.75" customHeight="1">
      <c r="A441" s="19"/>
      <c r="B441" s="25"/>
      <c r="C441" s="2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15.75" customHeight="1">
      <c r="A442" s="19"/>
      <c r="B442" s="25"/>
      <c r="C442" s="2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15.75" customHeight="1">
      <c r="A443" s="19"/>
      <c r="B443" s="25"/>
      <c r="C443" s="2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15.75" customHeight="1">
      <c r="A444" s="19"/>
      <c r="B444" s="25"/>
      <c r="C444" s="2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15.75" customHeight="1">
      <c r="A445" s="19"/>
      <c r="B445" s="25"/>
      <c r="C445" s="2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15.75" customHeight="1">
      <c r="A446" s="19"/>
      <c r="B446" s="25"/>
      <c r="C446" s="2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15.75" customHeight="1">
      <c r="A447" s="19"/>
      <c r="B447" s="25"/>
      <c r="C447" s="2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15.75" customHeight="1">
      <c r="A448" s="19"/>
      <c r="B448" s="25"/>
      <c r="C448" s="2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15.75" customHeight="1">
      <c r="A449" s="19"/>
      <c r="B449" s="25"/>
      <c r="C449" s="2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15.75" customHeight="1">
      <c r="A450" s="19"/>
      <c r="B450" s="25"/>
      <c r="C450" s="2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15.75" customHeight="1">
      <c r="A451" s="19"/>
      <c r="B451" s="25"/>
      <c r="C451" s="2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15.75" customHeight="1">
      <c r="A452" s="19"/>
      <c r="B452" s="25"/>
      <c r="C452" s="2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15.75" customHeight="1">
      <c r="A453" s="19"/>
      <c r="B453" s="25"/>
      <c r="C453" s="2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15.75" customHeight="1">
      <c r="A454" s="19"/>
      <c r="B454" s="25"/>
      <c r="C454" s="2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15.75" customHeight="1">
      <c r="A455" s="19"/>
      <c r="B455" s="25"/>
      <c r="C455" s="2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15.75" customHeight="1">
      <c r="A456" s="19"/>
      <c r="B456" s="25"/>
      <c r="C456" s="2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15.75" customHeight="1">
      <c r="A457" s="19"/>
      <c r="B457" s="25"/>
      <c r="C457" s="2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15.75" customHeight="1">
      <c r="A458" s="19"/>
      <c r="B458" s="25"/>
      <c r="C458" s="2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15.75" customHeight="1">
      <c r="A459" s="19"/>
      <c r="B459" s="25"/>
      <c r="C459" s="2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15.75" customHeight="1">
      <c r="A460" s="19"/>
      <c r="B460" s="25"/>
      <c r="C460" s="2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15.75" customHeight="1">
      <c r="A461" s="19"/>
      <c r="B461" s="25"/>
      <c r="C461" s="2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15.75" customHeight="1">
      <c r="A462" s="19"/>
      <c r="B462" s="25"/>
      <c r="C462" s="2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15.75" customHeight="1">
      <c r="A463" s="19"/>
      <c r="B463" s="25"/>
      <c r="C463" s="2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15.75" customHeight="1">
      <c r="A464" s="19"/>
      <c r="B464" s="25"/>
      <c r="C464" s="2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15.75" customHeight="1">
      <c r="A465" s="19"/>
      <c r="B465" s="25"/>
      <c r="C465" s="2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15.75" customHeight="1">
      <c r="A466" s="19"/>
      <c r="B466" s="25"/>
      <c r="C466" s="2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15.75" customHeight="1">
      <c r="A467" s="19"/>
      <c r="B467" s="25"/>
      <c r="C467" s="2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15.75" customHeight="1">
      <c r="A468" s="19"/>
      <c r="B468" s="25"/>
      <c r="C468" s="2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15.75" customHeight="1">
      <c r="A469" s="19"/>
      <c r="B469" s="25"/>
      <c r="C469" s="2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15.75" customHeight="1">
      <c r="A470" s="19"/>
      <c r="B470" s="25"/>
      <c r="C470" s="2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15.75" customHeight="1">
      <c r="A471" s="19"/>
      <c r="B471" s="25"/>
      <c r="C471" s="2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15.75" customHeight="1">
      <c r="A472" s="19"/>
      <c r="B472" s="25"/>
      <c r="C472" s="2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15.75" customHeight="1">
      <c r="A473" s="19"/>
      <c r="B473" s="25"/>
      <c r="C473" s="2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15.75" customHeight="1">
      <c r="A474" s="19"/>
      <c r="B474" s="25"/>
      <c r="C474" s="2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15.75" customHeight="1">
      <c r="A475" s="19"/>
      <c r="B475" s="25"/>
      <c r="C475" s="2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15.75" customHeight="1">
      <c r="A476" s="19"/>
      <c r="B476" s="25"/>
      <c r="C476" s="2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15.75" customHeight="1">
      <c r="A477" s="19"/>
      <c r="B477" s="25"/>
      <c r="C477" s="2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15.75" customHeight="1">
      <c r="A478" s="19"/>
      <c r="B478" s="25"/>
      <c r="C478" s="2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15.75" customHeight="1">
      <c r="A479" s="19"/>
      <c r="B479" s="25"/>
      <c r="C479" s="2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15.75" customHeight="1">
      <c r="A480" s="19"/>
      <c r="B480" s="25"/>
      <c r="C480" s="2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15.75" customHeight="1">
      <c r="A481" s="19"/>
      <c r="B481" s="25"/>
      <c r="C481" s="2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15.75" customHeight="1">
      <c r="A482" s="19"/>
      <c r="B482" s="25"/>
      <c r="C482" s="2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15.75" customHeight="1">
      <c r="A483" s="19"/>
      <c r="B483" s="25"/>
      <c r="C483" s="2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15.75" customHeight="1">
      <c r="A484" s="19"/>
      <c r="B484" s="25"/>
      <c r="C484" s="2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15.75" customHeight="1">
      <c r="A485" s="19"/>
      <c r="B485" s="25"/>
      <c r="C485" s="2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15.75" customHeight="1">
      <c r="A486" s="19"/>
      <c r="B486" s="25"/>
      <c r="C486" s="2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15.75" customHeight="1">
      <c r="A487" s="19"/>
      <c r="B487" s="25"/>
      <c r="C487" s="2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15.75" customHeight="1">
      <c r="A488" s="19"/>
      <c r="B488" s="25"/>
      <c r="C488" s="2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15.75" customHeight="1">
      <c r="A489" s="19"/>
      <c r="B489" s="25"/>
      <c r="C489" s="2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15.75" customHeight="1">
      <c r="A490" s="19"/>
      <c r="B490" s="25"/>
      <c r="C490" s="2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15.75" customHeight="1">
      <c r="A491" s="19"/>
      <c r="B491" s="25"/>
      <c r="C491" s="2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15.75" customHeight="1">
      <c r="A492" s="19"/>
      <c r="B492" s="25"/>
      <c r="C492" s="2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15.75" customHeight="1">
      <c r="A493" s="19"/>
      <c r="B493" s="25"/>
      <c r="C493" s="2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15.75" customHeight="1">
      <c r="A494" s="19"/>
      <c r="B494" s="25"/>
      <c r="C494" s="2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15.75" customHeight="1">
      <c r="A495" s="19"/>
      <c r="B495" s="25"/>
      <c r="C495" s="2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15.75" customHeight="1">
      <c r="A496" s="19"/>
      <c r="B496" s="25"/>
      <c r="C496" s="2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15.75" customHeight="1">
      <c r="A497" s="19"/>
      <c r="B497" s="25"/>
      <c r="C497" s="2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15.75" customHeight="1">
      <c r="A498" s="19"/>
      <c r="B498" s="25"/>
      <c r="C498" s="2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15.75" customHeight="1">
      <c r="A499" s="19"/>
      <c r="B499" s="25"/>
      <c r="C499" s="2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15.75" customHeight="1">
      <c r="A500" s="19"/>
      <c r="B500" s="25"/>
      <c r="C500" s="2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15.75" customHeight="1">
      <c r="A501" s="19"/>
      <c r="B501" s="25"/>
      <c r="C501" s="2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15.75" customHeight="1">
      <c r="A502" s="19"/>
      <c r="B502" s="25"/>
      <c r="C502" s="2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15.75" customHeight="1">
      <c r="A503" s="19"/>
      <c r="B503" s="25"/>
      <c r="C503" s="2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15.75" customHeight="1">
      <c r="A504" s="19"/>
      <c r="B504" s="25"/>
      <c r="C504" s="2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15.75" customHeight="1">
      <c r="A505" s="19"/>
      <c r="B505" s="25"/>
      <c r="C505" s="2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15.75" customHeight="1">
      <c r="A506" s="19"/>
      <c r="B506" s="25"/>
      <c r="C506" s="2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15.75" customHeight="1">
      <c r="A507" s="19"/>
      <c r="B507" s="25"/>
      <c r="C507" s="2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15.75" customHeight="1">
      <c r="A508" s="19"/>
      <c r="B508" s="25"/>
      <c r="C508" s="2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15.75" customHeight="1">
      <c r="A509" s="19"/>
      <c r="B509" s="25"/>
      <c r="C509" s="2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15.75" customHeight="1">
      <c r="A510" s="19"/>
      <c r="B510" s="25"/>
      <c r="C510" s="2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15.75" customHeight="1">
      <c r="A511" s="19"/>
      <c r="B511" s="25"/>
      <c r="C511" s="2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15.75" customHeight="1">
      <c r="A512" s="19"/>
      <c r="B512" s="25"/>
      <c r="C512" s="2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15.75" customHeight="1">
      <c r="A513" s="19"/>
      <c r="B513" s="25"/>
      <c r="C513" s="2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15.75" customHeight="1">
      <c r="A514" s="19"/>
      <c r="B514" s="25"/>
      <c r="C514" s="2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15.75" customHeight="1">
      <c r="A515" s="19"/>
      <c r="B515" s="25"/>
      <c r="C515" s="2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15.75" customHeight="1">
      <c r="A516" s="19"/>
      <c r="B516" s="25"/>
      <c r="C516" s="2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15.75" customHeight="1">
      <c r="A517" s="19"/>
      <c r="B517" s="25"/>
      <c r="C517" s="2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15.75" customHeight="1">
      <c r="A518" s="19"/>
      <c r="B518" s="25"/>
      <c r="C518" s="2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15.75" customHeight="1">
      <c r="A519" s="19"/>
      <c r="B519" s="25"/>
      <c r="C519" s="2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15.75" customHeight="1">
      <c r="A520" s="19"/>
      <c r="B520" s="25"/>
      <c r="C520" s="2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15.75" customHeight="1">
      <c r="A521" s="19"/>
      <c r="B521" s="25"/>
      <c r="C521" s="2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15.75" customHeight="1">
      <c r="A522" s="19"/>
      <c r="B522" s="25"/>
      <c r="C522" s="2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15.75" customHeight="1">
      <c r="A523" s="19"/>
      <c r="B523" s="25"/>
      <c r="C523" s="2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15.75" customHeight="1">
      <c r="A524" s="19"/>
      <c r="B524" s="25"/>
      <c r="C524" s="2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15.75" customHeight="1">
      <c r="A525" s="19"/>
      <c r="B525" s="25"/>
      <c r="C525" s="2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15.75" customHeight="1">
      <c r="A526" s="19"/>
      <c r="B526" s="25"/>
      <c r="C526" s="2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15.75" customHeight="1">
      <c r="A527" s="19"/>
      <c r="B527" s="25"/>
      <c r="C527" s="2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15.75" customHeight="1">
      <c r="A528" s="19"/>
      <c r="B528" s="25"/>
      <c r="C528" s="2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15.75" customHeight="1">
      <c r="A529" s="19"/>
      <c r="B529" s="25"/>
      <c r="C529" s="2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15.75" customHeight="1">
      <c r="A530" s="19"/>
      <c r="B530" s="25"/>
      <c r="C530" s="2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15.75" customHeight="1">
      <c r="A531" s="19"/>
      <c r="B531" s="25"/>
      <c r="C531" s="2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15.75" customHeight="1">
      <c r="A532" s="19"/>
      <c r="B532" s="25"/>
      <c r="C532" s="2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15.75" customHeight="1">
      <c r="A533" s="19"/>
      <c r="B533" s="25"/>
      <c r="C533" s="2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15.75" customHeight="1">
      <c r="A534" s="19"/>
      <c r="B534" s="25"/>
      <c r="C534" s="2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15.75" customHeight="1">
      <c r="A535" s="19"/>
      <c r="B535" s="25"/>
      <c r="C535" s="2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15.75" customHeight="1">
      <c r="A536" s="19"/>
      <c r="B536" s="25"/>
      <c r="C536" s="2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15.75" customHeight="1">
      <c r="A537" s="19"/>
      <c r="B537" s="25"/>
      <c r="C537" s="2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15.75" customHeight="1">
      <c r="A538" s="19"/>
      <c r="B538" s="25"/>
      <c r="C538" s="2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15.75" customHeight="1">
      <c r="A539" s="19"/>
      <c r="B539" s="25"/>
      <c r="C539" s="2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15.75" customHeight="1">
      <c r="A540" s="19"/>
      <c r="B540" s="25"/>
      <c r="C540" s="2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15.75" customHeight="1">
      <c r="A541" s="19"/>
      <c r="B541" s="25"/>
      <c r="C541" s="2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15.75" customHeight="1">
      <c r="A542" s="19"/>
      <c r="B542" s="25"/>
      <c r="C542" s="2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15.75" customHeight="1">
      <c r="A543" s="19"/>
      <c r="B543" s="25"/>
      <c r="C543" s="2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15.75" customHeight="1">
      <c r="A544" s="19"/>
      <c r="B544" s="25"/>
      <c r="C544" s="2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15.75" customHeight="1">
      <c r="A545" s="19"/>
      <c r="B545" s="25"/>
      <c r="C545" s="2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15.75" customHeight="1">
      <c r="A546" s="19"/>
      <c r="B546" s="25"/>
      <c r="C546" s="2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15.75" customHeight="1">
      <c r="A547" s="19"/>
      <c r="B547" s="25"/>
      <c r="C547" s="2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15.75" customHeight="1">
      <c r="A548" s="19"/>
      <c r="B548" s="25"/>
      <c r="C548" s="2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15.75" customHeight="1">
      <c r="A549" s="19"/>
      <c r="B549" s="25"/>
      <c r="C549" s="2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15.75" customHeight="1">
      <c r="A550" s="19"/>
      <c r="B550" s="25"/>
      <c r="C550" s="2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15.75" customHeight="1">
      <c r="A551" s="19"/>
      <c r="B551" s="25"/>
      <c r="C551" s="2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15.75" customHeight="1">
      <c r="A552" s="19"/>
      <c r="B552" s="25"/>
      <c r="C552" s="2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15.75" customHeight="1">
      <c r="A553" s="19"/>
      <c r="B553" s="25"/>
      <c r="C553" s="2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15.75" customHeight="1">
      <c r="A554" s="19"/>
      <c r="B554" s="25"/>
      <c r="C554" s="2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15.75" customHeight="1">
      <c r="A555" s="19"/>
      <c r="B555" s="25"/>
      <c r="C555" s="2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15.75" customHeight="1">
      <c r="A556" s="19"/>
      <c r="B556" s="25"/>
      <c r="C556" s="2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15.75" customHeight="1">
      <c r="A557" s="19"/>
      <c r="B557" s="25"/>
      <c r="C557" s="2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15.75" customHeight="1">
      <c r="A558" s="19"/>
      <c r="B558" s="25"/>
      <c r="C558" s="2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15.75" customHeight="1">
      <c r="A559" s="19"/>
      <c r="B559" s="25"/>
      <c r="C559" s="2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15.75" customHeight="1">
      <c r="A560" s="19"/>
      <c r="B560" s="25"/>
      <c r="C560" s="2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15.75" customHeight="1">
      <c r="A561" s="19"/>
      <c r="B561" s="25"/>
      <c r="C561" s="2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15.75" customHeight="1">
      <c r="A562" s="19"/>
      <c r="B562" s="25"/>
      <c r="C562" s="2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15.75" customHeight="1">
      <c r="A563" s="19"/>
      <c r="B563" s="25"/>
      <c r="C563" s="2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15.75" customHeight="1">
      <c r="A564" s="19"/>
      <c r="B564" s="25"/>
      <c r="C564" s="2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15.75" customHeight="1">
      <c r="A565" s="19"/>
      <c r="B565" s="25"/>
      <c r="C565" s="2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15.75" customHeight="1">
      <c r="A566" s="19"/>
      <c r="B566" s="25"/>
      <c r="C566" s="2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15.75" customHeight="1">
      <c r="A567" s="19"/>
      <c r="B567" s="25"/>
      <c r="C567" s="2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15.75" customHeight="1">
      <c r="A568" s="19"/>
      <c r="B568" s="25"/>
      <c r="C568" s="2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15.75" customHeight="1">
      <c r="A569" s="19"/>
      <c r="B569" s="25"/>
      <c r="C569" s="2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15.75" customHeight="1">
      <c r="A570" s="19"/>
      <c r="B570" s="25"/>
      <c r="C570" s="2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15.75" customHeight="1">
      <c r="A571" s="19"/>
      <c r="B571" s="25"/>
      <c r="C571" s="2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15.75" customHeight="1">
      <c r="A572" s="19"/>
      <c r="B572" s="25"/>
      <c r="C572" s="2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15.75" customHeight="1">
      <c r="A573" s="19"/>
      <c r="B573" s="25"/>
      <c r="C573" s="2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15.75" customHeight="1">
      <c r="A574" s="19"/>
      <c r="B574" s="25"/>
      <c r="C574" s="2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15.75" customHeight="1">
      <c r="A575" s="19"/>
      <c r="B575" s="25"/>
      <c r="C575" s="2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15.75" customHeight="1">
      <c r="A576" s="19"/>
      <c r="B576" s="25"/>
      <c r="C576" s="2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15.75" customHeight="1">
      <c r="A577" s="19"/>
      <c r="B577" s="25"/>
      <c r="C577" s="2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15.75" customHeight="1">
      <c r="A578" s="19"/>
      <c r="B578" s="25"/>
      <c r="C578" s="2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15.75" customHeight="1">
      <c r="A579" s="19"/>
      <c r="B579" s="25"/>
      <c r="C579" s="2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15.75" customHeight="1">
      <c r="A580" s="19"/>
      <c r="B580" s="25"/>
      <c r="C580" s="2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15.75" customHeight="1">
      <c r="A581" s="19"/>
      <c r="B581" s="25"/>
      <c r="C581" s="2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15.75" customHeight="1">
      <c r="A582" s="19"/>
      <c r="B582" s="25"/>
      <c r="C582" s="2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15.75" customHeight="1">
      <c r="A583" s="19"/>
      <c r="B583" s="25"/>
      <c r="C583" s="2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15.75" customHeight="1">
      <c r="A584" s="19"/>
      <c r="B584" s="25"/>
      <c r="C584" s="2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15.75" customHeight="1">
      <c r="A585" s="19"/>
      <c r="B585" s="25"/>
      <c r="C585" s="2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15.75" customHeight="1">
      <c r="A586" s="19"/>
      <c r="B586" s="25"/>
      <c r="C586" s="2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15.75" customHeight="1">
      <c r="A587" s="19"/>
      <c r="B587" s="25"/>
      <c r="C587" s="2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15.75" customHeight="1">
      <c r="A588" s="19"/>
      <c r="B588" s="25"/>
      <c r="C588" s="2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15.75" customHeight="1">
      <c r="A589" s="19"/>
      <c r="B589" s="25"/>
      <c r="C589" s="2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15.75" customHeight="1">
      <c r="A590" s="19"/>
      <c r="B590" s="25"/>
      <c r="C590" s="2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15.75" customHeight="1">
      <c r="A591" s="19"/>
      <c r="B591" s="25"/>
      <c r="C591" s="2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15.75" customHeight="1">
      <c r="A592" s="19"/>
      <c r="B592" s="25"/>
      <c r="C592" s="2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15.75" customHeight="1">
      <c r="A593" s="19"/>
      <c r="B593" s="25"/>
      <c r="C593" s="2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15.75" customHeight="1">
      <c r="A594" s="19"/>
      <c r="B594" s="25"/>
      <c r="C594" s="2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15.75" customHeight="1">
      <c r="A595" s="19"/>
      <c r="B595" s="25"/>
      <c r="C595" s="2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15.75" customHeight="1">
      <c r="A596" s="19"/>
      <c r="B596" s="25"/>
      <c r="C596" s="2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15.75" customHeight="1">
      <c r="A597" s="19"/>
      <c r="B597" s="25"/>
      <c r="C597" s="2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15.75" customHeight="1">
      <c r="A598" s="19"/>
      <c r="B598" s="25"/>
      <c r="C598" s="2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15.75" customHeight="1">
      <c r="A599" s="19"/>
      <c r="B599" s="25"/>
      <c r="C599" s="2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15.75" customHeight="1">
      <c r="A600" s="19"/>
      <c r="B600" s="25"/>
      <c r="C600" s="2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15.75" customHeight="1">
      <c r="A601" s="19"/>
      <c r="B601" s="25"/>
      <c r="C601" s="2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15.75" customHeight="1">
      <c r="A602" s="19"/>
      <c r="B602" s="25"/>
      <c r="C602" s="2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15.75" customHeight="1">
      <c r="A603" s="19"/>
      <c r="B603" s="25"/>
      <c r="C603" s="2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15.75" customHeight="1">
      <c r="A604" s="19"/>
      <c r="B604" s="25"/>
      <c r="C604" s="2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15.75" customHeight="1">
      <c r="A605" s="19"/>
      <c r="B605" s="25"/>
      <c r="C605" s="2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15.75" customHeight="1">
      <c r="A606" s="19"/>
      <c r="B606" s="25"/>
      <c r="C606" s="2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15.75" customHeight="1">
      <c r="A607" s="19"/>
      <c r="B607" s="25"/>
      <c r="C607" s="2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15.75" customHeight="1">
      <c r="A608" s="19"/>
      <c r="B608" s="25"/>
      <c r="C608" s="2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15.75" customHeight="1">
      <c r="A609" s="19"/>
      <c r="B609" s="25"/>
      <c r="C609" s="2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15.75" customHeight="1">
      <c r="A610" s="19"/>
      <c r="B610" s="25"/>
      <c r="C610" s="2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15.75" customHeight="1">
      <c r="A611" s="19"/>
      <c r="B611" s="25"/>
      <c r="C611" s="2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15.75" customHeight="1">
      <c r="A612" s="19"/>
      <c r="B612" s="25"/>
      <c r="C612" s="2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15.75" customHeight="1">
      <c r="A613" s="19"/>
      <c r="B613" s="25"/>
      <c r="C613" s="2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15.75" customHeight="1">
      <c r="A614" s="19"/>
      <c r="B614" s="25"/>
      <c r="C614" s="2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15.75" customHeight="1">
      <c r="A615" s="19"/>
      <c r="B615" s="25"/>
      <c r="C615" s="2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15.75" customHeight="1">
      <c r="A616" s="19"/>
      <c r="B616" s="25"/>
      <c r="C616" s="2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15.75" customHeight="1">
      <c r="A617" s="19"/>
      <c r="B617" s="25"/>
      <c r="C617" s="2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15.75" customHeight="1">
      <c r="A618" s="19"/>
      <c r="B618" s="25"/>
      <c r="C618" s="2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15.75" customHeight="1">
      <c r="A619" s="19"/>
      <c r="B619" s="25"/>
      <c r="C619" s="2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15.75" customHeight="1">
      <c r="A620" s="19"/>
      <c r="B620" s="25"/>
      <c r="C620" s="2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15.75" customHeight="1">
      <c r="A621" s="19"/>
      <c r="B621" s="25"/>
      <c r="C621" s="2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15.75" customHeight="1">
      <c r="A622" s="19"/>
      <c r="B622" s="25"/>
      <c r="C622" s="2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15.75" customHeight="1">
      <c r="A623" s="19"/>
      <c r="B623" s="25"/>
      <c r="C623" s="2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15.75" customHeight="1">
      <c r="A624" s="19"/>
      <c r="B624" s="25"/>
      <c r="C624" s="2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15.75" customHeight="1">
      <c r="A625" s="19"/>
      <c r="B625" s="25"/>
      <c r="C625" s="2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15.75" customHeight="1">
      <c r="A626" s="19"/>
      <c r="B626" s="25"/>
      <c r="C626" s="2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15.75" customHeight="1">
      <c r="A627" s="19"/>
      <c r="B627" s="25"/>
      <c r="C627" s="2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15.75" customHeight="1">
      <c r="A628" s="19"/>
      <c r="B628" s="25"/>
      <c r="C628" s="2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15.75" customHeight="1">
      <c r="A629" s="19"/>
      <c r="B629" s="25"/>
      <c r="C629" s="2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15.75" customHeight="1">
      <c r="A630" s="19"/>
      <c r="B630" s="25"/>
      <c r="C630" s="2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15.75" customHeight="1">
      <c r="A631" s="19"/>
      <c r="B631" s="25"/>
      <c r="C631" s="2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15.75" customHeight="1">
      <c r="A632" s="19"/>
      <c r="B632" s="25"/>
      <c r="C632" s="2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15.75" customHeight="1">
      <c r="A633" s="19"/>
      <c r="B633" s="25"/>
      <c r="C633" s="2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15.75" customHeight="1">
      <c r="A634" s="19"/>
      <c r="B634" s="25"/>
      <c r="C634" s="2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15.75" customHeight="1">
      <c r="A635" s="19"/>
      <c r="B635" s="25"/>
      <c r="C635" s="2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15.75" customHeight="1">
      <c r="A636" s="19"/>
      <c r="B636" s="25"/>
      <c r="C636" s="2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15.75" customHeight="1">
      <c r="A637" s="19"/>
      <c r="B637" s="25"/>
      <c r="C637" s="2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15.75" customHeight="1">
      <c r="A638" s="19"/>
      <c r="B638" s="25"/>
      <c r="C638" s="2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15.75" customHeight="1">
      <c r="A639" s="19"/>
      <c r="B639" s="25"/>
      <c r="C639" s="2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15.75" customHeight="1">
      <c r="A640" s="19"/>
      <c r="B640" s="25"/>
      <c r="C640" s="2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15.75" customHeight="1">
      <c r="A641" s="19"/>
      <c r="B641" s="25"/>
      <c r="C641" s="2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15.75" customHeight="1">
      <c r="A642" s="19"/>
      <c r="B642" s="25"/>
      <c r="C642" s="2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15.75" customHeight="1">
      <c r="A643" s="19"/>
      <c r="B643" s="25"/>
      <c r="C643" s="2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15.75" customHeight="1">
      <c r="A644" s="19"/>
      <c r="B644" s="25"/>
      <c r="C644" s="2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15.75" customHeight="1">
      <c r="A645" s="19"/>
      <c r="B645" s="25"/>
      <c r="C645" s="2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15.75" customHeight="1">
      <c r="A646" s="19"/>
      <c r="B646" s="25"/>
      <c r="C646" s="2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15.75" customHeight="1">
      <c r="A647" s="19"/>
      <c r="B647" s="25"/>
      <c r="C647" s="2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15.75" customHeight="1">
      <c r="A648" s="19"/>
      <c r="B648" s="25"/>
      <c r="C648" s="2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15.75" customHeight="1">
      <c r="A649" s="19"/>
      <c r="B649" s="25"/>
      <c r="C649" s="2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15.75" customHeight="1">
      <c r="A650" s="19"/>
      <c r="B650" s="25"/>
      <c r="C650" s="2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15.75" customHeight="1">
      <c r="A651" s="19"/>
      <c r="B651" s="25"/>
      <c r="C651" s="2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15.75" customHeight="1">
      <c r="A652" s="19"/>
      <c r="B652" s="25"/>
      <c r="C652" s="2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15.75" customHeight="1">
      <c r="A653" s="19"/>
      <c r="B653" s="25"/>
      <c r="C653" s="2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15.75" customHeight="1">
      <c r="A654" s="19"/>
      <c r="B654" s="25"/>
      <c r="C654" s="2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15.75" customHeight="1">
      <c r="A655" s="19"/>
      <c r="B655" s="25"/>
      <c r="C655" s="2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15.75" customHeight="1">
      <c r="A656" s="19"/>
      <c r="B656" s="25"/>
      <c r="C656" s="2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15.75" customHeight="1">
      <c r="A657" s="19"/>
      <c r="B657" s="25"/>
      <c r="C657" s="2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15.75" customHeight="1">
      <c r="A658" s="19"/>
      <c r="B658" s="25"/>
      <c r="C658" s="2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15.75" customHeight="1">
      <c r="A659" s="19"/>
      <c r="B659" s="25"/>
      <c r="C659" s="2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15.75" customHeight="1">
      <c r="A660" s="19"/>
      <c r="B660" s="25"/>
      <c r="C660" s="2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15.75" customHeight="1">
      <c r="A661" s="19"/>
      <c r="B661" s="25"/>
      <c r="C661" s="2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15.75" customHeight="1">
      <c r="A662" s="19"/>
      <c r="B662" s="25"/>
      <c r="C662" s="2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15.75" customHeight="1">
      <c r="A663" s="19"/>
      <c r="B663" s="25"/>
      <c r="C663" s="2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15.75" customHeight="1">
      <c r="A664" s="19"/>
      <c r="B664" s="25"/>
      <c r="C664" s="2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15.75" customHeight="1">
      <c r="A665" s="19"/>
      <c r="B665" s="25"/>
      <c r="C665" s="2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15.75" customHeight="1">
      <c r="A666" s="19"/>
      <c r="B666" s="25"/>
      <c r="C666" s="2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15.75" customHeight="1">
      <c r="A667" s="19"/>
      <c r="B667" s="25"/>
      <c r="C667" s="2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15.75" customHeight="1">
      <c r="A668" s="19"/>
      <c r="B668" s="25"/>
      <c r="C668" s="2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15.75" customHeight="1">
      <c r="A669" s="19"/>
      <c r="B669" s="25"/>
      <c r="C669" s="2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15.75" customHeight="1">
      <c r="A670" s="19"/>
      <c r="B670" s="25"/>
      <c r="C670" s="2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15.75" customHeight="1">
      <c r="A671" s="19"/>
      <c r="B671" s="25"/>
      <c r="C671" s="2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15.75" customHeight="1">
      <c r="A672" s="19"/>
      <c r="B672" s="25"/>
      <c r="C672" s="2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15.75" customHeight="1">
      <c r="A673" s="19"/>
      <c r="B673" s="25"/>
      <c r="C673" s="2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15.75" customHeight="1">
      <c r="A674" s="19"/>
      <c r="B674" s="25"/>
      <c r="C674" s="2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15.75" customHeight="1">
      <c r="A675" s="19"/>
      <c r="B675" s="25"/>
      <c r="C675" s="2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15.75" customHeight="1">
      <c r="A676" s="19"/>
      <c r="B676" s="25"/>
      <c r="C676" s="2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15.75" customHeight="1">
      <c r="A677" s="19"/>
      <c r="B677" s="25"/>
      <c r="C677" s="2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15.75" customHeight="1">
      <c r="A678" s="19"/>
      <c r="B678" s="25"/>
      <c r="C678" s="2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15.75" customHeight="1">
      <c r="A679" s="19"/>
      <c r="B679" s="25"/>
      <c r="C679" s="2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15.75" customHeight="1">
      <c r="A680" s="19"/>
      <c r="B680" s="25"/>
      <c r="C680" s="2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15.75" customHeight="1">
      <c r="A681" s="19"/>
      <c r="B681" s="25"/>
      <c r="C681" s="2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15.75" customHeight="1">
      <c r="A682" s="19"/>
      <c r="B682" s="25"/>
      <c r="C682" s="2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15.75" customHeight="1">
      <c r="A683" s="19"/>
      <c r="B683" s="25"/>
      <c r="C683" s="2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15.75" customHeight="1">
      <c r="A684" s="19"/>
      <c r="B684" s="25"/>
      <c r="C684" s="2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15.75" customHeight="1">
      <c r="A685" s="19"/>
      <c r="B685" s="25"/>
      <c r="C685" s="2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15.75" customHeight="1">
      <c r="A686" s="19"/>
      <c r="B686" s="25"/>
      <c r="C686" s="2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15.75" customHeight="1">
      <c r="A687" s="19"/>
      <c r="B687" s="25"/>
      <c r="C687" s="2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15.75" customHeight="1">
      <c r="A688" s="19"/>
      <c r="B688" s="25"/>
      <c r="C688" s="2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15.75" customHeight="1">
      <c r="A689" s="19"/>
      <c r="B689" s="25"/>
      <c r="C689" s="2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15.75" customHeight="1">
      <c r="A690" s="19"/>
      <c r="B690" s="25"/>
      <c r="C690" s="2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15.75" customHeight="1">
      <c r="A691" s="19"/>
      <c r="B691" s="25"/>
      <c r="C691" s="2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15.75" customHeight="1">
      <c r="A692" s="19"/>
      <c r="B692" s="25"/>
      <c r="C692" s="2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15.75" customHeight="1">
      <c r="A693" s="19"/>
      <c r="B693" s="25"/>
      <c r="C693" s="2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15.75" customHeight="1">
      <c r="A694" s="19"/>
      <c r="B694" s="25"/>
      <c r="C694" s="2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15.75" customHeight="1">
      <c r="A695" s="19"/>
      <c r="B695" s="25"/>
      <c r="C695" s="2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15.75" customHeight="1">
      <c r="A696" s="19"/>
      <c r="B696" s="25"/>
      <c r="C696" s="2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15.75" customHeight="1">
      <c r="A697" s="19"/>
      <c r="B697" s="25"/>
      <c r="C697" s="2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15.75" customHeight="1">
      <c r="A698" s="19"/>
      <c r="B698" s="25"/>
      <c r="C698" s="2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15.75" customHeight="1">
      <c r="A699" s="19"/>
      <c r="B699" s="25"/>
      <c r="C699" s="2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15.75" customHeight="1">
      <c r="A700" s="19"/>
      <c r="B700" s="25"/>
      <c r="C700" s="2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15.75" customHeight="1">
      <c r="A701" s="19"/>
      <c r="B701" s="25"/>
      <c r="C701" s="2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15.75" customHeight="1">
      <c r="A702" s="19"/>
      <c r="B702" s="25"/>
      <c r="C702" s="2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15.75" customHeight="1">
      <c r="A703" s="19"/>
      <c r="B703" s="25"/>
      <c r="C703" s="2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15.75" customHeight="1">
      <c r="A704" s="19"/>
      <c r="B704" s="25"/>
      <c r="C704" s="2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15.75" customHeight="1">
      <c r="A705" s="19"/>
      <c r="B705" s="25"/>
      <c r="C705" s="2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15.75" customHeight="1">
      <c r="A706" s="19"/>
      <c r="B706" s="25"/>
      <c r="C706" s="2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15.75" customHeight="1">
      <c r="A707" s="19"/>
      <c r="B707" s="25"/>
      <c r="C707" s="2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15.75" customHeight="1">
      <c r="A708" s="19"/>
      <c r="B708" s="25"/>
      <c r="C708" s="2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15.75" customHeight="1">
      <c r="A709" s="19"/>
      <c r="B709" s="25"/>
      <c r="C709" s="2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15.75" customHeight="1">
      <c r="A710" s="19"/>
      <c r="B710" s="25"/>
      <c r="C710" s="2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15.75" customHeight="1">
      <c r="A711" s="19"/>
      <c r="B711" s="25"/>
      <c r="C711" s="2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15.75" customHeight="1">
      <c r="A712" s="19"/>
      <c r="B712" s="25"/>
      <c r="C712" s="2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15.75" customHeight="1">
      <c r="A713" s="19"/>
      <c r="B713" s="25"/>
      <c r="C713" s="2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15.75" customHeight="1">
      <c r="A714" s="19"/>
      <c r="B714" s="25"/>
      <c r="C714" s="2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15.75" customHeight="1">
      <c r="A715" s="19"/>
      <c r="B715" s="25"/>
      <c r="C715" s="2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15.75" customHeight="1">
      <c r="A716" s="19"/>
      <c r="B716" s="25"/>
      <c r="C716" s="2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15.75" customHeight="1">
      <c r="A717" s="19"/>
      <c r="B717" s="25"/>
      <c r="C717" s="2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15.75" customHeight="1">
      <c r="A718" s="19"/>
      <c r="B718" s="25"/>
      <c r="C718" s="2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15.75" customHeight="1">
      <c r="A719" s="19"/>
      <c r="B719" s="25"/>
      <c r="C719" s="2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15.75" customHeight="1">
      <c r="A720" s="19"/>
      <c r="B720" s="25"/>
      <c r="C720" s="2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15.75" customHeight="1">
      <c r="A721" s="19"/>
      <c r="B721" s="25"/>
      <c r="C721" s="2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15.75" customHeight="1">
      <c r="A722" s="19"/>
      <c r="B722" s="25"/>
      <c r="C722" s="2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15.75" customHeight="1">
      <c r="A723" s="19"/>
      <c r="B723" s="25"/>
      <c r="C723" s="2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15.75" customHeight="1">
      <c r="A724" s="19"/>
      <c r="B724" s="25"/>
      <c r="C724" s="2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15.75" customHeight="1">
      <c r="A725" s="19"/>
      <c r="B725" s="25"/>
      <c r="C725" s="2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15.75" customHeight="1">
      <c r="A726" s="19"/>
      <c r="B726" s="25"/>
      <c r="C726" s="2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15.75" customHeight="1">
      <c r="A727" s="19"/>
      <c r="B727" s="25"/>
      <c r="C727" s="2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15.75" customHeight="1">
      <c r="A728" s="19"/>
      <c r="B728" s="25"/>
      <c r="C728" s="2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15.75" customHeight="1">
      <c r="A729" s="19"/>
      <c r="B729" s="25"/>
      <c r="C729" s="2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15.75" customHeight="1">
      <c r="A730" s="19"/>
      <c r="B730" s="25"/>
      <c r="C730" s="2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15.75" customHeight="1">
      <c r="A731" s="19"/>
      <c r="B731" s="25"/>
      <c r="C731" s="2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15.75" customHeight="1">
      <c r="A732" s="19"/>
      <c r="B732" s="25"/>
      <c r="C732" s="2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15.75" customHeight="1">
      <c r="A733" s="19"/>
      <c r="B733" s="25"/>
      <c r="C733" s="2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15.75" customHeight="1">
      <c r="A734" s="19"/>
      <c r="B734" s="25"/>
      <c r="C734" s="2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15.75" customHeight="1">
      <c r="A735" s="19"/>
      <c r="B735" s="25"/>
      <c r="C735" s="2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15.75" customHeight="1">
      <c r="A736" s="19"/>
      <c r="B736" s="25"/>
      <c r="C736" s="2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15.75" customHeight="1">
      <c r="A737" s="19"/>
      <c r="B737" s="25"/>
      <c r="C737" s="2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15.75" customHeight="1">
      <c r="A738" s="19"/>
      <c r="B738" s="25"/>
      <c r="C738" s="2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15.75" customHeight="1">
      <c r="A739" s="19"/>
      <c r="B739" s="25"/>
      <c r="C739" s="2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15.75" customHeight="1">
      <c r="A740" s="19"/>
      <c r="B740" s="25"/>
      <c r="C740" s="2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15.75" customHeight="1">
      <c r="A741" s="19"/>
      <c r="B741" s="25"/>
      <c r="C741" s="2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15.75" customHeight="1">
      <c r="A742" s="19"/>
      <c r="B742" s="25"/>
      <c r="C742" s="2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15.75" customHeight="1">
      <c r="A743" s="19"/>
      <c r="B743" s="25"/>
      <c r="C743" s="2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15.75" customHeight="1">
      <c r="A744" s="19"/>
      <c r="B744" s="25"/>
      <c r="C744" s="2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15.75" customHeight="1">
      <c r="A745" s="19"/>
      <c r="B745" s="25"/>
      <c r="C745" s="2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15.75" customHeight="1">
      <c r="A746" s="19"/>
      <c r="B746" s="25"/>
      <c r="C746" s="2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15.75" customHeight="1">
      <c r="A747" s="19"/>
      <c r="B747" s="25"/>
      <c r="C747" s="2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15.75" customHeight="1">
      <c r="A748" s="19"/>
      <c r="B748" s="25"/>
      <c r="C748" s="2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15.75" customHeight="1">
      <c r="A749" s="19"/>
      <c r="B749" s="25"/>
      <c r="C749" s="2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15.75" customHeight="1">
      <c r="A750" s="19"/>
      <c r="B750" s="25"/>
      <c r="C750" s="2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15.75" customHeight="1">
      <c r="A751" s="19"/>
      <c r="B751" s="25"/>
      <c r="C751" s="2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15.75" customHeight="1">
      <c r="A752" s="19"/>
      <c r="B752" s="25"/>
      <c r="C752" s="2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15.75" customHeight="1">
      <c r="A753" s="19"/>
      <c r="B753" s="25"/>
      <c r="C753" s="2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15.75" customHeight="1">
      <c r="A754" s="19"/>
      <c r="B754" s="25"/>
      <c r="C754" s="2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15.75" customHeight="1">
      <c r="A755" s="19"/>
      <c r="B755" s="25"/>
      <c r="C755" s="2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15.75" customHeight="1">
      <c r="A756" s="19"/>
      <c r="B756" s="25"/>
      <c r="C756" s="2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15.75" customHeight="1">
      <c r="A757" s="19"/>
      <c r="B757" s="25"/>
      <c r="C757" s="2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15.75" customHeight="1">
      <c r="A758" s="19"/>
      <c r="B758" s="25"/>
      <c r="C758" s="2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15.75" customHeight="1">
      <c r="A759" s="19"/>
      <c r="B759" s="25"/>
      <c r="C759" s="2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15.75" customHeight="1">
      <c r="A760" s="19"/>
      <c r="B760" s="25"/>
      <c r="C760" s="2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15.75" customHeight="1">
      <c r="A761" s="19"/>
      <c r="B761" s="25"/>
      <c r="C761" s="2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15.75" customHeight="1">
      <c r="A762" s="19"/>
      <c r="B762" s="25"/>
      <c r="C762" s="2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15.75" customHeight="1">
      <c r="A763" s="19"/>
      <c r="B763" s="25"/>
      <c r="C763" s="2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15.75" customHeight="1">
      <c r="A764" s="19"/>
      <c r="B764" s="25"/>
      <c r="C764" s="2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15.75" customHeight="1">
      <c r="A765" s="19"/>
      <c r="B765" s="25"/>
      <c r="C765" s="2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15.75" customHeight="1">
      <c r="A766" s="19"/>
      <c r="B766" s="25"/>
      <c r="C766" s="2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15.75" customHeight="1">
      <c r="A767" s="19"/>
      <c r="B767" s="25"/>
      <c r="C767" s="2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15.75" customHeight="1">
      <c r="A768" s="19"/>
      <c r="B768" s="25"/>
      <c r="C768" s="2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15.75" customHeight="1">
      <c r="A769" s="19"/>
      <c r="B769" s="25"/>
      <c r="C769" s="2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15.75" customHeight="1">
      <c r="A770" s="19"/>
      <c r="B770" s="25"/>
      <c r="C770" s="2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15.75" customHeight="1">
      <c r="A771" s="19"/>
      <c r="B771" s="25"/>
      <c r="C771" s="2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15.75" customHeight="1">
      <c r="A772" s="19"/>
      <c r="B772" s="25"/>
      <c r="C772" s="2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15.75" customHeight="1">
      <c r="A773" s="19"/>
      <c r="B773" s="25"/>
      <c r="C773" s="2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15.75" customHeight="1">
      <c r="A774" s="19"/>
      <c r="B774" s="25"/>
      <c r="C774" s="2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15.75" customHeight="1">
      <c r="A775" s="19"/>
      <c r="B775" s="25"/>
      <c r="C775" s="2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15.75" customHeight="1">
      <c r="A776" s="19"/>
      <c r="B776" s="25"/>
      <c r="C776" s="2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15.75" customHeight="1">
      <c r="A777" s="19"/>
      <c r="B777" s="25"/>
      <c r="C777" s="2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15.75" customHeight="1">
      <c r="A778" s="19"/>
      <c r="B778" s="25"/>
      <c r="C778" s="2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15.75" customHeight="1">
      <c r="A779" s="19"/>
      <c r="B779" s="25"/>
      <c r="C779" s="2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15.75" customHeight="1">
      <c r="A780" s="19"/>
      <c r="B780" s="25"/>
      <c r="C780" s="2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15.75" customHeight="1">
      <c r="A781" s="19"/>
      <c r="B781" s="25"/>
      <c r="C781" s="2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15.75" customHeight="1">
      <c r="A782" s="19"/>
      <c r="B782" s="25"/>
      <c r="C782" s="2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15.75" customHeight="1">
      <c r="A783" s="19"/>
      <c r="B783" s="25"/>
      <c r="C783" s="2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15.75" customHeight="1">
      <c r="A784" s="19"/>
      <c r="B784" s="25"/>
      <c r="C784" s="2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15.75" customHeight="1">
      <c r="A785" s="19"/>
      <c r="B785" s="25"/>
      <c r="C785" s="2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15.75" customHeight="1">
      <c r="A786" s="19"/>
      <c r="B786" s="25"/>
      <c r="C786" s="2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15.75" customHeight="1">
      <c r="A787" s="19"/>
      <c r="B787" s="25"/>
      <c r="C787" s="2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15.75" customHeight="1">
      <c r="A788" s="19"/>
      <c r="B788" s="25"/>
      <c r="C788" s="2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15.75" customHeight="1">
      <c r="A789" s="19"/>
      <c r="B789" s="25"/>
      <c r="C789" s="2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15.75" customHeight="1">
      <c r="A790" s="19"/>
      <c r="B790" s="25"/>
      <c r="C790" s="2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15.75" customHeight="1">
      <c r="A791" s="19"/>
      <c r="B791" s="25"/>
      <c r="C791" s="2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15.75" customHeight="1">
      <c r="A792" s="19"/>
      <c r="B792" s="25"/>
      <c r="C792" s="2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15.75" customHeight="1">
      <c r="A793" s="19"/>
      <c r="B793" s="25"/>
      <c r="C793" s="2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15.75" customHeight="1">
      <c r="A794" s="19"/>
      <c r="B794" s="25"/>
      <c r="C794" s="2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15.75" customHeight="1">
      <c r="A795" s="19"/>
      <c r="B795" s="25"/>
      <c r="C795" s="2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15.75" customHeight="1">
      <c r="A796" s="19"/>
      <c r="B796" s="25"/>
      <c r="C796" s="2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15.75" customHeight="1">
      <c r="A797" s="19"/>
      <c r="B797" s="25"/>
      <c r="C797" s="2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15.75" customHeight="1">
      <c r="A798" s="19"/>
      <c r="B798" s="25"/>
      <c r="C798" s="2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15.75" customHeight="1">
      <c r="A799" s="19"/>
      <c r="B799" s="25"/>
      <c r="C799" s="2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15.75" customHeight="1">
      <c r="A800" s="19"/>
      <c r="B800" s="25"/>
      <c r="C800" s="2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15.75" customHeight="1">
      <c r="A801" s="19"/>
      <c r="B801" s="25"/>
      <c r="C801" s="2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15.75" customHeight="1">
      <c r="A802" s="19"/>
      <c r="B802" s="25"/>
      <c r="C802" s="2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15.75" customHeight="1">
      <c r="A803" s="19"/>
      <c r="B803" s="25"/>
      <c r="C803" s="2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15.75" customHeight="1">
      <c r="A804" s="19"/>
      <c r="B804" s="25"/>
      <c r="C804" s="2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15.75" customHeight="1">
      <c r="A805" s="19"/>
      <c r="B805" s="25"/>
      <c r="C805" s="2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15.75" customHeight="1">
      <c r="A806" s="19"/>
      <c r="B806" s="25"/>
      <c r="C806" s="2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15.75" customHeight="1">
      <c r="A807" s="19"/>
      <c r="B807" s="25"/>
      <c r="C807" s="2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15.75" customHeight="1">
      <c r="A808" s="19"/>
      <c r="B808" s="25"/>
      <c r="C808" s="2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15.75" customHeight="1">
      <c r="A809" s="19"/>
      <c r="B809" s="25"/>
      <c r="C809" s="2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15.75" customHeight="1">
      <c r="A810" s="19"/>
      <c r="B810" s="25"/>
      <c r="C810" s="2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15.75" customHeight="1">
      <c r="A811" s="19"/>
      <c r="B811" s="25"/>
      <c r="C811" s="2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15.75" customHeight="1">
      <c r="A812" s="19"/>
      <c r="B812" s="25"/>
      <c r="C812" s="2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15.75" customHeight="1">
      <c r="A813" s="19"/>
      <c r="B813" s="25"/>
      <c r="C813" s="2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15.75" customHeight="1">
      <c r="A814" s="19"/>
      <c r="B814" s="25"/>
      <c r="C814" s="2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15.75" customHeight="1">
      <c r="A815" s="19"/>
      <c r="B815" s="25"/>
      <c r="C815" s="2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15.75" customHeight="1">
      <c r="A816" s="19"/>
      <c r="B816" s="25"/>
      <c r="C816" s="2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15.75" customHeight="1">
      <c r="A817" s="19"/>
      <c r="B817" s="25"/>
      <c r="C817" s="2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15.75" customHeight="1">
      <c r="A818" s="19"/>
      <c r="B818" s="25"/>
      <c r="C818" s="2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15.75" customHeight="1">
      <c r="A819" s="19"/>
      <c r="B819" s="25"/>
      <c r="C819" s="2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15.75" customHeight="1">
      <c r="A820" s="19"/>
      <c r="B820" s="25"/>
      <c r="C820" s="2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15.75" customHeight="1">
      <c r="A821" s="19"/>
      <c r="B821" s="25"/>
      <c r="C821" s="2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15.75" customHeight="1">
      <c r="A822" s="19"/>
      <c r="B822" s="25"/>
      <c r="C822" s="2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15.75" customHeight="1">
      <c r="A823" s="19"/>
      <c r="B823" s="25"/>
      <c r="C823" s="2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15.75" customHeight="1">
      <c r="A824" s="19"/>
      <c r="B824" s="25"/>
      <c r="C824" s="2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15.75" customHeight="1">
      <c r="A825" s="19"/>
      <c r="B825" s="25"/>
      <c r="C825" s="2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15.75" customHeight="1">
      <c r="A826" s="19"/>
      <c r="B826" s="25"/>
      <c r="C826" s="2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15.75" customHeight="1">
      <c r="A827" s="19"/>
      <c r="B827" s="25"/>
      <c r="C827" s="2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15.75" customHeight="1">
      <c r="A828" s="19"/>
      <c r="B828" s="25"/>
      <c r="C828" s="2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15.75" customHeight="1">
      <c r="A829" s="19"/>
      <c r="B829" s="25"/>
      <c r="C829" s="2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15.75" customHeight="1">
      <c r="A830" s="19"/>
      <c r="B830" s="25"/>
      <c r="C830" s="2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15.75" customHeight="1">
      <c r="A831" s="19"/>
      <c r="B831" s="25"/>
      <c r="C831" s="2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15.75" customHeight="1">
      <c r="A832" s="19"/>
      <c r="B832" s="25"/>
      <c r="C832" s="2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15.75" customHeight="1">
      <c r="A833" s="19"/>
      <c r="B833" s="25"/>
      <c r="C833" s="2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15.75" customHeight="1">
      <c r="A834" s="19"/>
      <c r="B834" s="25"/>
      <c r="C834" s="2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15.75" customHeight="1">
      <c r="A835" s="19"/>
      <c r="B835" s="25"/>
      <c r="C835" s="2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15.75" customHeight="1">
      <c r="A836" s="19"/>
      <c r="B836" s="25"/>
      <c r="C836" s="2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15.75" customHeight="1">
      <c r="A837" s="19"/>
      <c r="B837" s="25"/>
      <c r="C837" s="2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15.75" customHeight="1">
      <c r="A838" s="19"/>
      <c r="B838" s="25"/>
      <c r="C838" s="2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15.75" customHeight="1">
      <c r="A839" s="19"/>
      <c r="B839" s="25"/>
      <c r="C839" s="2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15.75" customHeight="1">
      <c r="A840" s="19"/>
      <c r="B840" s="25"/>
      <c r="C840" s="2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15.75" customHeight="1">
      <c r="A841" s="19"/>
      <c r="B841" s="25"/>
      <c r="C841" s="2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15.75" customHeight="1">
      <c r="A842" s="19"/>
      <c r="B842" s="25"/>
      <c r="C842" s="2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15.75" customHeight="1">
      <c r="A843" s="19"/>
      <c r="B843" s="25"/>
      <c r="C843" s="2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15.75" customHeight="1">
      <c r="A844" s="19"/>
      <c r="B844" s="25"/>
      <c r="C844" s="2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15.75" customHeight="1">
      <c r="A845" s="19"/>
      <c r="B845" s="25"/>
      <c r="C845" s="2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15.75" customHeight="1">
      <c r="A846" s="19"/>
      <c r="B846" s="25"/>
      <c r="C846" s="2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15.75" customHeight="1">
      <c r="A847" s="19"/>
      <c r="B847" s="25"/>
      <c r="C847" s="2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15.75" customHeight="1">
      <c r="A848" s="19"/>
      <c r="B848" s="25"/>
      <c r="C848" s="2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15.75" customHeight="1">
      <c r="A849" s="19"/>
      <c r="B849" s="25"/>
      <c r="C849" s="2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15.75" customHeight="1">
      <c r="A850" s="19"/>
      <c r="B850" s="25"/>
      <c r="C850" s="2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15.75" customHeight="1">
      <c r="A851" s="19"/>
      <c r="B851" s="25"/>
      <c r="C851" s="2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15.75" customHeight="1">
      <c r="A852" s="19"/>
      <c r="B852" s="25"/>
      <c r="C852" s="2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15.75" customHeight="1">
      <c r="A853" s="19"/>
      <c r="B853" s="25"/>
      <c r="C853" s="2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15.75" customHeight="1">
      <c r="A854" s="19"/>
      <c r="B854" s="25"/>
      <c r="C854" s="2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15.75" customHeight="1">
      <c r="A855" s="19"/>
      <c r="B855" s="25"/>
      <c r="C855" s="2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15.75" customHeight="1">
      <c r="A856" s="19"/>
      <c r="B856" s="25"/>
      <c r="C856" s="2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15.75" customHeight="1">
      <c r="A857" s="19"/>
      <c r="B857" s="25"/>
      <c r="C857" s="2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15.75" customHeight="1">
      <c r="A858" s="19"/>
      <c r="B858" s="25"/>
      <c r="C858" s="2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15.75" customHeight="1">
      <c r="A859" s="19"/>
      <c r="B859" s="25"/>
      <c r="C859" s="2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15.75" customHeight="1">
      <c r="A860" s="19"/>
      <c r="B860" s="25"/>
      <c r="C860" s="2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15.75" customHeight="1">
      <c r="A861" s="19"/>
      <c r="B861" s="25"/>
      <c r="C861" s="2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15.75" customHeight="1">
      <c r="A862" s="19"/>
      <c r="B862" s="25"/>
      <c r="C862" s="2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15.75" customHeight="1">
      <c r="A863" s="19"/>
      <c r="B863" s="25"/>
      <c r="C863" s="2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15.75" customHeight="1">
      <c r="A864" s="19"/>
      <c r="B864" s="25"/>
      <c r="C864" s="2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15.75" customHeight="1">
      <c r="A865" s="19"/>
      <c r="B865" s="25"/>
      <c r="C865" s="2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15.75" customHeight="1">
      <c r="A866" s="19"/>
      <c r="B866" s="25"/>
      <c r="C866" s="2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15.75" customHeight="1">
      <c r="A867" s="19"/>
      <c r="B867" s="25"/>
      <c r="C867" s="2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15.75" customHeight="1">
      <c r="A868" s="19"/>
      <c r="B868" s="25"/>
      <c r="C868" s="2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15.75" customHeight="1">
      <c r="A869" s="19"/>
      <c r="B869" s="25"/>
      <c r="C869" s="2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15.75" customHeight="1">
      <c r="A870" s="19"/>
      <c r="B870" s="25"/>
      <c r="C870" s="2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15.75" customHeight="1">
      <c r="A871" s="19"/>
      <c r="B871" s="25"/>
      <c r="C871" s="2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15.75" customHeight="1">
      <c r="A872" s="19"/>
      <c r="B872" s="25"/>
      <c r="C872" s="2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15.75" customHeight="1">
      <c r="A873" s="19"/>
      <c r="B873" s="25"/>
      <c r="C873" s="2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15.75" customHeight="1">
      <c r="A874" s="19"/>
      <c r="B874" s="25"/>
      <c r="C874" s="2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15.75" customHeight="1">
      <c r="A875" s="19"/>
      <c r="B875" s="25"/>
      <c r="C875" s="2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15.75" customHeight="1">
      <c r="A876" s="19"/>
      <c r="B876" s="25"/>
      <c r="C876" s="2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15.75" customHeight="1">
      <c r="A877" s="19"/>
      <c r="B877" s="25"/>
      <c r="C877" s="2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15.75" customHeight="1">
      <c r="A878" s="19"/>
      <c r="B878" s="25"/>
      <c r="C878" s="2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15.75" customHeight="1">
      <c r="A879" s="19"/>
      <c r="B879" s="25"/>
      <c r="C879" s="2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15.75" customHeight="1">
      <c r="A880" s="19"/>
      <c r="B880" s="25"/>
      <c r="C880" s="2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15.75" customHeight="1">
      <c r="A881" s="19"/>
      <c r="B881" s="25"/>
      <c r="C881" s="2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15.75" customHeight="1">
      <c r="A882" s="19"/>
      <c r="B882" s="25"/>
      <c r="C882" s="2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15.75" customHeight="1">
      <c r="A883" s="19"/>
      <c r="B883" s="25"/>
      <c r="C883" s="2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15.75" customHeight="1">
      <c r="A884" s="19"/>
      <c r="B884" s="25"/>
      <c r="C884" s="2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15.75" customHeight="1">
      <c r="A885" s="19"/>
      <c r="B885" s="25"/>
      <c r="C885" s="2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15.75" customHeight="1">
      <c r="A886" s="19"/>
      <c r="B886" s="25"/>
      <c r="C886" s="2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15.75" customHeight="1">
      <c r="A887" s="19"/>
      <c r="B887" s="25"/>
      <c r="C887" s="2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15.75" customHeight="1">
      <c r="A888" s="19"/>
      <c r="B888" s="25"/>
      <c r="C888" s="2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15.75" customHeight="1">
      <c r="A889" s="19"/>
      <c r="B889" s="25"/>
      <c r="C889" s="2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15.75" customHeight="1">
      <c r="A890" s="19"/>
      <c r="B890" s="25"/>
      <c r="C890" s="2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15.75" customHeight="1">
      <c r="A891" s="19"/>
      <c r="B891" s="25"/>
      <c r="C891" s="2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15.75" customHeight="1">
      <c r="A892" s="19"/>
      <c r="B892" s="25"/>
      <c r="C892" s="2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15.75" customHeight="1">
      <c r="A893" s="19"/>
      <c r="B893" s="25"/>
      <c r="C893" s="2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15.75" customHeight="1">
      <c r="A894" s="19"/>
      <c r="B894" s="25"/>
      <c r="C894" s="2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15.75" customHeight="1">
      <c r="A895" s="19"/>
      <c r="B895" s="25"/>
      <c r="C895" s="2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15.75" customHeight="1">
      <c r="A896" s="19"/>
      <c r="B896" s="25"/>
      <c r="C896" s="2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15.75" customHeight="1">
      <c r="A897" s="19"/>
      <c r="B897" s="25"/>
      <c r="C897" s="2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15.75" customHeight="1">
      <c r="A898" s="19"/>
      <c r="B898" s="25"/>
      <c r="C898" s="2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15.75" customHeight="1">
      <c r="A899" s="19"/>
      <c r="B899" s="25"/>
      <c r="C899" s="2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15.75" customHeight="1">
      <c r="A900" s="19"/>
      <c r="B900" s="25"/>
      <c r="C900" s="2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15.75" customHeight="1">
      <c r="A901" s="19"/>
      <c r="B901" s="25"/>
      <c r="C901" s="2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15.75" customHeight="1">
      <c r="A902" s="19"/>
      <c r="B902" s="25"/>
      <c r="C902" s="2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15.75" customHeight="1">
      <c r="A903" s="19"/>
      <c r="B903" s="25"/>
      <c r="C903" s="2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15.75" customHeight="1">
      <c r="A904" s="19"/>
      <c r="B904" s="25"/>
      <c r="C904" s="2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15.75" customHeight="1">
      <c r="A905" s="19"/>
      <c r="B905" s="25"/>
      <c r="C905" s="2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15.75" customHeight="1">
      <c r="A906" s="19"/>
      <c r="B906" s="25"/>
      <c r="C906" s="2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15.75" customHeight="1">
      <c r="A907" s="19"/>
      <c r="B907" s="25"/>
      <c r="C907" s="2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15.75" customHeight="1">
      <c r="A908" s="19"/>
      <c r="B908" s="25"/>
      <c r="C908" s="2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15.75" customHeight="1">
      <c r="A909" s="19"/>
      <c r="B909" s="25"/>
      <c r="C909" s="2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15.75" customHeight="1">
      <c r="A910" s="19"/>
      <c r="B910" s="25"/>
      <c r="C910" s="2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15.75" customHeight="1">
      <c r="A911" s="19"/>
      <c r="B911" s="25"/>
      <c r="C911" s="2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15.75" customHeight="1">
      <c r="A912" s="19"/>
      <c r="B912" s="25"/>
      <c r="C912" s="2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15.75" customHeight="1">
      <c r="A913" s="19"/>
      <c r="B913" s="25"/>
      <c r="C913" s="2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15.75" customHeight="1">
      <c r="A914" s="19"/>
      <c r="B914" s="25"/>
      <c r="C914" s="2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15.75" customHeight="1">
      <c r="A915" s="19"/>
      <c r="B915" s="25"/>
      <c r="C915" s="2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15.75" customHeight="1">
      <c r="A916" s="19"/>
      <c r="B916" s="25"/>
      <c r="C916" s="2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15.75" customHeight="1">
      <c r="A917" s="19"/>
      <c r="B917" s="25"/>
      <c r="C917" s="2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15.75" customHeight="1">
      <c r="A918" s="19"/>
      <c r="B918" s="25"/>
      <c r="C918" s="2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15.75" customHeight="1">
      <c r="A919" s="19"/>
      <c r="B919" s="25"/>
      <c r="C919" s="2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15.75" customHeight="1">
      <c r="A920" s="19"/>
      <c r="B920" s="25"/>
      <c r="C920" s="2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15.75" customHeight="1">
      <c r="A921" s="19"/>
      <c r="B921" s="25"/>
      <c r="C921" s="2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15.75" customHeight="1">
      <c r="A922" s="19"/>
      <c r="B922" s="25"/>
      <c r="C922" s="2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15.75" customHeight="1">
      <c r="A923" s="19"/>
      <c r="B923" s="25"/>
      <c r="C923" s="2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15.75" customHeight="1">
      <c r="A924" s="19"/>
      <c r="B924" s="25"/>
      <c r="C924" s="2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15.75" customHeight="1">
      <c r="A925" s="19"/>
      <c r="B925" s="25"/>
      <c r="C925" s="2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15.75" customHeight="1">
      <c r="A926" s="19"/>
      <c r="B926" s="25"/>
      <c r="C926" s="2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15.75" customHeight="1">
      <c r="A927" s="19"/>
      <c r="B927" s="25"/>
      <c r="C927" s="2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15.75" customHeight="1">
      <c r="A928" s="19"/>
      <c r="B928" s="25"/>
      <c r="C928" s="2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15.75" customHeight="1">
      <c r="A929" s="19"/>
      <c r="B929" s="25"/>
      <c r="C929" s="2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15.75" customHeight="1">
      <c r="A930" s="19"/>
      <c r="B930" s="25"/>
      <c r="C930" s="2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15.75" customHeight="1">
      <c r="A931" s="19"/>
      <c r="B931" s="25"/>
      <c r="C931" s="2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15.75" customHeight="1">
      <c r="A932" s="19"/>
      <c r="B932" s="25"/>
      <c r="C932" s="2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15.75" customHeight="1">
      <c r="A933" s="19"/>
      <c r="B933" s="25"/>
      <c r="C933" s="2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15.75" customHeight="1">
      <c r="A934" s="19"/>
      <c r="B934" s="25"/>
      <c r="C934" s="2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15.75" customHeight="1">
      <c r="A935" s="19"/>
      <c r="B935" s="25"/>
      <c r="C935" s="2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15.75" customHeight="1">
      <c r="A936" s="19"/>
      <c r="B936" s="25"/>
      <c r="C936" s="2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15.75" customHeight="1">
      <c r="A937" s="19"/>
      <c r="B937" s="25"/>
      <c r="C937" s="2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15.75" customHeight="1">
      <c r="A938" s="19"/>
      <c r="B938" s="25"/>
      <c r="C938" s="2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15.75" customHeight="1">
      <c r="A939" s="19"/>
      <c r="B939" s="25"/>
      <c r="C939" s="2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15.75" customHeight="1">
      <c r="A940" s="19"/>
      <c r="B940" s="25"/>
      <c r="C940" s="2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15.75" customHeight="1">
      <c r="A941" s="19"/>
      <c r="B941" s="25"/>
      <c r="C941" s="2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15.75" customHeight="1">
      <c r="A942" s="19"/>
      <c r="B942" s="25"/>
      <c r="C942" s="2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15.75" customHeight="1">
      <c r="A943" s="19"/>
      <c r="B943" s="25"/>
      <c r="C943" s="2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15.75" customHeight="1">
      <c r="A944" s="19"/>
      <c r="B944" s="25"/>
      <c r="C944" s="2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15.75" customHeight="1">
      <c r="A945" s="19"/>
      <c r="B945" s="25"/>
      <c r="C945" s="2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15.75" customHeight="1">
      <c r="A946" s="19"/>
      <c r="B946" s="25"/>
      <c r="C946" s="2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15.75" customHeight="1">
      <c r="A947" s="19"/>
      <c r="B947" s="25"/>
      <c r="C947" s="2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15.75" customHeight="1">
      <c r="A948" s="19"/>
      <c r="B948" s="25"/>
      <c r="C948" s="2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15.75" customHeight="1">
      <c r="A949" s="19"/>
      <c r="B949" s="25"/>
      <c r="C949" s="2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15.75" customHeight="1">
      <c r="A950" s="19"/>
      <c r="B950" s="25"/>
      <c r="C950" s="2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15.75" customHeight="1">
      <c r="A951" s="19"/>
      <c r="B951" s="25"/>
      <c r="C951" s="2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15.75" customHeight="1">
      <c r="A952" s="19"/>
      <c r="B952" s="25"/>
      <c r="C952" s="2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15.75" customHeight="1">
      <c r="A953" s="19"/>
      <c r="B953" s="25"/>
      <c r="C953" s="2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15.75" customHeight="1">
      <c r="A954" s="19"/>
      <c r="B954" s="25"/>
      <c r="C954" s="2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15.75" customHeight="1">
      <c r="A955" s="19"/>
      <c r="B955" s="25"/>
      <c r="C955" s="2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15.75" customHeight="1">
      <c r="A956" s="19"/>
      <c r="B956" s="25"/>
      <c r="C956" s="2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15.75" customHeight="1">
      <c r="A957" s="19"/>
      <c r="B957" s="25"/>
      <c r="C957" s="2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15.75" customHeight="1">
      <c r="A958" s="19"/>
      <c r="B958" s="25"/>
      <c r="C958" s="2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15.75" customHeight="1">
      <c r="A959" s="19"/>
      <c r="B959" s="25"/>
      <c r="C959" s="2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15.75" customHeight="1">
      <c r="A960" s="19"/>
      <c r="B960" s="25"/>
      <c r="C960" s="2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15.75" customHeight="1">
      <c r="A961" s="19"/>
      <c r="B961" s="25"/>
      <c r="C961" s="2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15.75" customHeight="1">
      <c r="A962" s="19"/>
      <c r="B962" s="25"/>
      <c r="C962" s="2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15.75" customHeight="1">
      <c r="A963" s="19"/>
      <c r="B963" s="25"/>
      <c r="C963" s="2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15.75" customHeight="1">
      <c r="A964" s="19"/>
      <c r="B964" s="25"/>
      <c r="C964" s="2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15.75" customHeight="1">
      <c r="A965" s="19"/>
      <c r="B965" s="25"/>
      <c r="C965" s="2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15.75" customHeight="1">
      <c r="A966" s="19"/>
      <c r="B966" s="25"/>
      <c r="C966" s="2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15.75" customHeight="1">
      <c r="A967" s="19"/>
      <c r="B967" s="25"/>
      <c r="C967" s="2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15.75" customHeight="1">
      <c r="A968" s="19"/>
      <c r="B968" s="25"/>
      <c r="C968" s="2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15.75" customHeight="1">
      <c r="A969" s="19"/>
      <c r="B969" s="25"/>
      <c r="C969" s="2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15.75" customHeight="1">
      <c r="A970" s="19"/>
      <c r="B970" s="25"/>
      <c r="C970" s="2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15.75" customHeight="1">
      <c r="A971" s="19"/>
      <c r="B971" s="25"/>
      <c r="C971" s="2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15.75" customHeight="1">
      <c r="A972" s="19"/>
      <c r="B972" s="25"/>
      <c r="C972" s="2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15.75" customHeight="1">
      <c r="A973" s="19"/>
      <c r="B973" s="25"/>
      <c r="C973" s="2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ht="15.75" customHeight="1">
      <c r="A974" s="19"/>
      <c r="B974" s="25"/>
      <c r="C974" s="2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ht="15.75" customHeight="1">
      <c r="A975" s="19"/>
      <c r="B975" s="25"/>
      <c r="C975" s="2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ht="15.75" customHeight="1">
      <c r="A976" s="19"/>
      <c r="B976" s="25"/>
      <c r="C976" s="2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ht="15.75" customHeight="1">
      <c r="A977" s="19"/>
      <c r="B977" s="25"/>
      <c r="C977" s="2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ht="15.75" customHeight="1">
      <c r="A978" s="19"/>
      <c r="B978" s="25"/>
      <c r="C978" s="2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ht="15.75" customHeight="1">
      <c r="A979" s="19"/>
      <c r="B979" s="25"/>
      <c r="C979" s="2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ht="15.75" customHeight="1">
      <c r="A980" s="19"/>
      <c r="B980" s="25"/>
      <c r="C980" s="2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ht="15.75" customHeight="1">
      <c r="A981" s="19"/>
      <c r="B981" s="25"/>
      <c r="C981" s="2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ht="15.75" customHeight="1">
      <c r="A982" s="19"/>
      <c r="B982" s="25"/>
      <c r="C982" s="2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ht="15.75" customHeight="1">
      <c r="A983" s="19"/>
      <c r="B983" s="25"/>
      <c r="C983" s="2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ht="15.75" customHeight="1">
      <c r="A984" s="19"/>
      <c r="B984" s="25"/>
      <c r="C984" s="2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ht="15.75" customHeight="1">
      <c r="A985" s="19"/>
      <c r="B985" s="25"/>
      <c r="C985" s="2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ht="15.75" customHeight="1">
      <c r="A986" s="19"/>
      <c r="B986" s="25"/>
      <c r="C986" s="2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ht="15.75" customHeight="1">
      <c r="A987" s="19"/>
      <c r="B987" s="25"/>
      <c r="C987" s="2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ht="15.75" customHeight="1">
      <c r="A988" s="19"/>
      <c r="B988" s="25"/>
      <c r="C988" s="2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ht="15.75" customHeight="1">
      <c r="A989" s="19"/>
      <c r="B989" s="25"/>
      <c r="C989" s="2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ht="15.75" customHeight="1">
      <c r="A990" s="19"/>
      <c r="B990" s="25"/>
      <c r="C990" s="2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ht="15.75" customHeight="1">
      <c r="A991" s="19"/>
      <c r="B991" s="25"/>
      <c r="C991" s="2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ht="15.75" customHeight="1">
      <c r="A992" s="19"/>
      <c r="B992" s="25"/>
      <c r="C992" s="2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ht="15.75" customHeight="1">
      <c r="A993" s="19"/>
      <c r="B993" s="25"/>
      <c r="C993" s="2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ht="15.75" customHeight="1">
      <c r="A994" s="19"/>
      <c r="B994" s="25"/>
      <c r="C994" s="2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ht="15.75" customHeight="1">
      <c r="A995" s="19"/>
      <c r="B995" s="25"/>
      <c r="C995" s="2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ht="15.75" customHeight="1">
      <c r="A996" s="19"/>
      <c r="B996" s="25"/>
      <c r="C996" s="2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ht="15.75" customHeight="1">
      <c r="A997" s="19"/>
      <c r="B997" s="25"/>
      <c r="C997" s="2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ht="15.75" customHeight="1">
      <c r="A998" s="19"/>
      <c r="B998" s="25"/>
      <c r="C998" s="2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ht="15.75" customHeight="1">
      <c r="A999" s="19"/>
      <c r="B999" s="25"/>
      <c r="C999" s="2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ht="15.75" customHeight="1">
      <c r="A1000" s="19"/>
      <c r="B1000" s="25"/>
      <c r="C1000" s="2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</sheetData>
  <mergeCells count="1">
    <mergeCell ref="A1:D1"/>
  </mergeCells>
  <printOptions/>
  <pageMargins bottom="0.75" footer="0.0" header="0.0" left="0.7" right="0.7" top="0.75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37.11"/>
    <col customWidth="1" min="2" max="2" width="11.11"/>
    <col customWidth="1" min="3" max="3" width="8.44"/>
    <col customWidth="1" min="4" max="4" width="12.33"/>
    <col customWidth="1" min="5" max="26" width="8.0"/>
  </cols>
  <sheetData>
    <row r="1" ht="15.75" customHeight="1">
      <c r="A1" s="17"/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ht="15.75" customHeight="1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ht="15.75" customHeight="1">
      <c r="A3" s="17" t="s">
        <v>132</v>
      </c>
      <c r="B3" s="96">
        <v>0.033</v>
      </c>
      <c r="C3" s="97">
        <v>0.035</v>
      </c>
      <c r="D3" s="97">
        <v>0.038</v>
      </c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ht="15.75" customHeight="1">
      <c r="A4" s="99" t="s">
        <v>137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ht="15.75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ht="15.75" customHeight="1">
      <c r="A6" s="100"/>
      <c r="B6" s="100">
        <v>2019.0</v>
      </c>
      <c r="C6" s="100">
        <f t="shared" ref="C6:D6" si="1">+B6+1</f>
        <v>2020</v>
      </c>
      <c r="D6" s="100">
        <f t="shared" si="1"/>
        <v>2021</v>
      </c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ht="15.75" customHeight="1">
      <c r="A7" s="102" t="s">
        <v>147</v>
      </c>
      <c r="B7" s="104">
        <v>0.0</v>
      </c>
      <c r="C7" s="104">
        <v>0.0</v>
      </c>
      <c r="D7" s="104">
        <v>0.0</v>
      </c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ht="15.75" customHeight="1">
      <c r="A8" s="17"/>
      <c r="B8" s="105"/>
      <c r="C8" s="105"/>
      <c r="D8" s="105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ht="15.75" customHeight="1">
      <c r="A9" s="107" t="s">
        <v>150</v>
      </c>
      <c r="B9" s="104"/>
      <c r="C9" s="104"/>
      <c r="D9" s="104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ht="15.75" customHeight="1">
      <c r="A10" s="102" t="s">
        <v>151</v>
      </c>
      <c r="B10" s="104">
        <v>0.0</v>
      </c>
      <c r="C10" s="104">
        <v>0.0</v>
      </c>
      <c r="D10" s="104">
        <v>0.0</v>
      </c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ht="15.75" customHeight="1">
      <c r="A11" s="102" t="s">
        <v>152</v>
      </c>
      <c r="B11" s="104">
        <v>0.0</v>
      </c>
      <c r="C11" s="104">
        <v>0.0</v>
      </c>
      <c r="D11" s="104">
        <v>0.0</v>
      </c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ht="15.75" customHeight="1">
      <c r="A12" s="102" t="s">
        <v>154</v>
      </c>
      <c r="B12" s="104">
        <v>0.0</v>
      </c>
      <c r="C12" s="104">
        <v>0.0</v>
      </c>
      <c r="D12" s="104">
        <v>0.0</v>
      </c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ht="15.75" customHeight="1">
      <c r="A13" s="17"/>
      <c r="B13" s="105"/>
      <c r="C13" s="105"/>
      <c r="D13" s="105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ht="15.75" customHeight="1">
      <c r="A14" s="102" t="s">
        <v>155</v>
      </c>
      <c r="B14" s="104">
        <f t="shared" ref="B14:D14" si="2">SUM(B10:B13)</f>
        <v>0</v>
      </c>
      <c r="C14" s="104">
        <f t="shared" si="2"/>
        <v>0</v>
      </c>
      <c r="D14" s="104">
        <f t="shared" si="2"/>
        <v>0</v>
      </c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ht="15.75" customHeight="1">
      <c r="A15" s="112" t="s">
        <v>158</v>
      </c>
      <c r="B15" s="114">
        <f t="shared" ref="B15:D15" si="3">B7+B14</f>
        <v>0</v>
      </c>
      <c r="C15" s="114">
        <f t="shared" si="3"/>
        <v>0</v>
      </c>
      <c r="D15" s="114">
        <f t="shared" si="3"/>
        <v>0</v>
      </c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ht="15.75" customHeight="1">
      <c r="A16" s="17"/>
      <c r="B16" s="116"/>
      <c r="C16" s="116"/>
      <c r="D16" s="116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ht="15.75" customHeight="1">
      <c r="A17" s="100"/>
      <c r="B17" s="100" t="s">
        <v>160</v>
      </c>
      <c r="C17" s="100" t="s">
        <v>161</v>
      </c>
      <c r="D17" s="100" t="s">
        <v>162</v>
      </c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ht="15.75" customHeight="1">
      <c r="A18" s="102" t="s">
        <v>163</v>
      </c>
      <c r="B18" s="104"/>
      <c r="C18" s="104"/>
      <c r="D18" s="104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ht="15.75" customHeight="1">
      <c r="A19" s="17"/>
      <c r="B19" s="116"/>
      <c r="C19" s="116"/>
      <c r="D19" s="116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ht="15.75" customHeight="1">
      <c r="A20" s="107" t="s">
        <v>164</v>
      </c>
      <c r="B20" s="104"/>
      <c r="C20" s="104"/>
      <c r="D20" s="104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ht="15.75" customHeight="1">
      <c r="A21" s="102" t="s">
        <v>165</v>
      </c>
      <c r="B21" s="52">
        <v>2195000.0</v>
      </c>
      <c r="C21" s="104">
        <v>0.0</v>
      </c>
      <c r="D21" s="104">
        <v>0.0</v>
      </c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ht="15.75" customHeight="1">
      <c r="A22" s="102" t="s">
        <v>166</v>
      </c>
      <c r="B22" s="104">
        <v>0.0</v>
      </c>
      <c r="C22" s="104">
        <v>0.0</v>
      </c>
      <c r="D22" s="104">
        <v>0.0</v>
      </c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ht="15.75" customHeight="1">
      <c r="A23" s="102" t="s">
        <v>167</v>
      </c>
      <c r="B23" s="104">
        <v>0.0</v>
      </c>
      <c r="C23" s="104">
        <v>0.0</v>
      </c>
      <c r="D23" s="104">
        <v>0.0</v>
      </c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ht="15.75" customHeight="1">
      <c r="A24" s="102" t="s">
        <v>168</v>
      </c>
      <c r="B24" s="104">
        <v>0.0</v>
      </c>
      <c r="C24" s="104">
        <v>0.0</v>
      </c>
      <c r="D24" s="104">
        <v>0.0</v>
      </c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ht="15.75" customHeight="1">
      <c r="A25" s="102" t="s">
        <v>170</v>
      </c>
      <c r="B25" s="104">
        <v>0.0</v>
      </c>
      <c r="C25" s="104">
        <v>0.0</v>
      </c>
      <c r="D25" s="104">
        <v>0.0</v>
      </c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</row>
    <row r="26" ht="15.75" customHeight="1">
      <c r="A26" s="102" t="s">
        <v>171</v>
      </c>
      <c r="B26" s="104">
        <v>0.0</v>
      </c>
      <c r="C26" s="104">
        <v>0.0</v>
      </c>
      <c r="D26" s="104">
        <v>0.0</v>
      </c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</row>
    <row r="27" ht="15.75" customHeight="1">
      <c r="A27" s="102" t="s">
        <v>172</v>
      </c>
      <c r="B27" s="104">
        <v>0.0</v>
      </c>
      <c r="C27" s="104">
        <v>0.0</v>
      </c>
      <c r="D27" s="104">
        <v>0.0</v>
      </c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</row>
    <row r="28" ht="15.75" customHeight="1">
      <c r="A28" s="102" t="s">
        <v>174</v>
      </c>
      <c r="B28" s="104">
        <v>0.0</v>
      </c>
      <c r="C28" s="104">
        <v>0.0</v>
      </c>
      <c r="D28" s="104">
        <v>0.0</v>
      </c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</row>
    <row r="29" ht="15.75" customHeight="1">
      <c r="A29" s="102" t="s">
        <v>176</v>
      </c>
      <c r="B29" s="104">
        <v>0.0</v>
      </c>
      <c r="C29" s="104">
        <v>0.0</v>
      </c>
      <c r="D29" s="104">
        <v>0.0</v>
      </c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</row>
    <row r="30" ht="15.75" customHeight="1">
      <c r="A30" s="102" t="s">
        <v>178</v>
      </c>
      <c r="B30" s="119">
        <f t="shared" ref="B30:D30" si="4">SUM(B21:B29)</f>
        <v>2195000</v>
      </c>
      <c r="C30" s="104">
        <f t="shared" si="4"/>
        <v>0</v>
      </c>
      <c r="D30" s="104">
        <f t="shared" si="4"/>
        <v>0</v>
      </c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</row>
    <row r="31" ht="15.75" customHeight="1">
      <c r="A31" s="17"/>
      <c r="B31" s="116"/>
      <c r="C31" s="116"/>
      <c r="D31" s="116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</row>
    <row r="32" ht="15.75" customHeight="1">
      <c r="A32" s="107" t="s">
        <v>179</v>
      </c>
      <c r="B32" s="104"/>
      <c r="C32" s="104"/>
      <c r="D32" s="104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</row>
    <row r="33" ht="15.75" customHeight="1">
      <c r="A33" s="102" t="s">
        <v>180</v>
      </c>
      <c r="B33" s="104">
        <v>0.0</v>
      </c>
      <c r="C33" s="104">
        <v>0.0</v>
      </c>
      <c r="D33" s="104">
        <v>0.0</v>
      </c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</row>
    <row r="34" ht="15.75" customHeight="1">
      <c r="A34" s="102" t="s">
        <v>181</v>
      </c>
      <c r="B34" s="104">
        <v>0.0</v>
      </c>
      <c r="C34" s="104">
        <v>0.0</v>
      </c>
      <c r="D34" s="104">
        <v>0.0</v>
      </c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</row>
    <row r="35" ht="15.75" customHeight="1">
      <c r="A35" s="102" t="s">
        <v>183</v>
      </c>
      <c r="B35" s="104">
        <v>0.0</v>
      </c>
      <c r="C35" s="104">
        <v>0.0</v>
      </c>
      <c r="D35" s="104">
        <v>0.0</v>
      </c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</row>
    <row r="36" ht="15.75" customHeight="1">
      <c r="A36" s="102" t="s">
        <v>184</v>
      </c>
      <c r="B36" s="104">
        <v>0.0</v>
      </c>
      <c r="C36" s="104">
        <v>0.0</v>
      </c>
      <c r="D36" s="104">
        <v>0.0</v>
      </c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</row>
    <row r="37" ht="15.75" customHeight="1">
      <c r="A37" s="102" t="s">
        <v>185</v>
      </c>
      <c r="B37" s="104">
        <v>0.0</v>
      </c>
      <c r="C37" s="104">
        <v>0.0</v>
      </c>
      <c r="D37" s="104">
        <v>0.0</v>
      </c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</row>
    <row r="38" ht="15.75" customHeight="1">
      <c r="A38" s="102" t="s">
        <v>186</v>
      </c>
      <c r="B38" s="104">
        <v>0.0</v>
      </c>
      <c r="C38" s="104">
        <v>0.0</v>
      </c>
      <c r="D38" s="104">
        <v>0.0</v>
      </c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</row>
    <row r="39" ht="15.75" customHeight="1">
      <c r="A39" s="102" t="s">
        <v>187</v>
      </c>
      <c r="B39" s="104">
        <f t="shared" ref="B39:D39" si="5">SUM(B33:B38)</f>
        <v>0</v>
      </c>
      <c r="C39" s="104">
        <f t="shared" si="5"/>
        <v>0</v>
      </c>
      <c r="D39" s="104">
        <f t="shared" si="5"/>
        <v>0</v>
      </c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</row>
    <row r="40" ht="15.75" customHeight="1">
      <c r="A40" s="17"/>
      <c r="B40" s="116"/>
      <c r="C40" s="116"/>
      <c r="D40" s="116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</row>
    <row r="41" ht="15.75" customHeight="1">
      <c r="A41" s="107" t="s">
        <v>188</v>
      </c>
      <c r="B41" s="104"/>
      <c r="C41" s="104"/>
      <c r="D41" s="104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</row>
    <row r="42" ht="15.75" customHeight="1">
      <c r="A42" s="102" t="s">
        <v>90</v>
      </c>
      <c r="B42" s="104">
        <v>0.0</v>
      </c>
      <c r="C42" s="104">
        <v>0.0</v>
      </c>
      <c r="D42" s="104">
        <v>0.0</v>
      </c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</row>
    <row r="43" ht="15.75" customHeight="1">
      <c r="A43" s="102" t="s">
        <v>189</v>
      </c>
      <c r="B43" s="104">
        <v>0.0</v>
      </c>
      <c r="C43" s="104">
        <v>0.0</v>
      </c>
      <c r="D43" s="104">
        <v>0.0</v>
      </c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</row>
    <row r="44" ht="15.75" customHeight="1">
      <c r="A44" s="102" t="s">
        <v>190</v>
      </c>
      <c r="B44" s="104">
        <v>0.0</v>
      </c>
      <c r="C44" s="104">
        <v>0.0</v>
      </c>
      <c r="D44" s="104">
        <v>0.0</v>
      </c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</row>
    <row r="45" ht="15.75" customHeight="1">
      <c r="A45" s="102" t="s">
        <v>191</v>
      </c>
      <c r="B45" s="104">
        <v>0.0</v>
      </c>
      <c r="C45" s="104">
        <v>0.0</v>
      </c>
      <c r="D45" s="104">
        <v>0.0</v>
      </c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</row>
    <row r="46" ht="15.75" customHeight="1">
      <c r="A46" s="102" t="s">
        <v>192</v>
      </c>
      <c r="B46" s="104">
        <v>0.0</v>
      </c>
      <c r="C46" s="104">
        <v>0.0</v>
      </c>
      <c r="D46" s="104">
        <v>0.0</v>
      </c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</row>
    <row r="47" ht="15.75" customHeight="1">
      <c r="A47" s="102" t="s">
        <v>193</v>
      </c>
      <c r="B47" s="104">
        <v>0.0</v>
      </c>
      <c r="C47" s="104">
        <v>0.0</v>
      </c>
      <c r="D47" s="104">
        <v>0.0</v>
      </c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</row>
    <row r="48" ht="15.75" customHeight="1">
      <c r="A48" s="102" t="s">
        <v>194</v>
      </c>
      <c r="B48" s="104">
        <v>0.0</v>
      </c>
      <c r="C48" s="104">
        <v>0.0</v>
      </c>
      <c r="D48" s="104">
        <v>0.0</v>
      </c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</row>
    <row r="49" ht="15.75" customHeight="1">
      <c r="A49" s="102" t="s">
        <v>196</v>
      </c>
      <c r="B49" s="104">
        <v>0.0</v>
      </c>
      <c r="C49" s="104">
        <v>0.0</v>
      </c>
      <c r="D49" s="104">
        <v>0.0</v>
      </c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</row>
    <row r="50" ht="15.75" customHeight="1">
      <c r="A50" s="102" t="s">
        <v>197</v>
      </c>
      <c r="B50" s="104">
        <v>0.0</v>
      </c>
      <c r="C50" s="104">
        <v>0.0</v>
      </c>
      <c r="D50" s="104">
        <v>0.0</v>
      </c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</row>
    <row r="51" ht="15.75" customHeight="1">
      <c r="A51" s="102" t="s">
        <v>198</v>
      </c>
      <c r="B51" s="104">
        <v>0.0</v>
      </c>
      <c r="C51" s="104">
        <v>0.0</v>
      </c>
      <c r="D51" s="104">
        <v>0.0</v>
      </c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</row>
    <row r="52" ht="15.75" customHeight="1">
      <c r="A52" s="102" t="s">
        <v>200</v>
      </c>
      <c r="B52" s="104">
        <v>0.0</v>
      </c>
      <c r="C52" s="104">
        <v>0.0</v>
      </c>
      <c r="D52" s="104">
        <v>0.0</v>
      </c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</row>
    <row r="53" ht="15.75" customHeight="1">
      <c r="A53" s="102" t="s">
        <v>201</v>
      </c>
      <c r="B53" s="104">
        <v>0.0</v>
      </c>
      <c r="C53" s="104">
        <v>0.0</v>
      </c>
      <c r="D53" s="104">
        <v>0.0</v>
      </c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</row>
    <row r="54" ht="15.75" customHeight="1">
      <c r="A54" s="102" t="s">
        <v>203</v>
      </c>
      <c r="B54" s="104">
        <v>0.0</v>
      </c>
      <c r="C54" s="104">
        <v>0.0</v>
      </c>
      <c r="D54" s="104">
        <v>0.0</v>
      </c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</row>
    <row r="55" ht="15.75" customHeight="1">
      <c r="A55" s="102" t="s">
        <v>204</v>
      </c>
      <c r="B55" s="104">
        <v>0.0</v>
      </c>
      <c r="C55" s="104">
        <v>0.0</v>
      </c>
      <c r="D55" s="104">
        <v>0.0</v>
      </c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</row>
    <row r="56" ht="15.75" customHeight="1">
      <c r="A56" s="102" t="s">
        <v>206</v>
      </c>
      <c r="B56" s="104">
        <v>0.0</v>
      </c>
      <c r="C56" s="104">
        <v>0.0</v>
      </c>
      <c r="D56" s="104">
        <v>0.0</v>
      </c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</row>
    <row r="57" ht="15.75" customHeight="1">
      <c r="A57" s="102" t="s">
        <v>207</v>
      </c>
      <c r="B57" s="104">
        <v>0.0</v>
      </c>
      <c r="C57" s="104">
        <v>0.0</v>
      </c>
      <c r="D57" s="104">
        <v>0.0</v>
      </c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</row>
    <row r="58" ht="15.75" customHeight="1">
      <c r="A58" s="102" t="s">
        <v>176</v>
      </c>
      <c r="B58" s="104">
        <v>0.0</v>
      </c>
      <c r="C58" s="104">
        <v>0.0</v>
      </c>
      <c r="D58" s="104">
        <v>0.0</v>
      </c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</row>
    <row r="59" ht="15.75" customHeight="1">
      <c r="A59" s="102" t="s">
        <v>208</v>
      </c>
      <c r="B59" s="104">
        <f t="shared" ref="B59:D59" si="6">SUM(B42:B58)</f>
        <v>0</v>
      </c>
      <c r="C59" s="104">
        <f t="shared" si="6"/>
        <v>0</v>
      </c>
      <c r="D59" s="104">
        <f t="shared" si="6"/>
        <v>0</v>
      </c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</row>
    <row r="60" ht="15.75" customHeight="1">
      <c r="A60" s="17"/>
      <c r="B60" s="116"/>
      <c r="C60" s="116"/>
      <c r="D60" s="116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</row>
    <row r="61" ht="15.75" customHeight="1">
      <c r="A61" s="107" t="s">
        <v>209</v>
      </c>
      <c r="B61" s="104"/>
      <c r="C61" s="104"/>
      <c r="D61" s="104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</row>
    <row r="62" ht="15.75" customHeight="1">
      <c r="A62" s="102" t="s">
        <v>210</v>
      </c>
      <c r="B62" s="104">
        <v>0.0</v>
      </c>
      <c r="C62" s="104">
        <v>0.0</v>
      </c>
      <c r="D62" s="104">
        <v>0.0</v>
      </c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</row>
    <row r="63" ht="15.75" customHeight="1">
      <c r="A63" s="102" t="s">
        <v>211</v>
      </c>
      <c r="B63" s="104">
        <f t="shared" ref="B63:D63" si="7">SUM(B62)</f>
        <v>0</v>
      </c>
      <c r="C63" s="104">
        <f t="shared" si="7"/>
        <v>0</v>
      </c>
      <c r="D63" s="104">
        <f t="shared" si="7"/>
        <v>0</v>
      </c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</row>
    <row r="64" ht="15.75" customHeight="1">
      <c r="A64" s="17"/>
      <c r="B64" s="116"/>
      <c r="C64" s="116"/>
      <c r="D64" s="116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</row>
    <row r="65" ht="15.75" customHeight="1">
      <c r="A65" s="107" t="s">
        <v>212</v>
      </c>
      <c r="B65" s="104"/>
      <c r="C65" s="104"/>
      <c r="D65" s="104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</row>
    <row r="66" ht="15.75" customHeight="1">
      <c r="A66" s="102" t="s">
        <v>213</v>
      </c>
      <c r="B66" s="104">
        <v>0.0</v>
      </c>
      <c r="C66" s="104">
        <v>0.0</v>
      </c>
      <c r="D66" s="104">
        <v>0.0</v>
      </c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</row>
    <row r="67" ht="15.75" customHeight="1">
      <c r="A67" s="102" t="s">
        <v>214</v>
      </c>
      <c r="B67" s="104">
        <f t="shared" ref="B67:D67" si="8">SUM(B66)</f>
        <v>0</v>
      </c>
      <c r="C67" s="104">
        <f t="shared" si="8"/>
        <v>0</v>
      </c>
      <c r="D67" s="104">
        <f t="shared" si="8"/>
        <v>0</v>
      </c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</row>
    <row r="68" ht="15.75" customHeight="1">
      <c r="A68" s="17"/>
      <c r="B68" s="116"/>
      <c r="C68" s="116"/>
      <c r="D68" s="116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</row>
    <row r="69" ht="15.75" customHeight="1">
      <c r="A69" s="107" t="s">
        <v>215</v>
      </c>
      <c r="B69" s="104"/>
      <c r="C69" s="104"/>
      <c r="D69" s="104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</row>
    <row r="70" ht="15.75" customHeight="1">
      <c r="A70" s="102" t="s">
        <v>216</v>
      </c>
      <c r="B70" s="104">
        <v>0.0</v>
      </c>
      <c r="C70" s="104">
        <v>0.0</v>
      </c>
      <c r="D70" s="104">
        <v>0.0</v>
      </c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</row>
    <row r="71" ht="15.75" customHeight="1">
      <c r="A71" s="102" t="s">
        <v>217</v>
      </c>
      <c r="B71" s="104">
        <v>0.0</v>
      </c>
      <c r="C71" s="104">
        <v>0.0</v>
      </c>
      <c r="D71" s="104">
        <v>0.0</v>
      </c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</row>
    <row r="72" ht="15.75" customHeight="1">
      <c r="A72" s="102" t="s">
        <v>218</v>
      </c>
      <c r="B72" s="104">
        <v>0.0</v>
      </c>
      <c r="C72" s="104">
        <v>0.0</v>
      </c>
      <c r="D72" s="104">
        <v>0.0</v>
      </c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</row>
    <row r="73" ht="15.75" customHeight="1">
      <c r="A73" s="102" t="s">
        <v>219</v>
      </c>
      <c r="B73" s="104">
        <f t="shared" ref="B73:D73" si="9">SUM(B70:B72)</f>
        <v>0</v>
      </c>
      <c r="C73" s="104">
        <f t="shared" si="9"/>
        <v>0</v>
      </c>
      <c r="D73" s="104">
        <f t="shared" si="9"/>
        <v>0</v>
      </c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</row>
    <row r="74" ht="15.75" customHeight="1">
      <c r="A74" s="17"/>
      <c r="B74" s="105"/>
      <c r="C74" s="105"/>
      <c r="D74" s="105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</row>
    <row r="75" ht="15.75" customHeight="1">
      <c r="A75" s="107" t="s">
        <v>220</v>
      </c>
      <c r="B75" s="104"/>
      <c r="C75" s="104"/>
      <c r="D75" s="104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</row>
    <row r="76" ht="15.75" customHeight="1">
      <c r="A76" s="102" t="s">
        <v>221</v>
      </c>
      <c r="B76" s="104">
        <v>0.0</v>
      </c>
      <c r="C76" s="104">
        <v>0.0</v>
      </c>
      <c r="D76" s="104">
        <v>0.0</v>
      </c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</row>
    <row r="77" ht="15.75" customHeight="1">
      <c r="A77" s="102" t="s">
        <v>222</v>
      </c>
      <c r="B77" s="104">
        <v>0.0</v>
      </c>
      <c r="C77" s="104">
        <v>0.0</v>
      </c>
      <c r="D77" s="104">
        <v>0.0</v>
      </c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</row>
    <row r="78" ht="15.75" customHeight="1">
      <c r="A78" s="102" t="s">
        <v>223</v>
      </c>
      <c r="B78" s="104">
        <f t="shared" ref="B78:D78" si="10">SUM(B76:B77)</f>
        <v>0</v>
      </c>
      <c r="C78" s="104">
        <f t="shared" si="10"/>
        <v>0</v>
      </c>
      <c r="D78" s="104">
        <f t="shared" si="10"/>
        <v>0</v>
      </c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</row>
    <row r="79" ht="15.75" customHeight="1">
      <c r="A79" s="17"/>
      <c r="B79" s="116"/>
      <c r="C79" s="116"/>
      <c r="D79" s="116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</row>
    <row r="80" ht="15.75" customHeight="1">
      <c r="A80" s="107" t="s">
        <v>224</v>
      </c>
      <c r="B80" s="104"/>
      <c r="C80" s="104"/>
      <c r="D80" s="104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</row>
    <row r="81" ht="15.75" customHeight="1">
      <c r="A81" s="102" t="s">
        <v>225</v>
      </c>
      <c r="B81" s="104">
        <v>0.0</v>
      </c>
      <c r="C81" s="104">
        <v>0.0</v>
      </c>
      <c r="D81" s="104">
        <v>0.0</v>
      </c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</row>
    <row r="82" ht="15.75" customHeight="1">
      <c r="A82" s="102" t="s">
        <v>226</v>
      </c>
      <c r="B82" s="104">
        <v>0.0</v>
      </c>
      <c r="C82" s="104">
        <v>0.0</v>
      </c>
      <c r="D82" s="104">
        <v>0.0</v>
      </c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</row>
    <row r="83" ht="15.75" customHeight="1">
      <c r="A83" s="102" t="s">
        <v>227</v>
      </c>
      <c r="B83" s="104">
        <v>0.0</v>
      </c>
      <c r="C83" s="104">
        <v>0.0</v>
      </c>
      <c r="D83" s="104">
        <v>0.0</v>
      </c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</row>
    <row r="84" ht="15.75" customHeight="1">
      <c r="A84" s="102" t="s">
        <v>228</v>
      </c>
      <c r="B84" s="104">
        <f t="shared" ref="B84:D84" si="11">SUM(B81:B83)</f>
        <v>0</v>
      </c>
      <c r="C84" s="104">
        <f t="shared" si="11"/>
        <v>0</v>
      </c>
      <c r="D84" s="104">
        <f t="shared" si="11"/>
        <v>0</v>
      </c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</row>
    <row r="85" ht="15.75" customHeight="1">
      <c r="A85" s="17"/>
      <c r="B85" s="125"/>
      <c r="C85" s="125"/>
      <c r="D85" s="125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</row>
    <row r="86" ht="15.75" customHeight="1">
      <c r="A86" s="102" t="s">
        <v>229</v>
      </c>
      <c r="B86" s="104">
        <v>0.0</v>
      </c>
      <c r="C86" s="104">
        <v>0.0</v>
      </c>
      <c r="D86" s="104">
        <v>0.0</v>
      </c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</row>
    <row r="87" ht="15.75" customHeight="1">
      <c r="A87" s="17"/>
      <c r="B87" s="116"/>
      <c r="C87" s="116"/>
      <c r="D87" s="116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</row>
    <row r="88" ht="15.75" customHeight="1">
      <c r="A88" s="112" t="s">
        <v>230</v>
      </c>
      <c r="B88" s="126">
        <f t="shared" ref="B88:D88" si="12">B30+B39+B59+B63+B67+B73+B78+B84+B86</f>
        <v>2195000</v>
      </c>
      <c r="C88" s="114">
        <f t="shared" si="12"/>
        <v>0</v>
      </c>
      <c r="D88" s="114">
        <f t="shared" si="12"/>
        <v>0</v>
      </c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</row>
    <row r="89" ht="15.75" customHeight="1">
      <c r="A89" s="127" t="s">
        <v>231</v>
      </c>
      <c r="B89" s="128">
        <f t="shared" ref="B89:D89" si="13">B15-B88</f>
        <v>-2195000</v>
      </c>
      <c r="C89" s="129">
        <f t="shared" si="13"/>
        <v>0</v>
      </c>
      <c r="D89" s="129">
        <f t="shared" si="13"/>
        <v>0</v>
      </c>
      <c r="E89" s="130"/>
      <c r="F89" s="130"/>
      <c r="G89" s="130"/>
      <c r="H89" s="130"/>
      <c r="I89" s="130"/>
      <c r="J89" s="130"/>
      <c r="K89" s="130"/>
      <c r="L89" s="130"/>
      <c r="M89" s="130"/>
      <c r="N89" s="130"/>
      <c r="O89" s="130"/>
      <c r="P89" s="130"/>
      <c r="Q89" s="130"/>
      <c r="R89" s="130"/>
      <c r="S89" s="130"/>
      <c r="T89" s="130"/>
      <c r="U89" s="130"/>
      <c r="V89" s="130"/>
      <c r="W89" s="130"/>
      <c r="X89" s="130"/>
      <c r="Y89" s="130"/>
      <c r="Z89" s="130"/>
    </row>
    <row r="90" ht="15.75" customHeight="1">
      <c r="A90" s="17"/>
      <c r="B90" s="116"/>
      <c r="C90" s="116"/>
      <c r="D90" s="116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</row>
    <row r="91" ht="15.75" customHeight="1">
      <c r="A91" s="17"/>
      <c r="B91" s="116"/>
      <c r="C91" s="116"/>
      <c r="D91" s="116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</row>
    <row r="92" ht="15.75" customHeight="1">
      <c r="A92" s="17"/>
      <c r="B92" s="116"/>
      <c r="C92" s="116"/>
      <c r="D92" s="116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</row>
    <row r="93" ht="15.75" customHeight="1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</row>
    <row r="94" ht="15.75" customHeight="1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</row>
    <row r="95" ht="15.75" customHeight="1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</row>
    <row r="96" ht="15.75" customHeight="1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</row>
    <row r="97" ht="15.75" customHeight="1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</row>
    <row r="98" ht="15.75" customHeight="1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</row>
    <row r="99" ht="15.75" customHeight="1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</row>
    <row r="100" ht="15.75" customHeight="1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</row>
    <row r="101" ht="15.75" customHeight="1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</row>
    <row r="102" ht="15.75" customHeight="1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</row>
    <row r="103" ht="15.75" customHeight="1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</row>
    <row r="104" ht="15.75" customHeight="1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</row>
    <row r="105" ht="15.75" customHeight="1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</row>
    <row r="106" ht="15.75" customHeight="1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</row>
    <row r="107" ht="15.75" customHeight="1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</row>
    <row r="108" ht="15.75" customHeight="1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</row>
    <row r="109" ht="15.75" customHeight="1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</row>
    <row r="110" ht="15.75" customHeight="1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</row>
    <row r="111" ht="15.75" customHeight="1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</row>
    <row r="112" ht="15.75" customHeight="1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</row>
    <row r="113" ht="15.75" customHeight="1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</row>
    <row r="114" ht="15.75" customHeight="1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</row>
    <row r="115" ht="15.75" customHeight="1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</row>
    <row r="116" ht="15.75" customHeight="1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</row>
    <row r="117" ht="15.75" customHeight="1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</row>
    <row r="118" ht="15.75" customHeight="1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</row>
    <row r="119" ht="15.75" customHeight="1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</row>
    <row r="120" ht="15.75" customHeight="1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</row>
    <row r="121" ht="15.75" customHeight="1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</row>
    <row r="122" ht="15.75" customHeight="1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</row>
    <row r="123" ht="15.75" customHeight="1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</row>
    <row r="124" ht="15.75" customHeight="1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</row>
    <row r="125" ht="15.75" customHeight="1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</row>
    <row r="126" ht="15.75" customHeight="1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</row>
    <row r="127" ht="15.75" customHeight="1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</row>
    <row r="128" ht="15.75" customHeight="1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</row>
    <row r="129" ht="15.75" customHeight="1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</row>
    <row r="130" ht="15.75" customHeight="1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</row>
    <row r="131" ht="15.75" customHeight="1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</row>
    <row r="132" ht="15.75" customHeight="1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</row>
    <row r="133" ht="15.75" customHeight="1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</row>
    <row r="134" ht="15.75" customHeight="1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</row>
    <row r="135" ht="15.75" customHeight="1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</row>
    <row r="136" ht="15.75" customHeight="1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</row>
    <row r="137" ht="15.75" customHeight="1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</row>
    <row r="138" ht="15.75" customHeight="1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</row>
    <row r="139" ht="15.75" customHeight="1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</row>
    <row r="140" ht="15.75" customHeight="1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</row>
    <row r="141" ht="15.75" customHeight="1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</row>
    <row r="142" ht="15.75" customHeight="1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</row>
    <row r="143" ht="15.75" customHeight="1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</row>
    <row r="144" ht="15.75" customHeight="1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</row>
    <row r="145" ht="15.75" customHeight="1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</row>
    <row r="146" ht="15.75" customHeight="1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</row>
    <row r="147" ht="15.75" customHeight="1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</row>
    <row r="148" ht="15.75" customHeight="1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</row>
    <row r="149" ht="15.75" customHeight="1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</row>
    <row r="150" ht="15.75" customHeight="1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</row>
    <row r="151" ht="15.75" customHeight="1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</row>
    <row r="152" ht="15.75" customHeight="1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</row>
    <row r="153" ht="15.75" customHeight="1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</row>
    <row r="154" ht="15.75" customHeight="1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</row>
    <row r="155" ht="15.75" customHeight="1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</row>
    <row r="156" ht="15.75" customHeight="1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</row>
    <row r="157" ht="15.75" customHeight="1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</row>
    <row r="158" ht="15.75" customHeight="1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</row>
    <row r="159" ht="15.75" customHeight="1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</row>
    <row r="160" ht="15.75" customHeight="1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</row>
    <row r="161" ht="15.75" customHeight="1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</row>
    <row r="162" ht="15.75" customHeight="1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</row>
    <row r="163" ht="15.75" customHeight="1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</row>
    <row r="164" ht="15.75" customHeight="1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</row>
    <row r="165" ht="15.75" customHeight="1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</row>
    <row r="166" ht="15.75" customHeight="1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</row>
    <row r="167" ht="15.75" customHeight="1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</row>
    <row r="168" ht="15.75" customHeight="1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</row>
    <row r="169" ht="15.75" customHeight="1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</row>
    <row r="170" ht="15.75" customHeight="1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</row>
    <row r="171" ht="15.75" customHeight="1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</row>
    <row r="172" ht="15.75" customHeight="1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</row>
    <row r="173" ht="15.75" customHeight="1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</row>
    <row r="174" ht="15.75" customHeight="1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</row>
    <row r="175" ht="15.75" customHeight="1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</row>
    <row r="176" ht="15.75" customHeight="1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</row>
    <row r="177" ht="15.75" customHeight="1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</row>
    <row r="178" ht="15.75" customHeight="1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</row>
    <row r="179" ht="15.75" customHeight="1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</row>
    <row r="180" ht="15.75" customHeight="1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</row>
    <row r="181" ht="15.75" customHeight="1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</row>
    <row r="182" ht="15.75" customHeight="1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</row>
    <row r="183" ht="15.75" customHeight="1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</row>
    <row r="184" ht="15.75" customHeight="1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</row>
    <row r="185" ht="15.75" customHeight="1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</row>
    <row r="186" ht="15.75" customHeight="1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</row>
    <row r="187" ht="15.75" customHeight="1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</row>
    <row r="188" ht="15.75" customHeight="1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</row>
    <row r="189" ht="15.75" customHeight="1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</row>
    <row r="190" ht="15.75" customHeight="1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</row>
    <row r="191" ht="15.75" customHeight="1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</row>
    <row r="192" ht="15.75" customHeight="1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</row>
    <row r="193" ht="15.75" customHeight="1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</row>
    <row r="194" ht="15.75" customHeight="1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</row>
    <row r="195" ht="15.75" customHeight="1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</row>
    <row r="196" ht="15.75" customHeight="1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</row>
    <row r="197" ht="15.75" customHeight="1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</row>
    <row r="198" ht="15.75" customHeight="1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</row>
    <row r="199" ht="15.75" customHeight="1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</row>
    <row r="200" ht="15.75" customHeight="1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</row>
    <row r="201" ht="15.75" customHeight="1">
      <c r="A201" s="17"/>
      <c r="B201" s="17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</row>
    <row r="202" ht="15.75" customHeight="1">
      <c r="A202" s="17"/>
      <c r="B202" s="17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</row>
    <row r="203" ht="15.75" customHeight="1">
      <c r="A203" s="17"/>
      <c r="B203" s="17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</row>
    <row r="204" ht="15.75" customHeight="1">
      <c r="A204" s="17"/>
      <c r="B204" s="17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</row>
    <row r="205" ht="15.75" customHeight="1">
      <c r="A205" s="17"/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</row>
    <row r="206" ht="15.75" customHeight="1">
      <c r="A206" s="17"/>
      <c r="B206" s="17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</row>
    <row r="207" ht="15.75" customHeight="1">
      <c r="A207" s="17"/>
      <c r="B207" s="17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</row>
    <row r="208" ht="15.75" customHeight="1">
      <c r="A208" s="17"/>
      <c r="B208" s="17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</row>
    <row r="209" ht="15.75" customHeight="1">
      <c r="A209" s="17"/>
      <c r="B209" s="17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</row>
    <row r="210" ht="15.75" customHeight="1">
      <c r="A210" s="17"/>
      <c r="B210" s="17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</row>
    <row r="211" ht="15.75" customHeight="1">
      <c r="A211" s="17"/>
      <c r="B211" s="17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</row>
    <row r="212" ht="15.75" customHeight="1">
      <c r="A212" s="17"/>
      <c r="B212" s="17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</row>
    <row r="213" ht="15.75" customHeight="1">
      <c r="A213" s="17"/>
      <c r="B213" s="17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</row>
    <row r="214" ht="15.75" customHeight="1">
      <c r="A214" s="17"/>
      <c r="B214" s="17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</row>
    <row r="215" ht="15.75" customHeight="1">
      <c r="A215" s="17"/>
      <c r="B215" s="17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</row>
    <row r="216" ht="15.75" customHeight="1">
      <c r="A216" s="17"/>
      <c r="B216" s="17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</row>
    <row r="217" ht="15.75" customHeight="1">
      <c r="A217" s="17"/>
      <c r="B217" s="17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</row>
    <row r="218" ht="15.75" customHeight="1">
      <c r="A218" s="17"/>
      <c r="B218" s="17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</row>
    <row r="219" ht="15.75" customHeight="1">
      <c r="A219" s="17"/>
      <c r="B219" s="17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</row>
    <row r="220" ht="15.75" customHeight="1">
      <c r="A220" s="17"/>
      <c r="B220" s="17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</row>
    <row r="221" ht="15.75" customHeight="1">
      <c r="A221" s="17"/>
      <c r="B221" s="17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</row>
    <row r="222" ht="15.75" customHeight="1">
      <c r="A222" s="17"/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</row>
    <row r="223" ht="15.75" customHeight="1">
      <c r="A223" s="17"/>
      <c r="B223" s="17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</row>
    <row r="224" ht="15.75" customHeight="1">
      <c r="A224" s="17"/>
      <c r="B224" s="17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</row>
    <row r="225" ht="15.75" customHeight="1">
      <c r="A225" s="17"/>
      <c r="B225" s="17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</row>
    <row r="226" ht="15.75" customHeight="1">
      <c r="A226" s="17"/>
      <c r="B226" s="17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</row>
    <row r="227" ht="15.75" customHeight="1">
      <c r="A227" s="17"/>
      <c r="B227" s="17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</row>
    <row r="228" ht="15.75" customHeight="1">
      <c r="A228" s="17"/>
      <c r="B228" s="17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</row>
    <row r="229" ht="15.75" customHeight="1">
      <c r="A229" s="17"/>
      <c r="B229" s="17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</row>
    <row r="230" ht="15.75" customHeight="1">
      <c r="A230" s="17"/>
      <c r="B230" s="17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</row>
    <row r="231" ht="15.75" customHeight="1">
      <c r="A231" s="17"/>
      <c r="B231" s="17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</row>
    <row r="232" ht="15.75" customHeight="1">
      <c r="A232" s="17"/>
      <c r="B232" s="17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</row>
    <row r="233" ht="15.75" customHeight="1">
      <c r="A233" s="17"/>
      <c r="B233" s="17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</row>
    <row r="234" ht="15.75" customHeight="1">
      <c r="A234" s="17"/>
      <c r="B234" s="17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</row>
    <row r="235" ht="15.75" customHeight="1">
      <c r="A235" s="17"/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</row>
    <row r="236" ht="15.75" customHeight="1">
      <c r="A236" s="17"/>
      <c r="B236" s="17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</row>
    <row r="237" ht="15.75" customHeight="1">
      <c r="A237" s="17"/>
      <c r="B237" s="17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</row>
    <row r="238" ht="15.75" customHeight="1">
      <c r="A238" s="17"/>
      <c r="B238" s="17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</row>
    <row r="239" ht="15.75" customHeight="1">
      <c r="A239" s="17"/>
      <c r="B239" s="17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</row>
    <row r="240" ht="15.75" customHeight="1">
      <c r="A240" s="17"/>
      <c r="B240" s="17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</row>
    <row r="241" ht="15.75" customHeight="1">
      <c r="A241" s="17"/>
      <c r="B241" s="17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</row>
    <row r="242" ht="15.75" customHeight="1">
      <c r="A242" s="17"/>
      <c r="B242" s="17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</row>
    <row r="243" ht="15.75" customHeight="1">
      <c r="A243" s="17"/>
      <c r="B243" s="17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</row>
    <row r="244" ht="15.75" customHeight="1">
      <c r="A244" s="17"/>
      <c r="B244" s="17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</row>
    <row r="245" ht="15.75" customHeight="1">
      <c r="A245" s="17"/>
      <c r="B245" s="17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</row>
    <row r="246" ht="15.75" customHeight="1">
      <c r="A246" s="17"/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</row>
    <row r="247" ht="15.75" customHeight="1">
      <c r="A247" s="17"/>
      <c r="B247" s="17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</row>
    <row r="248" ht="15.75" customHeight="1">
      <c r="A248" s="17"/>
      <c r="B248" s="17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</row>
    <row r="249" ht="15.75" customHeight="1">
      <c r="A249" s="17"/>
      <c r="B249" s="17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</row>
    <row r="250" ht="15.75" customHeight="1">
      <c r="A250" s="17"/>
      <c r="B250" s="17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</row>
    <row r="251" ht="15.75" customHeight="1">
      <c r="A251" s="17"/>
      <c r="B251" s="17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</row>
    <row r="252" ht="15.75" customHeight="1">
      <c r="A252" s="17"/>
      <c r="B252" s="17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</row>
    <row r="253" ht="15.75" customHeight="1">
      <c r="A253" s="17"/>
      <c r="B253" s="17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</row>
    <row r="254" ht="15.75" customHeight="1">
      <c r="A254" s="17"/>
      <c r="B254" s="17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</row>
    <row r="255" ht="15.75" customHeight="1">
      <c r="A255" s="17"/>
      <c r="B255" s="17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</row>
    <row r="256" ht="15.75" customHeight="1">
      <c r="A256" s="17"/>
      <c r="B256" s="17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</row>
    <row r="257" ht="15.75" customHeight="1">
      <c r="A257" s="17"/>
      <c r="B257" s="17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</row>
    <row r="258" ht="15.75" customHeight="1">
      <c r="A258" s="17"/>
      <c r="B258" s="17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</row>
    <row r="259" ht="15.75" customHeight="1">
      <c r="A259" s="17"/>
      <c r="B259" s="17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</row>
    <row r="260" ht="15.75" customHeight="1">
      <c r="A260" s="17"/>
      <c r="B260" s="17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</row>
    <row r="261" ht="15.75" customHeight="1">
      <c r="A261" s="17"/>
      <c r="B261" s="17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</row>
    <row r="262" ht="15.75" customHeight="1">
      <c r="A262" s="17"/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</row>
    <row r="263" ht="15.75" customHeight="1">
      <c r="A263" s="17"/>
      <c r="B263" s="17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</row>
    <row r="264" ht="15.75" customHeight="1">
      <c r="A264" s="17"/>
      <c r="B264" s="17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</row>
    <row r="265" ht="15.75" customHeight="1">
      <c r="A265" s="17"/>
      <c r="B265" s="17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</row>
    <row r="266" ht="15.75" customHeight="1">
      <c r="A266" s="17"/>
      <c r="B266" s="17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</row>
    <row r="267" ht="15.75" customHeight="1">
      <c r="A267" s="17"/>
      <c r="B267" s="17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</row>
    <row r="268" ht="15.75" customHeight="1">
      <c r="A268" s="17"/>
      <c r="B268" s="17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</row>
    <row r="269" ht="15.75" customHeight="1">
      <c r="A269" s="17"/>
      <c r="B269" s="17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</row>
    <row r="270" ht="15.75" customHeight="1">
      <c r="A270" s="17"/>
      <c r="B270" s="17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</row>
    <row r="271" ht="15.75" customHeight="1">
      <c r="A271" s="17"/>
      <c r="B271" s="17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</row>
    <row r="272" ht="15.75" customHeight="1">
      <c r="A272" s="17"/>
      <c r="B272" s="17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</row>
    <row r="273" ht="15.75" customHeight="1">
      <c r="A273" s="17"/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</row>
    <row r="274" ht="15.75" customHeight="1">
      <c r="A274" s="17"/>
      <c r="B274" s="17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</row>
    <row r="275" ht="15.75" customHeight="1">
      <c r="A275" s="17"/>
      <c r="B275" s="17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</row>
    <row r="276" ht="15.75" customHeight="1">
      <c r="A276" s="17"/>
      <c r="B276" s="17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</row>
    <row r="277" ht="15.75" customHeight="1">
      <c r="A277" s="17"/>
      <c r="B277" s="17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</row>
    <row r="278" ht="15.75" customHeight="1">
      <c r="A278" s="17"/>
      <c r="B278" s="17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</row>
    <row r="279" ht="15.75" customHeight="1">
      <c r="A279" s="17"/>
      <c r="B279" s="17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</row>
    <row r="280" ht="15.75" customHeight="1">
      <c r="A280" s="17"/>
      <c r="B280" s="17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</row>
    <row r="281" ht="15.75" customHeight="1">
      <c r="A281" s="17"/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</row>
    <row r="282" ht="15.75" customHeight="1">
      <c r="A282" s="17"/>
      <c r="B282" s="17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</row>
    <row r="283" ht="15.75" customHeight="1">
      <c r="A283" s="17"/>
      <c r="B283" s="17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</row>
    <row r="284" ht="15.75" customHeight="1">
      <c r="A284" s="17"/>
      <c r="B284" s="17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</row>
    <row r="285" ht="15.75" customHeight="1">
      <c r="A285" s="17"/>
      <c r="B285" s="17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</row>
    <row r="286" ht="15.75" customHeight="1">
      <c r="A286" s="17"/>
      <c r="B286" s="17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</row>
    <row r="287" ht="15.75" customHeight="1">
      <c r="A287" s="17"/>
      <c r="B287" s="17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</row>
    <row r="288" ht="15.75" customHeight="1">
      <c r="A288" s="17"/>
      <c r="B288" s="17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</row>
    <row r="289" ht="15.75" customHeight="1">
      <c r="A289" s="17"/>
      <c r="B289" s="17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</row>
    <row r="290" ht="15.75" customHeight="1">
      <c r="A290" s="17"/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</row>
    <row r="291" ht="15.75" customHeight="1">
      <c r="A291" s="17"/>
      <c r="B291" s="17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</row>
    <row r="292" ht="15.75" customHeight="1">
      <c r="A292" s="17"/>
      <c r="B292" s="17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</row>
    <row r="293" ht="15.75" customHeight="1">
      <c r="A293" s="17"/>
      <c r="B293" s="17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</row>
    <row r="294" ht="15.75" customHeight="1">
      <c r="A294" s="17"/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</row>
    <row r="295" ht="15.75" customHeight="1">
      <c r="A295" s="17"/>
      <c r="B295" s="17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</row>
    <row r="296" ht="15.75" customHeight="1">
      <c r="A296" s="17"/>
      <c r="B296" s="17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</row>
    <row r="297" ht="15.75" customHeight="1">
      <c r="A297" s="17"/>
      <c r="B297" s="17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</row>
    <row r="298" ht="15.75" customHeight="1">
      <c r="A298" s="17"/>
      <c r="B298" s="17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</row>
    <row r="299" ht="15.75" customHeight="1">
      <c r="A299" s="17"/>
      <c r="B299" s="17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</row>
    <row r="300" ht="15.75" customHeight="1">
      <c r="A300" s="17"/>
      <c r="B300" s="17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</row>
    <row r="301" ht="15.75" customHeight="1">
      <c r="A301" s="17"/>
      <c r="B301" s="17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</row>
    <row r="302" ht="15.75" customHeight="1">
      <c r="A302" s="17"/>
      <c r="B302" s="17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</row>
    <row r="303" ht="15.75" customHeight="1">
      <c r="A303" s="17"/>
      <c r="B303" s="17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</row>
    <row r="304" ht="15.75" customHeight="1">
      <c r="A304" s="17"/>
      <c r="B304" s="17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</row>
    <row r="305" ht="15.75" customHeight="1">
      <c r="A305" s="17"/>
      <c r="B305" s="17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</row>
    <row r="306" ht="15.75" customHeight="1">
      <c r="A306" s="17"/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</row>
    <row r="307" ht="15.75" customHeight="1">
      <c r="A307" s="17"/>
      <c r="B307" s="17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</row>
    <row r="308" ht="15.75" customHeight="1">
      <c r="A308" s="17"/>
      <c r="B308" s="17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</row>
    <row r="309" ht="15.75" customHeight="1">
      <c r="A309" s="17"/>
      <c r="B309" s="17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</row>
    <row r="310" ht="15.75" customHeight="1">
      <c r="A310" s="17"/>
      <c r="B310" s="17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</row>
    <row r="311" ht="15.75" customHeight="1">
      <c r="A311" s="17"/>
      <c r="B311" s="17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</row>
    <row r="312" ht="15.75" customHeight="1">
      <c r="A312" s="17"/>
      <c r="B312" s="17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</row>
    <row r="313" ht="15.75" customHeight="1">
      <c r="A313" s="17"/>
      <c r="B313" s="17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</row>
    <row r="314" ht="15.75" customHeight="1">
      <c r="A314" s="17"/>
      <c r="B314" s="17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</row>
    <row r="315" ht="15.75" customHeight="1">
      <c r="A315" s="17"/>
      <c r="B315" s="17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</row>
    <row r="316" ht="15.75" customHeight="1">
      <c r="A316" s="17"/>
      <c r="B316" s="17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</row>
    <row r="317" ht="15.75" customHeight="1">
      <c r="A317" s="17"/>
      <c r="B317" s="17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</row>
    <row r="318" ht="15.75" customHeight="1">
      <c r="A318" s="17"/>
      <c r="B318" s="17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</row>
    <row r="319" ht="15.75" customHeight="1">
      <c r="A319" s="17"/>
      <c r="B319" s="17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</row>
    <row r="320" ht="15.75" customHeight="1">
      <c r="A320" s="17"/>
      <c r="B320" s="17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</row>
    <row r="321" ht="15.75" customHeight="1">
      <c r="A321" s="17"/>
      <c r="B321" s="17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</row>
    <row r="322" ht="15.75" customHeight="1">
      <c r="A322" s="17"/>
      <c r="B322" s="17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</row>
    <row r="323" ht="15.75" customHeight="1">
      <c r="A323" s="17"/>
      <c r="B323" s="17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</row>
    <row r="324" ht="15.75" customHeight="1">
      <c r="A324" s="17"/>
      <c r="B324" s="17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</row>
    <row r="325" ht="15.75" customHeight="1">
      <c r="A325" s="17"/>
      <c r="B325" s="17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</row>
    <row r="326" ht="15.75" customHeight="1">
      <c r="A326" s="17"/>
      <c r="B326" s="17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</row>
    <row r="327" ht="15.75" customHeight="1">
      <c r="A327" s="17"/>
      <c r="B327" s="17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</row>
    <row r="328" ht="15.75" customHeight="1">
      <c r="A328" s="17"/>
      <c r="B328" s="17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</row>
    <row r="329" ht="15.75" customHeight="1">
      <c r="A329" s="17"/>
      <c r="B329" s="17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</row>
    <row r="330" ht="15.75" customHeight="1">
      <c r="A330" s="17"/>
      <c r="B330" s="17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</row>
    <row r="331" ht="15.75" customHeight="1">
      <c r="A331" s="17"/>
      <c r="B331" s="17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</row>
    <row r="332" ht="15.75" customHeight="1">
      <c r="A332" s="17"/>
      <c r="B332" s="17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</row>
    <row r="333" ht="15.75" customHeight="1">
      <c r="A333" s="17"/>
      <c r="B333" s="17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</row>
    <row r="334" ht="15.75" customHeight="1">
      <c r="A334" s="17"/>
      <c r="B334" s="17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</row>
    <row r="335" ht="15.75" customHeight="1">
      <c r="A335" s="17"/>
      <c r="B335" s="17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</row>
    <row r="336" ht="15.75" customHeight="1">
      <c r="A336" s="17"/>
      <c r="B336" s="17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</row>
    <row r="337" ht="15.75" customHeight="1">
      <c r="A337" s="17"/>
      <c r="B337" s="17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</row>
    <row r="338" ht="15.75" customHeight="1">
      <c r="A338" s="17"/>
      <c r="B338" s="17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</row>
    <row r="339" ht="15.75" customHeight="1">
      <c r="A339" s="17"/>
      <c r="B339" s="17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</row>
    <row r="340" ht="15.75" customHeight="1">
      <c r="A340" s="17"/>
      <c r="B340" s="17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</row>
    <row r="341" ht="15.75" customHeight="1">
      <c r="A341" s="17"/>
      <c r="B341" s="17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</row>
    <row r="342" ht="15.75" customHeight="1">
      <c r="A342" s="17"/>
      <c r="B342" s="17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</row>
    <row r="343" ht="15.75" customHeight="1">
      <c r="A343" s="17"/>
      <c r="B343" s="17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</row>
    <row r="344" ht="15.75" customHeight="1">
      <c r="A344" s="17"/>
      <c r="B344" s="17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</row>
    <row r="345" ht="15.75" customHeight="1">
      <c r="A345" s="17"/>
      <c r="B345" s="17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</row>
    <row r="346" ht="15.75" customHeight="1">
      <c r="A346" s="17"/>
      <c r="B346" s="17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</row>
    <row r="347" ht="15.75" customHeight="1">
      <c r="A347" s="17"/>
      <c r="B347" s="17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</row>
    <row r="348" ht="15.75" customHeight="1">
      <c r="A348" s="17"/>
      <c r="B348" s="17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</row>
    <row r="349" ht="15.75" customHeight="1">
      <c r="A349" s="17"/>
      <c r="B349" s="17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</row>
    <row r="350" ht="15.75" customHeight="1">
      <c r="A350" s="17"/>
      <c r="B350" s="17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</row>
    <row r="351" ht="15.75" customHeight="1">
      <c r="A351" s="17"/>
      <c r="B351" s="17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</row>
    <row r="352" ht="15.75" customHeight="1">
      <c r="A352" s="17"/>
      <c r="B352" s="17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</row>
    <row r="353" ht="15.75" customHeight="1">
      <c r="A353" s="17"/>
      <c r="B353" s="17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</row>
    <row r="354" ht="15.75" customHeight="1">
      <c r="A354" s="17"/>
      <c r="B354" s="17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</row>
    <row r="355" ht="15.75" customHeight="1">
      <c r="A355" s="17"/>
      <c r="B355" s="17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</row>
    <row r="356" ht="15.75" customHeight="1">
      <c r="A356" s="17"/>
      <c r="B356" s="17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</row>
    <row r="357" ht="15.75" customHeight="1">
      <c r="A357" s="17"/>
      <c r="B357" s="17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</row>
    <row r="358" ht="15.75" customHeight="1">
      <c r="A358" s="17"/>
      <c r="B358" s="17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</row>
    <row r="359" ht="15.75" customHeight="1">
      <c r="A359" s="17"/>
      <c r="B359" s="17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</row>
    <row r="360" ht="15.75" customHeight="1">
      <c r="A360" s="17"/>
      <c r="B360" s="17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</row>
    <row r="361" ht="15.75" customHeight="1">
      <c r="A361" s="17"/>
      <c r="B361" s="17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</row>
    <row r="362" ht="15.75" customHeight="1">
      <c r="A362" s="17"/>
      <c r="B362" s="17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</row>
    <row r="363" ht="15.75" customHeight="1">
      <c r="A363" s="17"/>
      <c r="B363" s="17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</row>
    <row r="364" ht="15.75" customHeight="1">
      <c r="A364" s="17"/>
      <c r="B364" s="17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</row>
    <row r="365" ht="15.75" customHeight="1">
      <c r="A365" s="17"/>
      <c r="B365" s="17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</row>
    <row r="366" ht="15.75" customHeight="1">
      <c r="A366" s="17"/>
      <c r="B366" s="17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</row>
    <row r="367" ht="15.75" customHeight="1">
      <c r="A367" s="17"/>
      <c r="B367" s="17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</row>
    <row r="368" ht="15.75" customHeight="1">
      <c r="A368" s="17"/>
      <c r="B368" s="17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</row>
    <row r="369" ht="15.75" customHeight="1">
      <c r="A369" s="17"/>
      <c r="B369" s="17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ht="15.75" customHeight="1">
      <c r="A370" s="17"/>
      <c r="B370" s="17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</row>
    <row r="371" ht="15.75" customHeight="1">
      <c r="A371" s="17"/>
      <c r="B371" s="17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</row>
    <row r="372" ht="15.75" customHeight="1">
      <c r="A372" s="17"/>
      <c r="B372" s="17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</row>
    <row r="373" ht="15.75" customHeight="1">
      <c r="A373" s="17"/>
      <c r="B373" s="17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</row>
    <row r="374" ht="15.75" customHeight="1">
      <c r="A374" s="17"/>
      <c r="B374" s="17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</row>
    <row r="375" ht="15.75" customHeight="1">
      <c r="A375" s="17"/>
      <c r="B375" s="17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</row>
    <row r="376" ht="15.75" customHeight="1">
      <c r="A376" s="17"/>
      <c r="B376" s="17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</row>
    <row r="377" ht="15.75" customHeight="1">
      <c r="A377" s="17"/>
      <c r="B377" s="17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</row>
    <row r="378" ht="15.75" customHeight="1">
      <c r="A378" s="17"/>
      <c r="B378" s="17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</row>
    <row r="379" ht="15.75" customHeight="1">
      <c r="A379" s="17"/>
      <c r="B379" s="17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</row>
    <row r="380" ht="15.75" customHeight="1">
      <c r="A380" s="17"/>
      <c r="B380" s="17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</row>
    <row r="381" ht="15.75" customHeight="1">
      <c r="A381" s="17"/>
      <c r="B381" s="17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</row>
    <row r="382" ht="15.75" customHeight="1">
      <c r="A382" s="17"/>
      <c r="B382" s="17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</row>
    <row r="383" ht="15.75" customHeight="1">
      <c r="A383" s="17"/>
      <c r="B383" s="17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</row>
    <row r="384" ht="15.75" customHeight="1">
      <c r="A384" s="17"/>
      <c r="B384" s="17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</row>
    <row r="385" ht="15.75" customHeight="1">
      <c r="A385" s="17"/>
      <c r="B385" s="17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</row>
    <row r="386" ht="15.75" customHeight="1">
      <c r="A386" s="17"/>
      <c r="B386" s="17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ht="15.75" customHeight="1">
      <c r="A387" s="17"/>
      <c r="B387" s="17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ht="15.75" customHeight="1">
      <c r="A388" s="17"/>
      <c r="B388" s="17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ht="15.75" customHeight="1">
      <c r="A389" s="17"/>
      <c r="B389" s="17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ht="15.75" customHeight="1">
      <c r="A390" s="17"/>
      <c r="B390" s="17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ht="15.75" customHeight="1">
      <c r="A391" s="17"/>
      <c r="B391" s="17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ht="15.75" customHeight="1">
      <c r="A392" s="17"/>
      <c r="B392" s="17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ht="15.75" customHeight="1">
      <c r="A393" s="17"/>
      <c r="B393" s="17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ht="15.75" customHeight="1">
      <c r="A394" s="17"/>
      <c r="B394" s="17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</row>
    <row r="395" ht="15.75" customHeight="1">
      <c r="A395" s="17"/>
      <c r="B395" s="17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</row>
    <row r="396" ht="15.75" customHeight="1">
      <c r="A396" s="17"/>
      <c r="B396" s="17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</row>
    <row r="397" ht="15.75" customHeight="1">
      <c r="A397" s="17"/>
      <c r="B397" s="17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</row>
    <row r="398" ht="15.75" customHeight="1">
      <c r="A398" s="17"/>
      <c r="B398" s="17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</row>
    <row r="399" ht="15.75" customHeight="1">
      <c r="A399" s="17"/>
      <c r="B399" s="17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</row>
    <row r="400" ht="15.75" customHeight="1">
      <c r="A400" s="17"/>
      <c r="B400" s="17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</row>
    <row r="401" ht="15.75" customHeight="1">
      <c r="A401" s="17"/>
      <c r="B401" s="17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</row>
    <row r="402" ht="15.75" customHeight="1">
      <c r="A402" s="17"/>
      <c r="B402" s="17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</row>
    <row r="403" ht="15.75" customHeight="1">
      <c r="A403" s="17"/>
      <c r="B403" s="17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</row>
    <row r="404" ht="15.75" customHeight="1">
      <c r="A404" s="17"/>
      <c r="B404" s="17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</row>
    <row r="405" ht="15.75" customHeight="1">
      <c r="A405" s="17"/>
      <c r="B405" s="17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</row>
    <row r="406" ht="15.75" customHeight="1">
      <c r="A406" s="17"/>
      <c r="B406" s="17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</row>
    <row r="407" ht="15.75" customHeight="1">
      <c r="A407" s="17"/>
      <c r="B407" s="17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</row>
    <row r="408" ht="15.75" customHeight="1">
      <c r="A408" s="17"/>
      <c r="B408" s="17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</row>
    <row r="409" ht="15.75" customHeight="1">
      <c r="A409" s="17"/>
      <c r="B409" s="17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</row>
    <row r="410" ht="15.75" customHeight="1">
      <c r="A410" s="17"/>
      <c r="B410" s="17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</row>
    <row r="411" ht="15.75" customHeight="1">
      <c r="A411" s="17"/>
      <c r="B411" s="17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</row>
    <row r="412" ht="15.75" customHeight="1">
      <c r="A412" s="17"/>
      <c r="B412" s="17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</row>
    <row r="413" ht="15.75" customHeight="1">
      <c r="A413" s="17"/>
      <c r="B413" s="17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</row>
    <row r="414" ht="15.75" customHeight="1">
      <c r="A414" s="17"/>
      <c r="B414" s="17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</row>
    <row r="415" ht="15.75" customHeight="1">
      <c r="A415" s="17"/>
      <c r="B415" s="17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</row>
    <row r="416" ht="15.75" customHeight="1">
      <c r="A416" s="17"/>
      <c r="B416" s="17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</row>
    <row r="417" ht="15.75" customHeight="1">
      <c r="A417" s="17"/>
      <c r="B417" s="17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</row>
    <row r="418" ht="15.75" customHeight="1">
      <c r="A418" s="17"/>
      <c r="B418" s="17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</row>
    <row r="419" ht="15.75" customHeight="1">
      <c r="A419" s="17"/>
      <c r="B419" s="17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</row>
    <row r="420" ht="15.75" customHeight="1">
      <c r="A420" s="17"/>
      <c r="B420" s="17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</row>
    <row r="421" ht="15.75" customHeight="1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</row>
    <row r="422" ht="15.75" customHeight="1">
      <c r="A422" s="17"/>
      <c r="B422" s="17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</row>
    <row r="423" ht="15.75" customHeight="1">
      <c r="A423" s="17"/>
      <c r="B423" s="17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</row>
    <row r="424" ht="15.75" customHeight="1">
      <c r="A424" s="17"/>
      <c r="B424" s="17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</row>
    <row r="425" ht="15.75" customHeight="1">
      <c r="A425" s="17"/>
      <c r="B425" s="17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</row>
    <row r="426" ht="15.75" customHeight="1">
      <c r="A426" s="17"/>
      <c r="B426" s="17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</row>
    <row r="427" ht="15.75" customHeight="1">
      <c r="A427" s="17"/>
      <c r="B427" s="17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</row>
    <row r="428" ht="15.75" customHeight="1">
      <c r="A428" s="17"/>
      <c r="B428" s="17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</row>
    <row r="429" ht="15.75" customHeight="1">
      <c r="A429" s="17"/>
      <c r="B429" s="17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</row>
    <row r="430" ht="15.75" customHeight="1">
      <c r="A430" s="17"/>
      <c r="B430" s="17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</row>
    <row r="431" ht="15.75" customHeight="1">
      <c r="A431" s="17"/>
      <c r="B431" s="17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</row>
    <row r="432" ht="15.75" customHeight="1">
      <c r="A432" s="17"/>
      <c r="B432" s="17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</row>
    <row r="433" ht="15.75" customHeight="1">
      <c r="A433" s="17"/>
      <c r="B433" s="17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</row>
    <row r="434" ht="15.75" customHeight="1">
      <c r="A434" s="17"/>
      <c r="B434" s="17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</row>
    <row r="435" ht="15.75" customHeight="1">
      <c r="A435" s="17"/>
      <c r="B435" s="17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</row>
    <row r="436" ht="15.75" customHeight="1">
      <c r="A436" s="17"/>
      <c r="B436" s="17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</row>
    <row r="437" ht="15.75" customHeight="1">
      <c r="A437" s="17"/>
      <c r="B437" s="17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</row>
    <row r="438" ht="15.75" customHeight="1">
      <c r="A438" s="17"/>
      <c r="B438" s="17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</row>
    <row r="439" ht="15.75" customHeight="1">
      <c r="A439" s="17"/>
      <c r="B439" s="17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</row>
    <row r="440" ht="15.75" customHeight="1">
      <c r="A440" s="17"/>
      <c r="B440" s="17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</row>
    <row r="441" ht="15.75" customHeight="1">
      <c r="A441" s="17"/>
      <c r="B441" s="17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</row>
    <row r="442" ht="15.75" customHeight="1">
      <c r="A442" s="17"/>
      <c r="B442" s="17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</row>
    <row r="443" ht="15.75" customHeight="1">
      <c r="A443" s="17"/>
      <c r="B443" s="17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</row>
    <row r="444" ht="15.75" customHeight="1">
      <c r="A444" s="17"/>
      <c r="B444" s="17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</row>
    <row r="445" ht="15.75" customHeight="1">
      <c r="A445" s="17"/>
      <c r="B445" s="17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</row>
    <row r="446" ht="15.75" customHeight="1">
      <c r="A446" s="17"/>
      <c r="B446" s="17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</row>
    <row r="447" ht="15.75" customHeight="1">
      <c r="A447" s="17"/>
      <c r="B447" s="17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</row>
    <row r="448" ht="15.75" customHeight="1">
      <c r="A448" s="17"/>
      <c r="B448" s="17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</row>
    <row r="449" ht="15.75" customHeight="1">
      <c r="A449" s="17"/>
      <c r="B449" s="17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</row>
    <row r="450" ht="15.75" customHeight="1">
      <c r="A450" s="17"/>
      <c r="B450" s="17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</row>
    <row r="451" ht="15.75" customHeight="1">
      <c r="A451" s="17"/>
      <c r="B451" s="17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</row>
    <row r="452" ht="15.75" customHeight="1">
      <c r="A452" s="17"/>
      <c r="B452" s="17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</row>
    <row r="453" ht="15.75" customHeight="1">
      <c r="A453" s="17"/>
      <c r="B453" s="17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</row>
    <row r="454" ht="15.75" customHeight="1">
      <c r="A454" s="17"/>
      <c r="B454" s="17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</row>
    <row r="455" ht="15.75" customHeight="1">
      <c r="A455" s="17"/>
      <c r="B455" s="17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</row>
    <row r="456" ht="15.75" customHeight="1">
      <c r="A456" s="17"/>
      <c r="B456" s="17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</row>
    <row r="457" ht="15.75" customHeight="1">
      <c r="A457" s="17"/>
      <c r="B457" s="17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</row>
    <row r="458" ht="15.75" customHeight="1">
      <c r="A458" s="17"/>
      <c r="B458" s="17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</row>
    <row r="459" ht="15.75" customHeight="1">
      <c r="A459" s="17"/>
      <c r="B459" s="17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</row>
    <row r="460" ht="15.75" customHeight="1">
      <c r="A460" s="17"/>
      <c r="B460" s="17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</row>
    <row r="461" ht="15.75" customHeight="1">
      <c r="A461" s="17"/>
      <c r="B461" s="17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</row>
    <row r="462" ht="15.75" customHeight="1">
      <c r="A462" s="17"/>
      <c r="B462" s="17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</row>
    <row r="463" ht="15.75" customHeight="1">
      <c r="A463" s="17"/>
      <c r="B463" s="17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</row>
    <row r="464" ht="15.75" customHeight="1">
      <c r="A464" s="17"/>
      <c r="B464" s="17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</row>
    <row r="465" ht="15.75" customHeight="1">
      <c r="A465" s="17"/>
      <c r="B465" s="17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</row>
    <row r="466" ht="15.75" customHeight="1">
      <c r="A466" s="17"/>
      <c r="B466" s="17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</row>
    <row r="467" ht="15.75" customHeight="1">
      <c r="A467" s="17"/>
      <c r="B467" s="17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</row>
    <row r="468" ht="15.75" customHeight="1">
      <c r="A468" s="17"/>
      <c r="B468" s="17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</row>
    <row r="469" ht="15.75" customHeight="1">
      <c r="A469" s="17"/>
      <c r="B469" s="17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</row>
    <row r="470" ht="15.75" customHeight="1">
      <c r="A470" s="17"/>
      <c r="B470" s="17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</row>
    <row r="471" ht="15.75" customHeight="1">
      <c r="A471" s="17"/>
      <c r="B471" s="17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</row>
    <row r="472" ht="15.75" customHeight="1">
      <c r="A472" s="17"/>
      <c r="B472" s="17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</row>
    <row r="473" ht="15.75" customHeight="1">
      <c r="A473" s="17"/>
      <c r="B473" s="17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</row>
    <row r="474" ht="15.75" customHeight="1">
      <c r="A474" s="17"/>
      <c r="B474" s="17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</row>
    <row r="475" ht="15.75" customHeight="1">
      <c r="A475" s="17"/>
      <c r="B475" s="17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</row>
    <row r="476" ht="15.75" customHeight="1">
      <c r="A476" s="17"/>
      <c r="B476" s="17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</row>
    <row r="477" ht="15.75" customHeight="1">
      <c r="A477" s="17"/>
      <c r="B477" s="17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</row>
    <row r="478" ht="15.75" customHeight="1">
      <c r="A478" s="17"/>
      <c r="B478" s="17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</row>
    <row r="479" ht="15.75" customHeight="1">
      <c r="A479" s="17"/>
      <c r="B479" s="17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</row>
    <row r="480" ht="15.75" customHeight="1">
      <c r="A480" s="17"/>
      <c r="B480" s="17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</row>
    <row r="481" ht="15.75" customHeight="1">
      <c r="A481" s="17"/>
      <c r="B481" s="17"/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</row>
    <row r="482" ht="15.75" customHeight="1">
      <c r="A482" s="17"/>
      <c r="B482" s="17"/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</row>
    <row r="483" ht="15.75" customHeight="1">
      <c r="A483" s="17"/>
      <c r="B483" s="17"/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</row>
    <row r="484" ht="15.75" customHeight="1">
      <c r="A484" s="17"/>
      <c r="B484" s="17"/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</row>
    <row r="485" ht="15.75" customHeight="1">
      <c r="A485" s="17"/>
      <c r="B485" s="17"/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</row>
    <row r="486" ht="15.75" customHeight="1">
      <c r="A486" s="17"/>
      <c r="B486" s="17"/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</row>
    <row r="487" ht="15.75" customHeight="1">
      <c r="A487" s="17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</row>
    <row r="488" ht="15.75" customHeight="1">
      <c r="A488" s="17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</row>
    <row r="489" ht="15.75" customHeight="1">
      <c r="A489" s="17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</row>
    <row r="490" ht="15.75" customHeight="1">
      <c r="A490" s="17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</row>
    <row r="491" ht="15.75" customHeight="1">
      <c r="A491" s="17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</row>
    <row r="492" ht="15.75" customHeight="1">
      <c r="A492" s="17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</row>
    <row r="493" ht="15.75" customHeight="1">
      <c r="A493" s="17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</row>
    <row r="494" ht="15.75" customHeight="1">
      <c r="A494" s="17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</row>
    <row r="495" ht="15.75" customHeight="1">
      <c r="A495" s="17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</row>
    <row r="496" ht="15.75" customHeight="1">
      <c r="A496" s="17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</row>
    <row r="497" ht="15.75" customHeight="1">
      <c r="A497" s="17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</row>
    <row r="498" ht="15.75" customHeight="1">
      <c r="A498" s="17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</row>
    <row r="499" ht="15.75" customHeight="1">
      <c r="A499" s="17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</row>
    <row r="500" ht="15.75" customHeight="1">
      <c r="A500" s="17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</row>
    <row r="501" ht="15.75" customHeight="1">
      <c r="A501" s="17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</row>
    <row r="502" ht="15.75" customHeight="1">
      <c r="A502" s="17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</row>
    <row r="503" ht="15.75" customHeight="1">
      <c r="A503" s="17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</row>
    <row r="504" ht="15.75" customHeight="1">
      <c r="A504" s="17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</row>
    <row r="505" ht="15.75" customHeight="1">
      <c r="A505" s="17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</row>
    <row r="506" ht="15.75" customHeight="1">
      <c r="A506" s="17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</row>
    <row r="507" ht="15.75" customHeight="1">
      <c r="A507" s="17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</row>
    <row r="508" ht="15.75" customHeight="1">
      <c r="A508" s="17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</row>
    <row r="509" ht="15.75" customHeight="1">
      <c r="A509" s="17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</row>
    <row r="510" ht="15.75" customHeight="1">
      <c r="A510" s="17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</row>
    <row r="511" ht="15.75" customHeight="1">
      <c r="A511" s="17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</row>
    <row r="512" ht="15.75" customHeight="1">
      <c r="A512" s="17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</row>
    <row r="513" ht="15.75" customHeight="1">
      <c r="A513" s="17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</row>
    <row r="514" ht="15.75" customHeight="1">
      <c r="A514" s="17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</row>
    <row r="515" ht="15.75" customHeight="1">
      <c r="A515" s="17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</row>
    <row r="516" ht="15.75" customHeight="1">
      <c r="A516" s="17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</row>
    <row r="517" ht="15.75" customHeight="1">
      <c r="A517" s="17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</row>
    <row r="518" ht="15.75" customHeight="1">
      <c r="A518" s="17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</row>
    <row r="519" ht="15.75" customHeight="1">
      <c r="A519" s="17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</row>
    <row r="520" ht="15.75" customHeight="1">
      <c r="A520" s="17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</row>
    <row r="521" ht="15.75" customHeight="1">
      <c r="A521" s="17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</row>
    <row r="522" ht="15.75" customHeight="1">
      <c r="A522" s="17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</row>
    <row r="523" ht="15.75" customHeight="1">
      <c r="A523" s="17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</row>
    <row r="524" ht="15.75" customHeight="1">
      <c r="A524" s="17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</row>
    <row r="525" ht="15.75" customHeight="1">
      <c r="A525" s="17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</row>
    <row r="526" ht="15.75" customHeight="1">
      <c r="A526" s="17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</row>
    <row r="527" ht="15.75" customHeight="1">
      <c r="A527" s="17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</row>
    <row r="528" ht="15.75" customHeight="1">
      <c r="A528" s="17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</row>
    <row r="529" ht="15.75" customHeight="1">
      <c r="A529" s="17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ht="15.75" customHeight="1">
      <c r="A530" s="17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</row>
    <row r="531" ht="15.75" customHeight="1">
      <c r="A531" s="17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</row>
    <row r="532" ht="15.75" customHeight="1">
      <c r="A532" s="17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</row>
    <row r="533" ht="15.75" customHeight="1">
      <c r="A533" s="17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</row>
    <row r="534" ht="15.75" customHeight="1">
      <c r="A534" s="17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</row>
    <row r="535" ht="15.75" customHeight="1">
      <c r="A535" s="17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</row>
    <row r="536" ht="15.75" customHeight="1">
      <c r="A536" s="17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</row>
    <row r="537" ht="15.75" customHeight="1">
      <c r="A537" s="17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</row>
    <row r="538" ht="15.75" customHeight="1">
      <c r="A538" s="17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ht="15.75" customHeight="1">
      <c r="A539" s="17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ht="15.75" customHeight="1">
      <c r="A540" s="17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ht="15.75" customHeight="1">
      <c r="A541" s="17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ht="15.75" customHeight="1">
      <c r="A542" s="17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ht="15.75" customHeight="1">
      <c r="A543" s="17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ht="15.75" customHeight="1">
      <c r="A544" s="17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ht="15.75" customHeight="1">
      <c r="A545" s="17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ht="15.75" customHeight="1">
      <c r="A546" s="17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ht="15.75" customHeight="1">
      <c r="A547" s="17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ht="15.75" customHeight="1">
      <c r="A548" s="17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ht="15.75" customHeight="1">
      <c r="A549" s="17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ht="15.75" customHeight="1">
      <c r="A550" s="17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ht="15.75" customHeight="1">
      <c r="A551" s="17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ht="15.75" customHeight="1">
      <c r="A552" s="17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ht="15.75" customHeight="1">
      <c r="A553" s="17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ht="15.75" customHeight="1">
      <c r="A554" s="17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ht="15.75" customHeight="1">
      <c r="A555" s="17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ht="15.75" customHeight="1">
      <c r="A556" s="17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ht="15.75" customHeight="1">
      <c r="A557" s="17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ht="15.75" customHeight="1">
      <c r="A558" s="17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ht="15.75" customHeight="1">
      <c r="A559" s="17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ht="15.75" customHeight="1">
      <c r="A560" s="17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ht="15.75" customHeight="1">
      <c r="A561" s="17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ht="15.75" customHeight="1">
      <c r="A562" s="17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ht="15.75" customHeight="1">
      <c r="A563" s="17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ht="15.75" customHeight="1">
      <c r="A564" s="17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ht="15.75" customHeight="1">
      <c r="A565" s="17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ht="15.75" customHeight="1">
      <c r="A566" s="17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ht="15.75" customHeight="1">
      <c r="A567" s="17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ht="15.75" customHeight="1">
      <c r="A568" s="17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ht="15.75" customHeight="1">
      <c r="A569" s="17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ht="15.75" customHeight="1">
      <c r="A570" s="17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ht="15.75" customHeight="1">
      <c r="A571" s="17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ht="15.75" customHeight="1">
      <c r="A572" s="17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ht="15.75" customHeight="1">
      <c r="A573" s="17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ht="15.75" customHeight="1">
      <c r="A574" s="17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ht="15.75" customHeight="1">
      <c r="A575" s="17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ht="15.75" customHeight="1">
      <c r="A576" s="17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ht="15.75" customHeight="1">
      <c r="A577" s="17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ht="15.75" customHeight="1">
      <c r="A578" s="17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ht="15.75" customHeight="1">
      <c r="A579" s="17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ht="15.75" customHeight="1">
      <c r="A580" s="17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ht="15.75" customHeight="1">
      <c r="A581" s="17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ht="15.75" customHeight="1">
      <c r="A582" s="17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ht="15.75" customHeight="1">
      <c r="A583" s="17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ht="15.75" customHeight="1">
      <c r="A584" s="17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ht="15.75" customHeight="1">
      <c r="A585" s="17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ht="15.75" customHeight="1">
      <c r="A586" s="17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ht="15.75" customHeight="1">
      <c r="A587" s="17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ht="15.75" customHeight="1">
      <c r="A588" s="17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ht="15.75" customHeight="1">
      <c r="A589" s="17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ht="15.75" customHeight="1">
      <c r="A590" s="17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ht="15.75" customHeight="1">
      <c r="A591" s="17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ht="15.75" customHeight="1">
      <c r="A592" s="17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ht="15.75" customHeight="1">
      <c r="A593" s="17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ht="15.75" customHeight="1">
      <c r="A594" s="17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ht="15.75" customHeight="1">
      <c r="A595" s="17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ht="15.75" customHeight="1">
      <c r="A596" s="17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ht="15.75" customHeight="1">
      <c r="A597" s="17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ht="15.75" customHeight="1">
      <c r="A598" s="17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ht="15.75" customHeight="1">
      <c r="A599" s="17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ht="15.75" customHeight="1">
      <c r="A600" s="17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ht="15.75" customHeight="1">
      <c r="A601" s="17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ht="15.75" customHeight="1">
      <c r="A602" s="17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ht="15.75" customHeight="1">
      <c r="A603" s="17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ht="15.75" customHeight="1">
      <c r="A604" s="17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ht="15.75" customHeight="1">
      <c r="A605" s="17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ht="15.75" customHeight="1">
      <c r="A606" s="17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ht="15.75" customHeight="1">
      <c r="A607" s="17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ht="15.75" customHeight="1">
      <c r="A608" s="17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ht="15.75" customHeight="1">
      <c r="A609" s="17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ht="15.75" customHeight="1">
      <c r="A610" s="17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ht="15.75" customHeight="1">
      <c r="A611" s="17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ht="15.75" customHeight="1">
      <c r="A612" s="17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ht="15.75" customHeight="1">
      <c r="A613" s="17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ht="15.75" customHeight="1">
      <c r="A614" s="17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ht="15.75" customHeight="1">
      <c r="A615" s="17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ht="15.75" customHeight="1">
      <c r="A616" s="17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ht="15.75" customHeight="1">
      <c r="A617" s="17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ht="15.75" customHeight="1">
      <c r="A618" s="17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ht="15.75" customHeight="1">
      <c r="A619" s="17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ht="15.75" customHeight="1">
      <c r="A620" s="17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ht="15.75" customHeight="1">
      <c r="A621" s="17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ht="15.75" customHeight="1">
      <c r="A622" s="17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ht="15.75" customHeight="1">
      <c r="A623" s="17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ht="15.75" customHeight="1">
      <c r="A624" s="17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ht="15.75" customHeight="1">
      <c r="A625" s="17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ht="15.75" customHeight="1">
      <c r="A626" s="17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ht="15.75" customHeight="1">
      <c r="A627" s="17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ht="15.75" customHeight="1">
      <c r="A628" s="17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ht="15.75" customHeight="1">
      <c r="A629" s="17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ht="15.75" customHeight="1">
      <c r="A630" s="17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ht="15.75" customHeight="1">
      <c r="A631" s="17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ht="15.75" customHeight="1">
      <c r="A632" s="17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ht="15.75" customHeight="1">
      <c r="A633" s="17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ht="15.75" customHeight="1">
      <c r="A634" s="17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ht="15.75" customHeight="1">
      <c r="A635" s="17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ht="15.75" customHeight="1">
      <c r="A636" s="17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ht="15.75" customHeight="1">
      <c r="A637" s="17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ht="15.75" customHeight="1">
      <c r="A638" s="17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ht="15.75" customHeight="1">
      <c r="A639" s="17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ht="15.75" customHeight="1">
      <c r="A640" s="17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ht="15.75" customHeight="1">
      <c r="A641" s="17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ht="15.75" customHeight="1">
      <c r="A642" s="17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ht="15.75" customHeight="1">
      <c r="A643" s="17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ht="15.75" customHeight="1">
      <c r="A644" s="17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ht="15.75" customHeight="1">
      <c r="A645" s="17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ht="15.75" customHeight="1">
      <c r="A646" s="17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ht="15.75" customHeight="1">
      <c r="A647" s="17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ht="15.75" customHeight="1">
      <c r="A648" s="17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ht="15.75" customHeight="1">
      <c r="A649" s="17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ht="15.75" customHeight="1">
      <c r="A650" s="17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ht="15.75" customHeight="1">
      <c r="A651" s="17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ht="15.75" customHeight="1">
      <c r="A652" s="17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ht="15.75" customHeight="1">
      <c r="A653" s="17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ht="15.75" customHeight="1">
      <c r="A654" s="17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ht="15.75" customHeight="1">
      <c r="A655" s="17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ht="15.75" customHeight="1">
      <c r="A656" s="17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ht="15.75" customHeight="1">
      <c r="A657" s="17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ht="15.75" customHeight="1">
      <c r="A658" s="17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ht="15.75" customHeight="1">
      <c r="A659" s="17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ht="15.75" customHeight="1">
      <c r="A660" s="17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ht="15.75" customHeight="1">
      <c r="A661" s="17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ht="15.75" customHeight="1">
      <c r="A662" s="17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ht="15.75" customHeight="1">
      <c r="A663" s="17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ht="15.75" customHeight="1">
      <c r="A664" s="17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ht="15.75" customHeight="1">
      <c r="A665" s="17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ht="15.75" customHeight="1">
      <c r="A666" s="17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ht="15.75" customHeight="1">
      <c r="A667" s="17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ht="15.75" customHeight="1">
      <c r="A668" s="17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ht="15.75" customHeight="1">
      <c r="A669" s="17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ht="15.75" customHeight="1">
      <c r="A670" s="17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ht="15.75" customHeight="1">
      <c r="A671" s="17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ht="15.75" customHeight="1">
      <c r="A672" s="17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ht="15.75" customHeight="1">
      <c r="A673" s="17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ht="15.75" customHeight="1">
      <c r="A674" s="17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ht="15.75" customHeight="1">
      <c r="A675" s="17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ht="15.75" customHeight="1">
      <c r="A676" s="17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ht="15.75" customHeight="1">
      <c r="A677" s="17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ht="15.75" customHeight="1">
      <c r="A678" s="17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ht="15.75" customHeight="1">
      <c r="A679" s="17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ht="15.75" customHeight="1">
      <c r="A680" s="17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ht="15.75" customHeight="1">
      <c r="A681" s="17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ht="15.75" customHeight="1">
      <c r="A682" s="17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ht="15.75" customHeight="1">
      <c r="A683" s="17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ht="15.75" customHeight="1">
      <c r="A684" s="17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ht="15.75" customHeight="1">
      <c r="A685" s="17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ht="15.75" customHeight="1">
      <c r="A686" s="17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ht="15.75" customHeight="1">
      <c r="A687" s="17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ht="15.75" customHeight="1">
      <c r="A688" s="17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ht="15.75" customHeight="1">
      <c r="A689" s="17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ht="15.75" customHeight="1">
      <c r="A690" s="17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ht="15.75" customHeight="1">
      <c r="A691" s="17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ht="15.75" customHeight="1">
      <c r="A692" s="17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ht="15.75" customHeight="1">
      <c r="A693" s="17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ht="15.75" customHeight="1">
      <c r="A694" s="17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ht="15.75" customHeight="1">
      <c r="A695" s="17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ht="15.75" customHeight="1">
      <c r="A696" s="17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ht="15.75" customHeight="1">
      <c r="A697" s="17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ht="15.75" customHeight="1">
      <c r="A698" s="17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ht="15.75" customHeight="1">
      <c r="A699" s="17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ht="15.75" customHeight="1">
      <c r="A700" s="17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ht="15.75" customHeight="1">
      <c r="A701" s="17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ht="15.75" customHeight="1">
      <c r="A702" s="17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ht="15.75" customHeight="1">
      <c r="A703" s="17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ht="15.75" customHeight="1">
      <c r="A704" s="17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ht="15.75" customHeight="1">
      <c r="A705" s="17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ht="15.75" customHeight="1">
      <c r="A706" s="17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ht="15.75" customHeight="1">
      <c r="A707" s="17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ht="15.75" customHeight="1">
      <c r="A708" s="17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ht="15.75" customHeight="1">
      <c r="A709" s="17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ht="15.75" customHeight="1">
      <c r="A710" s="17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ht="15.75" customHeight="1">
      <c r="A711" s="17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ht="15.75" customHeight="1">
      <c r="A712" s="17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ht="15.75" customHeight="1">
      <c r="A713" s="17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ht="15.75" customHeight="1">
      <c r="A714" s="17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ht="15.75" customHeight="1">
      <c r="A715" s="17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ht="15.75" customHeight="1">
      <c r="A716" s="17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ht="15.75" customHeight="1">
      <c r="A717" s="17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ht="15.75" customHeight="1">
      <c r="A718" s="17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ht="15.75" customHeight="1">
      <c r="A719" s="17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ht="15.75" customHeight="1">
      <c r="A720" s="17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ht="15.75" customHeight="1">
      <c r="A721" s="17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ht="15.75" customHeight="1">
      <c r="A722" s="17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ht="15.75" customHeight="1">
      <c r="A723" s="17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ht="15.75" customHeight="1">
      <c r="A724" s="17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ht="15.75" customHeight="1">
      <c r="A725" s="17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ht="15.75" customHeight="1">
      <c r="A726" s="17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ht="15.75" customHeight="1">
      <c r="A727" s="17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ht="15.75" customHeight="1">
      <c r="A728" s="17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ht="15.75" customHeight="1">
      <c r="A729" s="17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ht="15.75" customHeight="1">
      <c r="A730" s="17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ht="15.75" customHeight="1">
      <c r="A731" s="17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ht="15.75" customHeight="1">
      <c r="A732" s="17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ht="15.75" customHeight="1">
      <c r="A733" s="17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ht="15.75" customHeight="1">
      <c r="A734" s="17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ht="15.75" customHeight="1">
      <c r="A735" s="17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ht="15.75" customHeight="1">
      <c r="A736" s="17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ht="15.75" customHeight="1">
      <c r="A737" s="17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ht="15.75" customHeight="1">
      <c r="A738" s="17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ht="15.75" customHeight="1">
      <c r="A739" s="17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ht="15.75" customHeight="1">
      <c r="A740" s="17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ht="15.75" customHeight="1">
      <c r="A741" s="17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ht="15.75" customHeight="1">
      <c r="A742" s="17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ht="15.75" customHeight="1">
      <c r="A743" s="17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ht="15.75" customHeight="1">
      <c r="A744" s="17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ht="15.75" customHeight="1">
      <c r="A745" s="17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ht="15.75" customHeight="1">
      <c r="A746" s="17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ht="15.75" customHeight="1">
      <c r="A747" s="17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ht="15.75" customHeight="1">
      <c r="A748" s="17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ht="15.75" customHeight="1">
      <c r="A749" s="17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ht="15.75" customHeight="1">
      <c r="A750" s="17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ht="15.75" customHeight="1">
      <c r="A751" s="17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ht="15.75" customHeight="1">
      <c r="A752" s="17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ht="15.75" customHeight="1">
      <c r="A753" s="17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ht="15.75" customHeight="1">
      <c r="A754" s="17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ht="15.75" customHeight="1">
      <c r="A755" s="17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ht="15.75" customHeight="1">
      <c r="A756" s="17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ht="15.75" customHeight="1">
      <c r="A757" s="17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ht="15.75" customHeight="1">
      <c r="A758" s="17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ht="15.75" customHeight="1">
      <c r="A759" s="17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ht="15.75" customHeight="1">
      <c r="A760" s="17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ht="15.75" customHeight="1">
      <c r="A761" s="17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ht="15.75" customHeight="1">
      <c r="A762" s="17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ht="15.75" customHeight="1">
      <c r="A763" s="17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ht="15.75" customHeight="1">
      <c r="A764" s="17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ht="15.75" customHeight="1">
      <c r="A765" s="17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ht="15.75" customHeight="1">
      <c r="A766" s="17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ht="15.75" customHeight="1">
      <c r="A767" s="17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ht="15.75" customHeight="1">
      <c r="A768" s="17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ht="15.75" customHeight="1">
      <c r="A769" s="17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ht="15.75" customHeight="1">
      <c r="A770" s="17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  <row r="771" ht="15.75" customHeight="1">
      <c r="A771" s="17"/>
      <c r="B771" s="17"/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</row>
    <row r="772" ht="15.75" customHeight="1">
      <c r="A772" s="17"/>
      <c r="B772" s="17"/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</row>
    <row r="773" ht="15.75" customHeight="1">
      <c r="A773" s="17"/>
      <c r="B773" s="17"/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</row>
    <row r="774" ht="15.75" customHeight="1">
      <c r="A774" s="17"/>
      <c r="B774" s="17"/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</row>
    <row r="775" ht="15.75" customHeight="1">
      <c r="A775" s="17"/>
      <c r="B775" s="17"/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</row>
    <row r="776" ht="15.75" customHeight="1">
      <c r="A776" s="17"/>
      <c r="B776" s="17"/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</row>
    <row r="777" ht="15.75" customHeight="1">
      <c r="A777" s="17"/>
      <c r="B777" s="17"/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</row>
    <row r="778" ht="15.75" customHeight="1">
      <c r="A778" s="17"/>
      <c r="B778" s="17"/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</row>
    <row r="779" ht="15.75" customHeight="1">
      <c r="A779" s="17"/>
      <c r="B779" s="17"/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</row>
    <row r="780" ht="15.75" customHeight="1">
      <c r="A780" s="17"/>
      <c r="B780" s="17"/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</row>
    <row r="781" ht="15.75" customHeight="1">
      <c r="A781" s="17"/>
      <c r="B781" s="17"/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</row>
    <row r="782" ht="15.75" customHeight="1">
      <c r="A782" s="17"/>
      <c r="B782" s="17"/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</row>
    <row r="783" ht="15.75" customHeight="1">
      <c r="A783" s="17"/>
      <c r="B783" s="17"/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</row>
    <row r="784" ht="15.75" customHeight="1">
      <c r="A784" s="17"/>
      <c r="B784" s="17"/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</row>
    <row r="785" ht="15.75" customHeight="1">
      <c r="A785" s="17"/>
      <c r="B785" s="17"/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</row>
    <row r="786" ht="15.75" customHeight="1">
      <c r="A786" s="17"/>
      <c r="B786" s="17"/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</row>
    <row r="787" ht="15.75" customHeight="1">
      <c r="A787" s="17"/>
      <c r="B787" s="17"/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</row>
    <row r="788" ht="15.75" customHeight="1">
      <c r="A788" s="17"/>
      <c r="B788" s="17"/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</row>
    <row r="789" ht="15.75" customHeight="1">
      <c r="A789" s="17"/>
      <c r="B789" s="17"/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</row>
    <row r="790" ht="15.75" customHeight="1">
      <c r="A790" s="17"/>
      <c r="B790" s="17"/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</row>
    <row r="791" ht="15.75" customHeight="1">
      <c r="A791" s="17"/>
      <c r="B791" s="17"/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</row>
    <row r="792" ht="15.75" customHeight="1">
      <c r="A792" s="17"/>
      <c r="B792" s="17"/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</row>
    <row r="793" ht="15.75" customHeight="1">
      <c r="A793" s="17"/>
      <c r="B793" s="17"/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</row>
    <row r="794" ht="15.75" customHeight="1">
      <c r="A794" s="17"/>
      <c r="B794" s="17"/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</row>
    <row r="795" ht="15.75" customHeight="1">
      <c r="A795" s="17"/>
      <c r="B795" s="17"/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</row>
    <row r="796" ht="15.75" customHeight="1">
      <c r="A796" s="17"/>
      <c r="B796" s="17"/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</row>
    <row r="797" ht="15.75" customHeight="1">
      <c r="A797" s="17"/>
      <c r="B797" s="17"/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</row>
    <row r="798" ht="15.75" customHeight="1">
      <c r="A798" s="17"/>
      <c r="B798" s="17"/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</row>
    <row r="799" ht="15.75" customHeight="1">
      <c r="A799" s="17"/>
      <c r="B799" s="17"/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</row>
    <row r="800" ht="15.75" customHeight="1">
      <c r="A800" s="17"/>
      <c r="B800" s="17"/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</row>
    <row r="801" ht="15.75" customHeight="1">
      <c r="A801" s="17"/>
      <c r="B801" s="17"/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</row>
    <row r="802" ht="15.75" customHeight="1">
      <c r="A802" s="17"/>
      <c r="B802" s="17"/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</row>
    <row r="803" ht="15.75" customHeight="1">
      <c r="A803" s="17"/>
      <c r="B803" s="17"/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</row>
    <row r="804" ht="15.75" customHeight="1">
      <c r="A804" s="17"/>
      <c r="B804" s="17"/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</row>
    <row r="805" ht="15.75" customHeight="1">
      <c r="A805" s="17"/>
      <c r="B805" s="17"/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</row>
    <row r="806" ht="15.75" customHeight="1">
      <c r="A806" s="17"/>
      <c r="B806" s="17"/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</row>
    <row r="807" ht="15.75" customHeight="1">
      <c r="A807" s="17"/>
      <c r="B807" s="17"/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</row>
    <row r="808" ht="15.75" customHeight="1">
      <c r="A808" s="17"/>
      <c r="B808" s="17"/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</row>
    <row r="809" ht="15.75" customHeight="1">
      <c r="A809" s="17"/>
      <c r="B809" s="17"/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</row>
    <row r="810" ht="15.75" customHeight="1">
      <c r="A810" s="17"/>
      <c r="B810" s="17"/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</row>
    <row r="811" ht="15.75" customHeight="1">
      <c r="A811" s="17"/>
      <c r="B811" s="17"/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</row>
    <row r="812" ht="15.75" customHeight="1">
      <c r="A812" s="17"/>
      <c r="B812" s="17"/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</row>
    <row r="813" ht="15.75" customHeight="1">
      <c r="A813" s="17"/>
      <c r="B813" s="17"/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</row>
    <row r="814" ht="15.75" customHeight="1">
      <c r="A814" s="17"/>
      <c r="B814" s="17"/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</row>
    <row r="815" ht="15.75" customHeight="1">
      <c r="A815" s="17"/>
      <c r="B815" s="17"/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</row>
    <row r="816" ht="15.75" customHeight="1">
      <c r="A816" s="17"/>
      <c r="B816" s="17"/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</row>
    <row r="817" ht="15.75" customHeight="1">
      <c r="A817" s="17"/>
      <c r="B817" s="17"/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</row>
    <row r="818" ht="15.75" customHeight="1">
      <c r="A818" s="17"/>
      <c r="B818" s="17"/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</row>
    <row r="819" ht="15.75" customHeight="1">
      <c r="A819" s="17"/>
      <c r="B819" s="17"/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</row>
    <row r="820" ht="15.75" customHeight="1">
      <c r="A820" s="17"/>
      <c r="B820" s="17"/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</row>
    <row r="821" ht="15.75" customHeight="1">
      <c r="A821" s="17"/>
      <c r="B821" s="17"/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</row>
    <row r="822" ht="15.75" customHeight="1">
      <c r="A822" s="17"/>
      <c r="B822" s="17"/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</row>
    <row r="823" ht="15.75" customHeight="1">
      <c r="A823" s="17"/>
      <c r="B823" s="17"/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</row>
    <row r="824" ht="15.75" customHeight="1">
      <c r="A824" s="17"/>
      <c r="B824" s="17"/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</row>
    <row r="825" ht="15.75" customHeight="1">
      <c r="A825" s="17"/>
      <c r="B825" s="17"/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</row>
    <row r="826" ht="15.75" customHeight="1">
      <c r="A826" s="17"/>
      <c r="B826" s="17"/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</row>
    <row r="827" ht="15.75" customHeight="1">
      <c r="A827" s="17"/>
      <c r="B827" s="17"/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</row>
    <row r="828" ht="15.75" customHeight="1">
      <c r="A828" s="17"/>
      <c r="B828" s="17"/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</row>
    <row r="829" ht="15.75" customHeight="1">
      <c r="A829" s="17"/>
      <c r="B829" s="17"/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</row>
    <row r="830" ht="15.75" customHeight="1">
      <c r="A830" s="17"/>
      <c r="B830" s="17"/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</row>
    <row r="831" ht="15.75" customHeight="1">
      <c r="A831" s="17"/>
      <c r="B831" s="17"/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</row>
    <row r="832" ht="15.75" customHeight="1">
      <c r="A832" s="17"/>
      <c r="B832" s="17"/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</row>
    <row r="833" ht="15.75" customHeight="1">
      <c r="A833" s="17"/>
      <c r="B833" s="17"/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</row>
    <row r="834" ht="15.75" customHeight="1">
      <c r="A834" s="17"/>
      <c r="B834" s="17"/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</row>
    <row r="835" ht="15.75" customHeight="1">
      <c r="A835" s="17"/>
      <c r="B835" s="17"/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</row>
    <row r="836" ht="15.75" customHeight="1">
      <c r="A836" s="17"/>
      <c r="B836" s="17"/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</row>
    <row r="837" ht="15.75" customHeight="1">
      <c r="A837" s="17"/>
      <c r="B837" s="17"/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</row>
    <row r="838" ht="15.75" customHeight="1">
      <c r="A838" s="17"/>
      <c r="B838" s="17"/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</row>
    <row r="839" ht="15.75" customHeight="1">
      <c r="A839" s="17"/>
      <c r="B839" s="17"/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</row>
    <row r="840" ht="15.75" customHeight="1">
      <c r="A840" s="17"/>
      <c r="B840" s="17"/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</row>
    <row r="841" ht="15.75" customHeight="1">
      <c r="A841" s="17"/>
      <c r="B841" s="17"/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</row>
    <row r="842" ht="15.75" customHeight="1">
      <c r="A842" s="17"/>
      <c r="B842" s="17"/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</row>
    <row r="843" ht="15.75" customHeight="1">
      <c r="A843" s="17"/>
      <c r="B843" s="17"/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</row>
    <row r="844" ht="15.75" customHeight="1">
      <c r="A844" s="17"/>
      <c r="B844" s="17"/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</row>
    <row r="845" ht="15.75" customHeight="1">
      <c r="A845" s="17"/>
      <c r="B845" s="17"/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</row>
    <row r="846" ht="15.75" customHeight="1">
      <c r="A846" s="17"/>
      <c r="B846" s="17"/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</row>
    <row r="847" ht="15.75" customHeight="1">
      <c r="A847" s="17"/>
      <c r="B847" s="17"/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</row>
    <row r="848" ht="15.75" customHeight="1">
      <c r="A848" s="17"/>
      <c r="B848" s="17"/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</row>
    <row r="849" ht="15.75" customHeight="1">
      <c r="A849" s="17"/>
      <c r="B849" s="17"/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</row>
    <row r="850" ht="15.75" customHeight="1">
      <c r="A850" s="17"/>
      <c r="B850" s="17"/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</row>
    <row r="851" ht="15.75" customHeight="1">
      <c r="A851" s="17"/>
      <c r="B851" s="17"/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</row>
    <row r="852" ht="15.75" customHeight="1">
      <c r="A852" s="17"/>
      <c r="B852" s="17"/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</row>
    <row r="853" ht="15.75" customHeight="1">
      <c r="A853" s="17"/>
      <c r="B853" s="17"/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</row>
    <row r="854" ht="15.75" customHeight="1">
      <c r="A854" s="17"/>
      <c r="B854" s="17"/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</row>
    <row r="855" ht="15.75" customHeight="1">
      <c r="A855" s="17"/>
      <c r="B855" s="17"/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</row>
    <row r="856" ht="15.75" customHeight="1">
      <c r="A856" s="17"/>
      <c r="B856" s="17"/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</row>
    <row r="857" ht="15.75" customHeight="1">
      <c r="A857" s="17"/>
      <c r="B857" s="17"/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</row>
    <row r="858" ht="15.75" customHeight="1">
      <c r="A858" s="17"/>
      <c r="B858" s="17"/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</row>
    <row r="859" ht="15.75" customHeight="1">
      <c r="A859" s="17"/>
      <c r="B859" s="17"/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</row>
    <row r="860" ht="15.75" customHeight="1">
      <c r="A860" s="17"/>
      <c r="B860" s="17"/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</row>
    <row r="861" ht="15.75" customHeight="1">
      <c r="A861" s="17"/>
      <c r="B861" s="17"/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</row>
    <row r="862" ht="15.75" customHeight="1">
      <c r="A862" s="17"/>
      <c r="B862" s="17"/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</row>
    <row r="863" ht="15.75" customHeight="1">
      <c r="A863" s="17"/>
      <c r="B863" s="17"/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</row>
    <row r="864" ht="15.75" customHeight="1">
      <c r="A864" s="17"/>
      <c r="B864" s="17"/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</row>
    <row r="865" ht="15.75" customHeight="1">
      <c r="A865" s="17"/>
      <c r="B865" s="17"/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</row>
    <row r="866" ht="15.75" customHeight="1">
      <c r="A866" s="17"/>
      <c r="B866" s="17"/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</row>
    <row r="867" ht="15.75" customHeight="1">
      <c r="A867" s="17"/>
      <c r="B867" s="17"/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</row>
    <row r="868" ht="15.75" customHeight="1">
      <c r="A868" s="17"/>
      <c r="B868" s="17"/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</row>
    <row r="869" ht="15.75" customHeight="1">
      <c r="A869" s="17"/>
      <c r="B869" s="17"/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</row>
    <row r="870" ht="15.75" customHeight="1">
      <c r="A870" s="17"/>
      <c r="B870" s="17"/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</row>
    <row r="871" ht="15.75" customHeight="1">
      <c r="A871" s="17"/>
      <c r="B871" s="17"/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</row>
    <row r="872" ht="15.75" customHeight="1">
      <c r="A872" s="17"/>
      <c r="B872" s="17"/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</row>
    <row r="873" ht="15.75" customHeight="1">
      <c r="A873" s="17"/>
      <c r="B873" s="17"/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</row>
    <row r="874" ht="15.75" customHeight="1">
      <c r="A874" s="17"/>
      <c r="B874" s="17"/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</row>
    <row r="875" ht="15.75" customHeight="1">
      <c r="A875" s="17"/>
      <c r="B875" s="17"/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</row>
    <row r="876" ht="15.75" customHeight="1">
      <c r="A876" s="17"/>
      <c r="B876" s="17"/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</row>
    <row r="877" ht="15.75" customHeight="1">
      <c r="A877" s="17"/>
      <c r="B877" s="17"/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</row>
    <row r="878" ht="15.75" customHeight="1">
      <c r="A878" s="17"/>
      <c r="B878" s="17"/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</row>
    <row r="879" ht="15.75" customHeight="1">
      <c r="A879" s="17"/>
      <c r="B879" s="17"/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</row>
    <row r="880" ht="15.75" customHeight="1">
      <c r="A880" s="17"/>
      <c r="B880" s="17"/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</row>
    <row r="881" ht="15.75" customHeight="1">
      <c r="A881" s="17"/>
      <c r="B881" s="17"/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</row>
    <row r="882" ht="15.75" customHeight="1">
      <c r="A882" s="17"/>
      <c r="B882" s="17"/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</row>
    <row r="883" ht="15.75" customHeight="1">
      <c r="A883" s="17"/>
      <c r="B883" s="17"/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</row>
    <row r="884" ht="15.75" customHeight="1">
      <c r="A884" s="17"/>
      <c r="B884" s="17"/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</row>
    <row r="885" ht="15.75" customHeight="1">
      <c r="A885" s="17"/>
      <c r="B885" s="17"/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</row>
    <row r="886" ht="15.75" customHeight="1">
      <c r="A886" s="17"/>
      <c r="B886" s="17"/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</row>
    <row r="887" ht="15.75" customHeight="1">
      <c r="A887" s="17"/>
      <c r="B887" s="17"/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</row>
    <row r="888" ht="15.75" customHeight="1">
      <c r="A888" s="17"/>
      <c r="B888" s="17"/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</row>
    <row r="889" ht="15.75" customHeight="1">
      <c r="A889" s="17"/>
      <c r="B889" s="17"/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</row>
    <row r="890" ht="15.75" customHeight="1">
      <c r="A890" s="17"/>
      <c r="B890" s="17"/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</row>
    <row r="891" ht="15.75" customHeight="1">
      <c r="A891" s="17"/>
      <c r="B891" s="17"/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</row>
    <row r="892" ht="15.75" customHeight="1">
      <c r="A892" s="17"/>
      <c r="B892" s="17"/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</row>
    <row r="893" ht="15.75" customHeight="1">
      <c r="A893" s="17"/>
      <c r="B893" s="17"/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</row>
    <row r="894" ht="15.75" customHeight="1">
      <c r="A894" s="17"/>
      <c r="B894" s="17"/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</row>
    <row r="895" ht="15.75" customHeight="1">
      <c r="A895" s="17"/>
      <c r="B895" s="17"/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</row>
    <row r="896" ht="15.75" customHeight="1">
      <c r="A896" s="17"/>
      <c r="B896" s="17"/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</row>
    <row r="897" ht="15.75" customHeight="1">
      <c r="A897" s="17"/>
      <c r="B897" s="17"/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</row>
    <row r="898" ht="15.75" customHeight="1">
      <c r="A898" s="17"/>
      <c r="B898" s="17"/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</row>
    <row r="899" ht="15.75" customHeight="1">
      <c r="A899" s="17"/>
      <c r="B899" s="17"/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</row>
    <row r="900" ht="15.75" customHeight="1">
      <c r="A900" s="17"/>
      <c r="B900" s="17"/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</row>
    <row r="901" ht="15.75" customHeight="1">
      <c r="A901" s="17"/>
      <c r="B901" s="17"/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</row>
    <row r="902" ht="15.75" customHeight="1">
      <c r="A902" s="17"/>
      <c r="B902" s="17"/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</row>
    <row r="903" ht="15.75" customHeight="1">
      <c r="A903" s="17"/>
      <c r="B903" s="17"/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</row>
    <row r="904" ht="15.75" customHeight="1">
      <c r="A904" s="17"/>
      <c r="B904" s="17"/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</row>
    <row r="905" ht="15.75" customHeight="1">
      <c r="A905" s="17"/>
      <c r="B905" s="17"/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</row>
    <row r="906" ht="15.75" customHeight="1">
      <c r="A906" s="17"/>
      <c r="B906" s="17"/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</row>
    <row r="907" ht="15.75" customHeight="1">
      <c r="A907" s="17"/>
      <c r="B907" s="17"/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</row>
    <row r="908" ht="15.75" customHeight="1">
      <c r="A908" s="17"/>
      <c r="B908" s="17"/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</row>
    <row r="909" ht="15.75" customHeight="1">
      <c r="A909" s="17"/>
      <c r="B909" s="17"/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</row>
    <row r="910" ht="15.75" customHeight="1">
      <c r="A910" s="17"/>
      <c r="B910" s="17"/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</row>
    <row r="911" ht="15.75" customHeight="1">
      <c r="A911" s="17"/>
      <c r="B911" s="17"/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</row>
    <row r="912" ht="15.75" customHeight="1">
      <c r="A912" s="17"/>
      <c r="B912" s="17"/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</row>
    <row r="913" ht="15.75" customHeight="1">
      <c r="A913" s="17"/>
      <c r="B913" s="17"/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</row>
    <row r="914" ht="15.75" customHeight="1">
      <c r="A914" s="17"/>
      <c r="B914" s="17"/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</row>
    <row r="915" ht="15.75" customHeight="1">
      <c r="A915" s="17"/>
      <c r="B915" s="17"/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</row>
    <row r="916" ht="15.75" customHeight="1">
      <c r="A916" s="17"/>
      <c r="B916" s="17"/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</row>
    <row r="917" ht="15.75" customHeight="1">
      <c r="A917" s="17"/>
      <c r="B917" s="17"/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</row>
    <row r="918" ht="15.75" customHeight="1">
      <c r="A918" s="17"/>
      <c r="B918" s="17"/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</row>
    <row r="919" ht="15.75" customHeight="1">
      <c r="A919" s="17"/>
      <c r="B919" s="17"/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</row>
    <row r="920" ht="15.75" customHeight="1">
      <c r="A920" s="17"/>
      <c r="B920" s="17"/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</row>
    <row r="921" ht="15.75" customHeight="1">
      <c r="A921" s="17"/>
      <c r="B921" s="17"/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</row>
    <row r="922" ht="15.75" customHeight="1">
      <c r="A922" s="17"/>
      <c r="B922" s="17"/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</row>
    <row r="923" ht="15.75" customHeight="1">
      <c r="A923" s="17"/>
      <c r="B923" s="17"/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</row>
    <row r="924" ht="15.75" customHeight="1">
      <c r="A924" s="17"/>
      <c r="B924" s="17"/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</row>
    <row r="925" ht="15.75" customHeight="1">
      <c r="A925" s="17"/>
      <c r="B925" s="17"/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</row>
    <row r="926" ht="15.75" customHeight="1">
      <c r="A926" s="17"/>
      <c r="B926" s="17"/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</row>
    <row r="927" ht="15.75" customHeight="1">
      <c r="A927" s="17"/>
      <c r="B927" s="17"/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</row>
    <row r="928" ht="15.75" customHeight="1">
      <c r="A928" s="17"/>
      <c r="B928" s="17"/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</row>
    <row r="929" ht="15.75" customHeight="1">
      <c r="A929" s="17"/>
      <c r="B929" s="17"/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</row>
    <row r="930" ht="15.75" customHeight="1">
      <c r="A930" s="17"/>
      <c r="B930" s="17"/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</row>
    <row r="931" ht="15.75" customHeight="1">
      <c r="A931" s="17"/>
      <c r="B931" s="17"/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</row>
    <row r="932" ht="15.75" customHeight="1">
      <c r="A932" s="17"/>
      <c r="B932" s="17"/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</row>
    <row r="933" ht="15.75" customHeight="1">
      <c r="A933" s="17"/>
      <c r="B933" s="17"/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</row>
    <row r="934" ht="15.75" customHeight="1">
      <c r="A934" s="17"/>
      <c r="B934" s="17"/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</row>
    <row r="935" ht="15.75" customHeight="1">
      <c r="A935" s="17"/>
      <c r="B935" s="17"/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</row>
    <row r="936" ht="15.75" customHeight="1">
      <c r="A936" s="17"/>
      <c r="B936" s="17"/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</row>
    <row r="937" ht="15.75" customHeight="1">
      <c r="A937" s="17"/>
      <c r="B937" s="17"/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</row>
    <row r="938" ht="15.75" customHeight="1">
      <c r="A938" s="17"/>
      <c r="B938" s="17"/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</row>
    <row r="939" ht="15.75" customHeight="1">
      <c r="A939" s="17"/>
      <c r="B939" s="17"/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</row>
    <row r="940" ht="15.75" customHeight="1">
      <c r="A940" s="17"/>
      <c r="B940" s="17"/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</row>
    <row r="941" ht="15.75" customHeight="1">
      <c r="A941" s="17"/>
      <c r="B941" s="17"/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</row>
    <row r="942" ht="15.75" customHeight="1">
      <c r="A942" s="17"/>
      <c r="B942" s="17"/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</row>
    <row r="943" ht="15.75" customHeight="1">
      <c r="A943" s="17"/>
      <c r="B943" s="17"/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</row>
    <row r="944" ht="15.75" customHeight="1">
      <c r="A944" s="17"/>
      <c r="B944" s="17"/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</row>
    <row r="945" ht="15.75" customHeight="1">
      <c r="A945" s="17"/>
      <c r="B945" s="17"/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</row>
    <row r="946" ht="15.75" customHeight="1">
      <c r="A946" s="17"/>
      <c r="B946" s="17"/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</row>
    <row r="947" ht="15.75" customHeight="1">
      <c r="A947" s="17"/>
      <c r="B947" s="17"/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</row>
    <row r="948" ht="15.75" customHeight="1">
      <c r="A948" s="17"/>
      <c r="B948" s="17"/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</row>
    <row r="949" ht="15.75" customHeight="1">
      <c r="A949" s="17"/>
      <c r="B949" s="17"/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</row>
    <row r="950" ht="15.75" customHeight="1">
      <c r="A950" s="17"/>
      <c r="B950" s="17"/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</row>
    <row r="951" ht="15.75" customHeight="1">
      <c r="A951" s="17"/>
      <c r="B951" s="17"/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</row>
    <row r="952" ht="15.75" customHeight="1">
      <c r="A952" s="17"/>
      <c r="B952" s="17"/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</row>
    <row r="953" ht="15.75" customHeight="1">
      <c r="A953" s="17"/>
      <c r="B953" s="17"/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</row>
    <row r="954" ht="15.75" customHeight="1">
      <c r="A954" s="17"/>
      <c r="B954" s="17"/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</row>
    <row r="955" ht="15.75" customHeight="1">
      <c r="A955" s="17"/>
      <c r="B955" s="17"/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</row>
    <row r="956" ht="15.75" customHeight="1">
      <c r="A956" s="17"/>
      <c r="B956" s="17"/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</row>
    <row r="957" ht="15.75" customHeight="1">
      <c r="A957" s="17"/>
      <c r="B957" s="17"/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</row>
    <row r="958" ht="15.75" customHeight="1">
      <c r="A958" s="17"/>
      <c r="B958" s="17"/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</row>
    <row r="959" ht="15.75" customHeight="1">
      <c r="A959" s="17"/>
      <c r="B959" s="17"/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</row>
    <row r="960" ht="15.75" customHeight="1">
      <c r="A960" s="17"/>
      <c r="B960" s="17"/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</row>
    <row r="961" ht="15.75" customHeight="1">
      <c r="A961" s="17"/>
      <c r="B961" s="17"/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</row>
    <row r="962" ht="15.75" customHeight="1">
      <c r="A962" s="17"/>
      <c r="B962" s="17"/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</row>
    <row r="963" ht="15.75" customHeight="1">
      <c r="A963" s="17"/>
      <c r="B963" s="17"/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</row>
    <row r="964" ht="15.75" customHeight="1">
      <c r="A964" s="17"/>
      <c r="B964" s="17"/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</row>
    <row r="965" ht="15.75" customHeight="1">
      <c r="A965" s="17"/>
      <c r="B965" s="17"/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</row>
    <row r="966" ht="15.75" customHeight="1">
      <c r="A966" s="17"/>
      <c r="B966" s="17"/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</row>
    <row r="967" ht="15.75" customHeight="1">
      <c r="A967" s="17"/>
      <c r="B967" s="17"/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</row>
    <row r="968" ht="15.75" customHeight="1">
      <c r="A968" s="17"/>
      <c r="B968" s="17"/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</row>
    <row r="969" ht="15.75" customHeight="1">
      <c r="A969" s="17"/>
      <c r="B969" s="17"/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</row>
    <row r="970" ht="15.75" customHeight="1">
      <c r="A970" s="17"/>
      <c r="B970" s="17"/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</row>
    <row r="971" ht="15.75" customHeight="1">
      <c r="A971" s="17"/>
      <c r="B971" s="17"/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</row>
    <row r="972" ht="15.75" customHeight="1">
      <c r="A972" s="17"/>
      <c r="B972" s="17"/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</row>
    <row r="973" ht="15.75" customHeight="1">
      <c r="A973" s="17"/>
      <c r="B973" s="17"/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</row>
    <row r="974" ht="15.75" customHeight="1">
      <c r="A974" s="17"/>
      <c r="B974" s="17"/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</row>
    <row r="975" ht="15.75" customHeight="1">
      <c r="A975" s="17"/>
      <c r="B975" s="17"/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</row>
    <row r="976" ht="15.75" customHeight="1">
      <c r="A976" s="17"/>
      <c r="B976" s="17"/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</row>
    <row r="977" ht="15.75" customHeight="1">
      <c r="A977" s="17"/>
      <c r="B977" s="17"/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</row>
    <row r="978" ht="15.75" customHeight="1">
      <c r="A978" s="17"/>
      <c r="B978" s="17"/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</row>
    <row r="979" ht="15.75" customHeight="1">
      <c r="A979" s="17"/>
      <c r="B979" s="17"/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</row>
    <row r="980" ht="15.75" customHeight="1">
      <c r="A980" s="17"/>
      <c r="B980" s="17"/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</row>
    <row r="981" ht="15.75" customHeight="1">
      <c r="A981" s="17"/>
      <c r="B981" s="17"/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</row>
    <row r="982" ht="15.75" customHeight="1">
      <c r="A982" s="17"/>
      <c r="B982" s="17"/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</row>
    <row r="983" ht="15.75" customHeight="1">
      <c r="A983" s="17"/>
      <c r="B983" s="17"/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</row>
    <row r="984" ht="15.75" customHeight="1">
      <c r="A984" s="17"/>
      <c r="B984" s="17"/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</row>
    <row r="985" ht="15.75" customHeight="1">
      <c r="A985" s="17"/>
      <c r="B985" s="17"/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</row>
    <row r="986" ht="15.75" customHeight="1">
      <c r="A986" s="17"/>
      <c r="B986" s="17"/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</row>
    <row r="987" ht="15.75" customHeight="1">
      <c r="A987" s="17"/>
      <c r="B987" s="17"/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</row>
    <row r="988" ht="15.75" customHeight="1">
      <c r="A988" s="17"/>
      <c r="B988" s="17"/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</row>
    <row r="989" ht="15.75" customHeight="1">
      <c r="A989" s="17"/>
      <c r="B989" s="17"/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</row>
    <row r="990" ht="15.75" customHeight="1">
      <c r="A990" s="17"/>
      <c r="B990" s="17"/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</row>
    <row r="991" ht="15.75" customHeight="1">
      <c r="A991" s="17"/>
      <c r="B991" s="17"/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</row>
    <row r="992" ht="15.75" customHeight="1">
      <c r="A992" s="17"/>
      <c r="B992" s="17"/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</row>
    <row r="993" ht="15.75" customHeight="1">
      <c r="A993" s="17"/>
      <c r="B993" s="17"/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</row>
    <row r="994" ht="15.75" customHeight="1">
      <c r="A994" s="17"/>
      <c r="B994" s="17"/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</row>
    <row r="995" ht="15.75" customHeight="1">
      <c r="A995" s="17"/>
      <c r="B995" s="17"/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</row>
    <row r="996" ht="15.75" customHeight="1">
      <c r="A996" s="17"/>
      <c r="B996" s="17"/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</row>
    <row r="997" ht="15.75" customHeight="1">
      <c r="A997" s="17"/>
      <c r="B997" s="17"/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</row>
    <row r="998" ht="15.75" customHeight="1">
      <c r="A998" s="17"/>
      <c r="B998" s="17"/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</row>
    <row r="999" ht="15.75" customHeight="1">
      <c r="A999" s="17"/>
      <c r="B999" s="17"/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</row>
    <row r="1000" ht="15.75" customHeight="1">
      <c r="A1000" s="17"/>
      <c r="B1000" s="17"/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</row>
  </sheetData>
  <mergeCells count="1">
    <mergeCell ref="A4:B4"/>
  </mergeCells>
  <printOptions/>
  <pageMargins bottom="0.75" footer="0.0" header="0.0" left="0.7" right="0.7" top="0.75"/>
  <pageSetup orientation="landscape"/>
  <drawing r:id="rId1"/>
</worksheet>
</file>