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DOCUMENTOS GRADO\DESARROLLO PASANTIA\"/>
    </mc:Choice>
  </mc:AlternateContent>
  <xr:revisionPtr revIDLastSave="0" documentId="13_ncr:1_{8F6C3BB3-6570-4298-B3D9-62558819C5F3}" xr6:coauthVersionLast="47" xr6:coauthVersionMax="47" xr10:uidLastSave="{00000000-0000-0000-0000-000000000000}"/>
  <bookViews>
    <workbookView xWindow="-120" yWindow="-120" windowWidth="20730" windowHeight="11160" xr2:uid="{EC6BA83F-743F-4687-8586-98A50F686AFB}"/>
  </bookViews>
  <sheets>
    <sheet name="Criterios de Calificación" sheetId="1" r:id="rId1"/>
    <sheet name="Organización para Formulación" sheetId="2" r:id="rId2"/>
    <sheet name="Línea Base" sheetId="3" r:id="rId3"/>
    <sheet name="Objetivos y Metas" sheetId="4" r:id="rId4"/>
    <sheet name="Programas y Proyectos" sheetId="5" r:id="rId5"/>
    <sheet name="Cronograma" sheetId="6" r:id="rId6"/>
    <sheet name="Plan Financiero" sheetId="7" r:id="rId7"/>
    <sheet name="Imple. Evaluación y Seguimiento" sheetId="8" r:id="rId8"/>
    <sheet name="Revisión y Actualización" sheetId="9" r:id="rId9"/>
    <sheet name="Gráfico Final" sheetId="10" r:id="rId10"/>
    <sheet name="Resumen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2" l="1"/>
  <c r="D21" i="11"/>
  <c r="D20" i="11"/>
  <c r="D19" i="11"/>
  <c r="D18" i="11"/>
  <c r="C21" i="11"/>
  <c r="C20" i="11"/>
  <c r="C19" i="11"/>
  <c r="C18" i="11"/>
  <c r="D15" i="11"/>
  <c r="D16" i="11"/>
  <c r="D17" i="11"/>
  <c r="C15" i="11"/>
  <c r="C16" i="11"/>
  <c r="C17" i="11"/>
  <c r="D14" i="11"/>
  <c r="C14" i="11"/>
  <c r="D13" i="11"/>
  <c r="C13" i="11"/>
  <c r="D12" i="11"/>
  <c r="C12" i="11"/>
  <c r="D9" i="11"/>
  <c r="D10" i="11"/>
  <c r="D11" i="11"/>
  <c r="C9" i="11"/>
  <c r="C10" i="11"/>
  <c r="C11" i="11"/>
  <c r="D8" i="11"/>
  <c r="C8" i="11"/>
  <c r="D7" i="11"/>
  <c r="C6" i="11"/>
  <c r="C7" i="11"/>
  <c r="D6" i="11"/>
  <c r="E12" i="9"/>
  <c r="E21" i="11" s="1"/>
  <c r="E12" i="8"/>
  <c r="F12" i="8" s="1"/>
  <c r="F20" i="11" s="1"/>
  <c r="G20" i="11" s="1"/>
  <c r="E12" i="7"/>
  <c r="E19" i="11" s="1"/>
  <c r="E12" i="6"/>
  <c r="E18" i="11" s="1"/>
  <c r="E15" i="5"/>
  <c r="E17" i="11" s="1"/>
  <c r="E14" i="5"/>
  <c r="E16" i="11" s="1"/>
  <c r="E13" i="5"/>
  <c r="E15" i="11" s="1"/>
  <c r="E12" i="5"/>
  <c r="E14" i="11" s="1"/>
  <c r="E13" i="4"/>
  <c r="E13" i="11" s="1"/>
  <c r="E12" i="4"/>
  <c r="E15" i="3"/>
  <c r="E11" i="11" s="1"/>
  <c r="E14" i="3"/>
  <c r="E10" i="11" s="1"/>
  <c r="E13" i="3"/>
  <c r="E9" i="11" s="1"/>
  <c r="E13" i="2"/>
  <c r="E7" i="11" s="1"/>
  <c r="E6" i="11"/>
  <c r="F12" i="4" l="1"/>
  <c r="F12" i="11" s="1"/>
  <c r="G12" i="11" s="1"/>
  <c r="F12" i="3"/>
  <c r="E8" i="11"/>
  <c r="F12" i="5"/>
  <c r="F12" i="2"/>
  <c r="G12" i="2" s="1"/>
  <c r="F12" i="9"/>
  <c r="C19" i="10" s="1"/>
  <c r="E20" i="11"/>
  <c r="F12" i="7"/>
  <c r="C17" i="10" s="1"/>
  <c r="F12" i="6"/>
  <c r="F18" i="11" s="1"/>
  <c r="G18" i="11" s="1"/>
  <c r="C18" i="10"/>
  <c r="C14" i="10"/>
  <c r="E12" i="11"/>
  <c r="G12" i="8"/>
  <c r="G12" i="4"/>
  <c r="G12" i="9" l="1"/>
  <c r="C16" i="10"/>
  <c r="F21" i="11"/>
  <c r="G21" i="11" s="1"/>
  <c r="F6" i="11"/>
  <c r="G6" i="11" s="1"/>
  <c r="C12" i="10"/>
  <c r="F19" i="11"/>
  <c r="G19" i="11" s="1"/>
  <c r="G12" i="7"/>
  <c r="G12" i="6"/>
  <c r="G12" i="5"/>
  <c r="F14" i="11"/>
  <c r="G14" i="11" s="1"/>
  <c r="C15" i="10"/>
  <c r="G12" i="3"/>
  <c r="F8" i="11"/>
  <c r="G8" i="11" s="1"/>
  <c r="C1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</author>
  </authors>
  <commentList>
    <comment ref="D12" authorId="0" shapeId="0" xr:uid="{992D3CB8-B30C-4EB7-922D-670FBCCBA467}">
      <text>
        <r>
          <rPr>
            <b/>
            <sz val="9"/>
            <color indexed="81"/>
            <rFont val="Tahoma"/>
            <family val="2"/>
          </rPr>
          <t>Personal:</t>
        </r>
        <r>
          <rPr>
            <sz val="9"/>
            <color indexed="81"/>
            <rFont val="Tahoma"/>
            <family val="2"/>
          </rPr>
          <t xml:space="preserve">
En el cronograma elaborado no identifica responsable y fechas de incio y fin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</author>
  </authors>
  <commentList>
    <comment ref="D12" authorId="0" shapeId="0" xr:uid="{05036EF4-E630-49FC-B504-1165A9D741D4}">
      <text>
        <r>
          <rPr>
            <b/>
            <sz val="9"/>
            <color indexed="81"/>
            <rFont val="Tahoma"/>
            <family val="2"/>
          </rPr>
          <t>Personal:</t>
        </r>
        <r>
          <rPr>
            <sz val="9"/>
            <color indexed="81"/>
            <rFont val="Tahoma"/>
            <family val="2"/>
          </rPr>
          <t xml:space="preserve">
No presenta valores de preinversion, O&amp;M y clausura</t>
        </r>
      </text>
    </comment>
  </commentList>
</comments>
</file>

<file path=xl/sharedStrings.xml><?xml version="1.0" encoding="utf-8"?>
<sst xmlns="http://schemas.openxmlformats.org/spreadsheetml/2006/main" count="166" uniqueCount="63">
  <si>
    <t>CRITERIOS DE CALIFICACIÓN</t>
  </si>
  <si>
    <t>Criterio</t>
  </si>
  <si>
    <t>Resultado</t>
  </si>
  <si>
    <t>Calificación</t>
  </si>
  <si>
    <t>Eficiente</t>
  </si>
  <si>
    <t>Los aspectos cumplen en su mayoria con los requisitos metodológicos de la resolución</t>
  </si>
  <si>
    <t>71-100%</t>
  </si>
  <si>
    <t>Medianamente eficiente</t>
  </si>
  <si>
    <t>Los aspectos cumplen parcialmente con los requisitos metodológicos de la resolución</t>
  </si>
  <si>
    <t>51-70%</t>
  </si>
  <si>
    <t>Deficiente</t>
  </si>
  <si>
    <t>Los aspectos no cumplen en gran medida con los requisitos metodológicos de la resolución</t>
  </si>
  <si>
    <t>0-50%</t>
  </si>
  <si>
    <t>Determinación del cumplimiento del PGIRS, bajo el marco de los requerimientos de la resolución 0754 de 2014.</t>
  </si>
  <si>
    <t>Item</t>
  </si>
  <si>
    <t>Aspectos Generales</t>
  </si>
  <si>
    <t># Aspectos Especificos</t>
  </si>
  <si>
    <t>Organización para la formulación de los PGIRS</t>
  </si>
  <si>
    <t>Línea Base</t>
  </si>
  <si>
    <t>Objetivos y Metas</t>
  </si>
  <si>
    <t>Programas y Proyectos para la implementación del PGIRS</t>
  </si>
  <si>
    <t>Cronograma</t>
  </si>
  <si>
    <t>Plan Financiero</t>
  </si>
  <si>
    <t>Implementación, Evaluación y Seguimiento</t>
  </si>
  <si>
    <t>Revisión y actualización PGIRS</t>
  </si>
  <si>
    <t>DETERMINACIÓN DEL CUMPLIMIENTO DEL PGIRS, BAJO EL MARCO DE LOS REQUERIMIENTOS DE LA RESOLUCIÓN 0754 DE 2014</t>
  </si>
  <si>
    <t>Aspecto General:  Organización para la formulación del PGIRS</t>
  </si>
  <si>
    <t>Aspecto Específico</t>
  </si>
  <si>
    <t>Cumplimiento de Requisitos</t>
  </si>
  <si>
    <t>% Cumplimiento de Aspecto Específico</t>
  </si>
  <si>
    <t>% Cumplimiento de Aspecto General</t>
  </si>
  <si>
    <t>Calificación de Aspecto General</t>
  </si>
  <si>
    <t>Grafico de %Cumplimiento de Aspectos Especificos</t>
  </si>
  <si>
    <t>Si</t>
  </si>
  <si>
    <t>No</t>
  </si>
  <si>
    <t>Grupo coordinador</t>
  </si>
  <si>
    <t>Grupo Técnico de Trabajo</t>
  </si>
  <si>
    <t>Aspecto General:  Línea Base</t>
  </si>
  <si>
    <t>Parámetros</t>
  </si>
  <si>
    <t>Proyecciones</t>
  </si>
  <si>
    <t>Árbol de Problemas</t>
  </si>
  <si>
    <t>Priorización de Problemas</t>
  </si>
  <si>
    <t>Aspecto General:  Objetivos y Metas</t>
  </si>
  <si>
    <t>Árbol de Objetivos</t>
  </si>
  <si>
    <t>Definición de Objetivos y Metas</t>
  </si>
  <si>
    <t>Aspecto General:  Programas y Proyectos para la implementación del PGIRS</t>
  </si>
  <si>
    <t>Análisis, comparación y selección de alternativa</t>
  </si>
  <si>
    <t>Selección de la alternativa</t>
  </si>
  <si>
    <t>Contenido mínimo de los programas y proyectos</t>
  </si>
  <si>
    <t>Programas y Proyectos del PGIRS</t>
  </si>
  <si>
    <t>Aspecto General:  Cronograma</t>
  </si>
  <si>
    <t>Aspecto General:  Plan Financiero</t>
  </si>
  <si>
    <t>Aspecto General:  Implementación, Evaluación y Seguimiento</t>
  </si>
  <si>
    <t xml:space="preserve"> Implementación, Evaluación y Seguimiento</t>
  </si>
  <si>
    <t>Aspecto General:  Revisión y Actualización PGIRS</t>
  </si>
  <si>
    <t xml:space="preserve"> Revisión y Actualización PGIRS</t>
  </si>
  <si>
    <t>RESULTADOS</t>
  </si>
  <si>
    <t>Aspecto General</t>
  </si>
  <si>
    <t xml:space="preserve">% de Cumplimiento </t>
  </si>
  <si>
    <t>RESUMEN DEL CUMPLIMIENTO DEL PGIRS DE CUMARAL, BAJO EL MARCO DE LOS REQUERIMIENTOS DE LA RESOLUCIÓN 0754 DE 2014</t>
  </si>
  <si>
    <t>Aspecto Especifico</t>
  </si>
  <si>
    <t>% de Cumplimiento de Aspecto Especifico</t>
  </si>
  <si>
    <t>% de Cumplimiento de Aspecto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</si>
</sst>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4F4F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0" xfId="0" applyFont="1" applyBorder="1" applyAlignment="1">
      <alignment horizontal="center" vertical="center" wrapText="1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/>
    </xf>
    <xf numFmtId="1" fontId="4" fillId="0" borderId="32" xfId="0" applyNumberFormat="1" applyFont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1" fontId="4" fillId="0" borderId="35" xfId="0" applyNumberFormat="1" applyFont="1" applyBorder="1" applyAlignment="1">
      <alignment horizontal="center" vertical="center" wrapText="1"/>
    </xf>
    <xf numFmtId="1" fontId="4" fillId="0" borderId="37" xfId="0" applyNumberFormat="1" applyFont="1" applyBorder="1" applyAlignment="1">
      <alignment horizontal="center" vertical="center" wrapText="1"/>
    </xf>
    <xf numFmtId="1" fontId="8" fillId="2" borderId="30" xfId="0" applyNumberFormat="1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2" borderId="27" xfId="0" applyFill="1" applyBorder="1"/>
    <xf numFmtId="0" fontId="0" fillId="2" borderId="34" xfId="0" applyFill="1" applyBorder="1"/>
    <xf numFmtId="0" fontId="0" fillId="2" borderId="33" xfId="0" applyFill="1" applyBorder="1"/>
    <xf numFmtId="0" fontId="2" fillId="2" borderId="0" xfId="0" applyFont="1" applyFill="1"/>
    <xf numFmtId="1" fontId="8" fillId="2" borderId="45" xfId="0" applyNumberFormat="1" applyFont="1" applyFill="1" applyBorder="1" applyAlignment="1">
      <alignment horizontal="center" vertical="center" wrapText="1"/>
    </xf>
    <xf numFmtId="1" fontId="8" fillId="2" borderId="3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49" xfId="0" applyNumberFormat="1" applyFont="1" applyBorder="1" applyAlignment="1">
      <alignment horizontal="center" vertical="center" wrapText="1"/>
    </xf>
    <xf numFmtId="1" fontId="4" fillId="0" borderId="5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53" xfId="0" applyNumberFormat="1" applyFont="1" applyBorder="1" applyAlignment="1">
      <alignment horizontal="center" vertical="center" wrapText="1"/>
    </xf>
    <xf numFmtId="1" fontId="4" fillId="0" borderId="54" xfId="0" applyNumberFormat="1" applyFont="1" applyBorder="1" applyAlignment="1">
      <alignment horizontal="center" vertical="center" wrapText="1"/>
    </xf>
    <xf numFmtId="1" fontId="8" fillId="2" borderId="3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55" xfId="0" applyNumberFormat="1" applyFont="1" applyBorder="1" applyAlignment="1">
      <alignment horizontal="center" vertical="center" wrapText="1"/>
    </xf>
    <xf numFmtId="1" fontId="4" fillId="0" borderId="56" xfId="0" applyNumberFormat="1" applyFont="1" applyBorder="1" applyAlignment="1">
      <alignment horizontal="center" vertical="center" wrapText="1"/>
    </xf>
    <xf numFmtId="1" fontId="8" fillId="2" borderId="27" xfId="0" applyNumberFormat="1" applyFont="1" applyFill="1" applyBorder="1" applyAlignment="1">
      <alignment horizontal="center" vertical="center" wrapText="1"/>
    </xf>
    <xf numFmtId="1" fontId="8" fillId="2" borderId="28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64" fontId="8" fillId="2" borderId="45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top" wrapText="1"/>
    </xf>
    <xf numFmtId="1" fontId="0" fillId="2" borderId="9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1" fontId="8" fillId="2" borderId="38" xfId="0" applyNumberFormat="1" applyFont="1" applyFill="1" applyBorder="1" applyAlignment="1">
      <alignment horizontal="center" vertical="center" wrapText="1"/>
    </xf>
    <xf numFmtId="1" fontId="8" fillId="2" borderId="51" xfId="0" applyNumberFormat="1" applyFont="1" applyFill="1" applyBorder="1" applyAlignment="1">
      <alignment horizontal="center" vertical="center" wrapText="1"/>
    </xf>
    <xf numFmtId="1" fontId="8" fillId="2" borderId="40" xfId="0" applyNumberFormat="1" applyFont="1" applyFill="1" applyBorder="1" applyAlignment="1">
      <alignment horizontal="center" vertical="center" wrapText="1"/>
    </xf>
    <xf numFmtId="1" fontId="8" fillId="2" borderId="41" xfId="0" applyNumberFormat="1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1" fontId="8" fillId="2" borderId="5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1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'Organización para Formulación'!$B$12</c:f>
              <c:strCache>
                <c:ptCount val="1"/>
                <c:pt idx="0">
                  <c:v>Grupo coordinador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B41-407C-AB37-E56F9D806AC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B41-407C-AB37-E56F9D806A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Si</c:v>
              </c:pt>
              <c:pt idx="1">
                <c:v>No</c:v>
              </c:pt>
            </c:strLit>
          </c:cat>
          <c:val>
            <c:numRef>
              <c:f>'Organización para Formulación'!$C$12:$D$12</c:f>
              <c:numCache>
                <c:formatCode>General</c:formatCode>
                <c:ptCount val="2"/>
                <c:pt idx="0" formatCode="0">
                  <c:v>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1-407C-AB37-E56F9D806AC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'Programas y Proyectos'!$B$13</c:f>
              <c:strCache>
                <c:ptCount val="1"/>
                <c:pt idx="0">
                  <c:v>Selección de la alternativa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90B-4D7D-AC96-9534B70E276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90B-4D7D-AC96-9534B70E27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'Programas y Proyectos'!$C$11:$D$11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'Programas y Proyectos'!$C$13:$D$13</c:f>
              <c:numCache>
                <c:formatCode>General</c:formatCode>
                <c:ptCount val="2"/>
                <c:pt idx="0" formatCode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0B-4D7D-AC96-9534B70E27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'Programas y Proyectos'!$B$14</c:f>
              <c:strCache>
                <c:ptCount val="1"/>
                <c:pt idx="0">
                  <c:v>Contenido mínimo de los programas y proyectos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4F1-49EA-9E19-4B6D7D3D69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4F1-49EA-9E19-4B6D7D3D69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'Programas y Proyectos'!$C$11:$D$11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'Programas y Proyectos'!$C$14:$D$14</c:f>
              <c:numCache>
                <c:formatCode>General</c:formatCode>
                <c:ptCount val="2"/>
                <c:pt idx="0" formatCode="0">
                  <c:v>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F1-49EA-9E19-4B6D7D3D697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'Programas y Proyectos'!$B$15</c:f>
              <c:strCache>
                <c:ptCount val="1"/>
                <c:pt idx="0">
                  <c:v>Programas y Proyectos del PGIRS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6E7-411E-A16B-1FDCB275753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6E7-411E-A16B-1FDCB27575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'Programas y Proyectos'!$C$11:$D$11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'Programas y Proyectos'!$C$15:$D$15</c:f>
              <c:numCache>
                <c:formatCode>General</c:formatCode>
                <c:ptCount val="2"/>
                <c:pt idx="0" formatCode="0">
                  <c:v>13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E7-411E-A16B-1FDCB27575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Cronograma!$B$12</c:f>
              <c:strCache>
                <c:ptCount val="1"/>
                <c:pt idx="0">
                  <c:v>Cronograma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547-4A93-829F-9F0F3865FC1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547-4A93-829F-9F0F3865FC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Cronograma!$C$11:$D$11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Cronograma!$C$12:$D$12</c:f>
              <c:numCache>
                <c:formatCode>General</c:formatCode>
                <c:ptCount val="2"/>
                <c:pt idx="0" formatCode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47-4A93-829F-9F0F3865FC1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'Plan Financiero'!$B$12</c:f>
              <c:strCache>
                <c:ptCount val="1"/>
                <c:pt idx="0">
                  <c:v>Plan Financiero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736-4E39-B046-E34EB7828AC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736-4E39-B046-E34EB7828A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'Plan Financiero'!$C$11:$D$11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'Plan Financiero'!$C$12:$D$12</c:f>
              <c:numCache>
                <c:formatCode>General</c:formatCode>
                <c:ptCount val="2"/>
                <c:pt idx="0" formatCode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36-4E39-B046-E34EB7828A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'Imple. Evaluación y Seguimiento'!$B$12</c:f>
              <c:strCache>
                <c:ptCount val="1"/>
                <c:pt idx="0">
                  <c:v> Implementación, Evaluación y Seguimiento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776-481A-B574-90A29CD590B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776-481A-B574-90A29CD59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'Imple. Evaluación y Seguimiento'!$C$11:$D$11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'Imple. Evaluación y Seguimiento'!$C$12:$D$12</c:f>
              <c:numCache>
                <c:formatCode>General</c:formatCode>
                <c:ptCount val="2"/>
                <c:pt idx="0" formatCode="0">
                  <c:v>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76-481A-B574-90A29CD590B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'Revisión y Actualización'!$B$12</c:f>
              <c:strCache>
                <c:ptCount val="1"/>
                <c:pt idx="0">
                  <c:v> Revisión y Actualización PGIRS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09B-4256-9687-D766B8294A1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09B-4256-9687-D766B8294A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'Revisión y Actualización'!$C$11:$D$11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'Revisión y Actualización'!$C$12:$D$12</c:f>
              <c:numCache>
                <c:formatCode>General</c:formatCode>
                <c:ptCount val="2"/>
                <c:pt idx="0" formatCode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9B-4256-9687-D766B8294A1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% de Cumplimiento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674290678581786"/>
          <c:y val="6.3282886692627355E-2"/>
          <c:w val="0.50422348247442061"/>
          <c:h val="0.69417853943498098"/>
        </c:manualLayout>
      </c:layout>
      <c:barChart>
        <c:barDir val="col"/>
        <c:grouping val="stacked"/>
        <c:varyColors val="1"/>
        <c:ser>
          <c:idx val="0"/>
          <c:order val="0"/>
          <c:spPr>
            <a:ln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FF"/>
              </a:solidFill>
              <a:ln>
                <a:solidFill>
                  <a:schemeClr val="accent3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0EF-41B2-A306-4B41EB3C0F94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accent3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0EF-41B2-A306-4B41EB3C0F9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solidFill>
                  <a:schemeClr val="accent3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0EF-41B2-A306-4B41EB3C0F9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Final'!$B$12:$B$19</c:f>
              <c:strCache>
                <c:ptCount val="8"/>
                <c:pt idx="0">
                  <c:v>Organización para la formulación de los PGIRS</c:v>
                </c:pt>
                <c:pt idx="1">
                  <c:v>Línea Base</c:v>
                </c:pt>
                <c:pt idx="2">
                  <c:v>Objetivos y Metas</c:v>
                </c:pt>
                <c:pt idx="3">
                  <c:v>Programas y Proyectos para la implementación del PGIRS</c:v>
                </c:pt>
                <c:pt idx="4">
                  <c:v>Cronograma</c:v>
                </c:pt>
                <c:pt idx="5">
                  <c:v>Plan Financiero</c:v>
                </c:pt>
                <c:pt idx="6">
                  <c:v>Implementación, Evaluación y Seguimiento</c:v>
                </c:pt>
                <c:pt idx="7">
                  <c:v>Revisión y actualización PGIRS</c:v>
                </c:pt>
              </c:strCache>
            </c:strRef>
          </c:cat>
          <c:val>
            <c:numRef>
              <c:f>'Gráfico Final'!$C$12:$C$19</c:f>
              <c:numCache>
                <c:formatCode>0</c:formatCode>
                <c:ptCount val="8"/>
                <c:pt idx="0">
                  <c:v>100</c:v>
                </c:pt>
                <c:pt idx="1">
                  <c:v>96.269841269841265</c:v>
                </c:pt>
                <c:pt idx="2">
                  <c:v>100</c:v>
                </c:pt>
                <c:pt idx="3">
                  <c:v>100</c:v>
                </c:pt>
                <c:pt idx="4">
                  <c:v>50</c:v>
                </c:pt>
                <c:pt idx="5">
                  <c:v>50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EF-41B2-A306-4B41EB3C0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87591552"/>
        <c:axId val="87601536"/>
      </c:barChart>
      <c:catAx>
        <c:axId val="8759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7601536"/>
        <c:crosses val="autoZero"/>
        <c:auto val="1"/>
        <c:lblAlgn val="ctr"/>
        <c:lblOffset val="100"/>
        <c:noMultiLvlLbl val="0"/>
      </c:catAx>
      <c:valAx>
        <c:axId val="87601536"/>
        <c:scaling>
          <c:orientation val="minMax"/>
          <c:max val="110"/>
          <c:min val="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87591552"/>
        <c:crosses val="autoZero"/>
        <c:crossBetween val="between"/>
        <c:majorUnit val="10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28575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'Organización para Formulación'!$B$13</c:f>
              <c:strCache>
                <c:ptCount val="1"/>
                <c:pt idx="0">
                  <c:v>Grupo Técnico de Trabajo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6CE-4770-B6F8-2F59BCEA823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6CE-4770-B6F8-2F59BCEA82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Si</c:v>
              </c:pt>
              <c:pt idx="1">
                <c:v>No</c:v>
              </c:pt>
            </c:strLit>
          </c:cat>
          <c:val>
            <c:numRef>
              <c:f>'Organización para Formulación'!$C$13:$D$13</c:f>
              <c:numCache>
                <c:formatCode>General</c:formatCode>
                <c:ptCount val="2"/>
                <c:pt idx="0" formatCode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CE-4770-B6F8-2F59BCEA823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689485361291178"/>
          <c:y val="0.33874927092446783"/>
          <c:w val="0.17143846521947184"/>
          <c:h val="0.38310294546515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'Línea Base'!$B$12</c:f>
              <c:strCache>
                <c:ptCount val="1"/>
                <c:pt idx="0">
                  <c:v>Parámetros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9E-435B-80BE-AC9C5D56372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49E-435B-80BE-AC9C5D5637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'Línea Base'!$C$11:$D$11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'Línea Base'!$C$12:$D$12</c:f>
              <c:numCache>
                <c:formatCode>0</c:formatCode>
                <c:ptCount val="2"/>
                <c:pt idx="0">
                  <c:v>68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9E-435B-80BE-AC9C5D5637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'Línea Base'!$B$13</c:f>
              <c:strCache>
                <c:ptCount val="1"/>
                <c:pt idx="0">
                  <c:v>Proyecciones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34E-4589-81F6-972647638FF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34E-4589-81F6-972647638F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'Línea Base'!$C$11:$D$11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'Línea Base'!$C$13:$D$13</c:f>
              <c:numCache>
                <c:formatCode>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4E-4589-81F6-972647638F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'Línea Base'!$B$14</c:f>
              <c:strCache>
                <c:ptCount val="1"/>
                <c:pt idx="0">
                  <c:v>Árbol de Problemas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A23-464A-933F-44A5060193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A23-464A-933F-44A5060193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'Línea Base'!$C$11:$D$11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'Línea Base'!$C$14:$D$14</c:f>
              <c:numCache>
                <c:formatCode>0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23-464A-933F-44A50601939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'Línea Base'!$B$15</c:f>
              <c:strCache>
                <c:ptCount val="1"/>
                <c:pt idx="0">
                  <c:v>Priorización de Problemas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84-47DB-B833-7AE069DFC7B2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84-47DB-B833-7AE069DFC7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'Línea Base'!$C$11:$D$11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'Línea Base'!$C$15:$D$15</c:f>
              <c:numCache>
                <c:formatCode>0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4-47DB-B833-7AE069DFC7B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'Objetivos y Metas'!$B$12</c:f>
              <c:strCache>
                <c:ptCount val="1"/>
                <c:pt idx="0">
                  <c:v>Árbol de Objetivos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4A3-456D-9E15-EA08B85F4A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4A3-456D-9E15-EA08B85F4A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'Objetivos y Metas'!$C$11:$D$11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'Objetivos y Metas'!$C$12:$D$12</c:f>
              <c:numCache>
                <c:formatCode>General</c:formatCode>
                <c:ptCount val="2"/>
                <c:pt idx="0" formatCode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A3-456D-9E15-EA08B85F4A8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'Objetivos y Metas'!$B$13</c:f>
              <c:strCache>
                <c:ptCount val="1"/>
                <c:pt idx="0">
                  <c:v>Definición de Objetivos y Metas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6D0-4766-A38E-DA47F1ACFE8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6D0-4766-A38E-DA47F1ACF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'Objetivos y Metas'!$C$11:$D$11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'Objetivos y Metas'!$C$13:$D$13</c:f>
              <c:numCache>
                <c:formatCode>General</c:formatCode>
                <c:ptCount val="2"/>
                <c:pt idx="0" formatCode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D0-4766-A38E-DA47F1ACFE8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'Programas y Proyectos'!$B$12</c:f>
              <c:strCache>
                <c:ptCount val="1"/>
                <c:pt idx="0">
                  <c:v>Análisis, comparación y selección de alternativa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C66-4E4F-AD6C-E7FCB8A1F7F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C66-4E4F-AD6C-E7FCB8A1F7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'Programas y Proyectos'!$C$11:$D$11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'Programas y Proyectos'!$C$12:$D$12</c:f>
              <c:numCache>
                <c:formatCode>General</c:formatCode>
                <c:ptCount val="2"/>
                <c:pt idx="0" formatCode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66-4E4F-AD6C-E7FCB8A1F7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b="0"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chart" Target="../charts/chart17.xml"/><Relationship Id="rId4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chart" Target="../charts/chart1.xml"/><Relationship Id="rId5" Type="http://schemas.openxmlformats.org/officeDocument/2006/relationships/image" Target="../media/image6.jpe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6.jpeg"/><Relationship Id="rId2" Type="http://schemas.openxmlformats.org/officeDocument/2006/relationships/image" Target="../media/image4.png"/><Relationship Id="rId1" Type="http://schemas.openxmlformats.org/officeDocument/2006/relationships/chart" Target="../charts/chart3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chart" Target="../charts/chart7.xml"/><Relationship Id="rId5" Type="http://schemas.openxmlformats.org/officeDocument/2006/relationships/image" Target="../media/image6.jpeg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6.jpeg"/><Relationship Id="rId2" Type="http://schemas.openxmlformats.org/officeDocument/2006/relationships/image" Target="../media/image4.png"/><Relationship Id="rId1" Type="http://schemas.openxmlformats.org/officeDocument/2006/relationships/chart" Target="../charts/chart9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chart" Target="../charts/chart13.xml"/><Relationship Id="rId4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chart" Target="../charts/chart14.xml"/><Relationship Id="rId4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chart" Target="../charts/chart15.xml"/><Relationship Id="rId4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chart" Target="../charts/chart16.xml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216695</xdr:colOff>
      <xdr:row>1</xdr:row>
      <xdr:rowOff>19051</xdr:rowOff>
    </xdr:from>
    <xdr:to>
      <xdr:col>6</xdr:col>
      <xdr:colOff>390525</xdr:colOff>
      <xdr:row>3</xdr:row>
      <xdr:rowOff>38101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6A3EF10D-9FBC-43B2-A934-3AB33118B5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770" y="209551"/>
          <a:ext cx="735805" cy="4000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624155</xdr:colOff>
      <xdr:row>2</xdr:row>
      <xdr:rowOff>161924</xdr:rowOff>
    </xdr:from>
    <xdr:ext cx="1547546" cy="22897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AD01A97-2C2B-4892-86C9-F9575A55A8C3}"/>
            </a:ext>
          </a:extLst>
        </xdr:cNvPr>
        <xdr:cNvSpPr/>
      </xdr:nvSpPr>
      <xdr:spPr>
        <a:xfrm>
          <a:off x="4234130" y="542924"/>
          <a:ext cx="1547546" cy="2289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9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4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 editAs="oneCell">
    <xdr:from>
      <xdr:col>0</xdr:col>
      <xdr:colOff>28575</xdr:colOff>
      <xdr:row>10</xdr:row>
      <xdr:rowOff>19051</xdr:rowOff>
    </xdr:from>
    <xdr:to>
      <xdr:col>1</xdr:col>
      <xdr:colOff>2380</xdr:colOff>
      <xdr:row>11</xdr:row>
      <xdr:rowOff>190501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96509729-C53B-44E4-B83C-D99F2F474F0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57401"/>
          <a:ext cx="735805" cy="361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142876</xdr:colOff>
      <xdr:row>1</xdr:row>
      <xdr:rowOff>57151</xdr:rowOff>
    </xdr:from>
    <xdr:to>
      <xdr:col>1</xdr:col>
      <xdr:colOff>609600</xdr:colOff>
      <xdr:row>3</xdr:row>
      <xdr:rowOff>142875</xdr:rowOff>
    </xdr:to>
    <xdr:pic>
      <xdr:nvPicPr>
        <xdr:cNvPr id="8" name="Imagen 7" descr="Universidad Santo Tomás Villavicencio - Home | Facebook">
          <a:extLst>
            <a:ext uri="{FF2B5EF4-FFF2-40B4-BE49-F238E27FC236}">
              <a16:creationId xmlns:a16="http://schemas.microsoft.com/office/drawing/2014/main" id="{770BA55E-33B5-4CCD-B169-579A6400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6" y="247651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85353</xdr:colOff>
      <xdr:row>8</xdr:row>
      <xdr:rowOff>18652</xdr:rowOff>
    </xdr:from>
    <xdr:to>
      <xdr:col>8</xdr:col>
      <xdr:colOff>2961254</xdr:colOff>
      <xdr:row>18</xdr:row>
      <xdr:rowOff>678657</xdr:rowOff>
    </xdr:to>
    <xdr:graphicFrame macro="">
      <xdr:nvGraphicFramePr>
        <xdr:cNvPr id="2" name="9 Gráfico">
          <a:extLst>
            <a:ext uri="{FF2B5EF4-FFF2-40B4-BE49-F238E27FC236}">
              <a16:creationId xmlns:a16="http://schemas.microsoft.com/office/drawing/2014/main" id="{500E6032-1E5C-401F-9104-CEA56564E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369093</xdr:colOff>
      <xdr:row>2</xdr:row>
      <xdr:rowOff>119062</xdr:rowOff>
    </xdr:from>
    <xdr:to>
      <xdr:col>1</xdr:col>
      <xdr:colOff>2631280</xdr:colOff>
      <xdr:row>6</xdr:row>
      <xdr:rowOff>95249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765EBF-F1AB-4380-933E-A2AEC29706C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1131093" y="509587"/>
          <a:ext cx="2262187" cy="73818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631032</xdr:colOff>
      <xdr:row>1</xdr:row>
      <xdr:rowOff>23812</xdr:rowOff>
    </xdr:from>
    <xdr:to>
      <xdr:col>2</xdr:col>
      <xdr:colOff>2333626</xdr:colOff>
      <xdr:row>6</xdr:row>
      <xdr:rowOff>64613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C218A85A-583C-41C5-AB25-EFAD0B240471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182" y="223837"/>
          <a:ext cx="1702594" cy="99330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459848</xdr:colOff>
      <xdr:row>5</xdr:row>
      <xdr:rowOff>156263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D2D6EAB-A369-48AE-90F2-F2E67A303F8D}"/>
            </a:ext>
          </a:extLst>
        </xdr:cNvPr>
        <xdr:cNvSpPr/>
      </xdr:nvSpPr>
      <xdr:spPr>
        <a:xfrm>
          <a:off x="4326998" y="1118288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 editAs="oneCell">
    <xdr:from>
      <xdr:col>8</xdr:col>
      <xdr:colOff>2321718</xdr:colOff>
      <xdr:row>1</xdr:row>
      <xdr:rowOff>59531</xdr:rowOff>
    </xdr:from>
    <xdr:to>
      <xdr:col>8</xdr:col>
      <xdr:colOff>2964655</xdr:colOff>
      <xdr:row>4</xdr:row>
      <xdr:rowOff>130968</xdr:rowOff>
    </xdr:to>
    <xdr:pic>
      <xdr:nvPicPr>
        <xdr:cNvPr id="6" name="Imagen 5" descr="Universidad Santo Tomás Villavicencio - Home | Facebook">
          <a:extLst>
            <a:ext uri="{FF2B5EF4-FFF2-40B4-BE49-F238E27FC236}">
              <a16:creationId xmlns:a16="http://schemas.microsoft.com/office/drawing/2014/main" id="{29C9D488-54E3-4A1B-8EDA-C7BE697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2937" y="261937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119062</xdr:colOff>
      <xdr:row>2</xdr:row>
      <xdr:rowOff>35719</xdr:rowOff>
    </xdr:from>
    <xdr:to>
      <xdr:col>6</xdr:col>
      <xdr:colOff>1377156</xdr:colOff>
      <xdr:row>2</xdr:row>
      <xdr:rowOff>690564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4BC5F729-DC38-4758-8D9B-9414ABF18E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3906" y="809625"/>
          <a:ext cx="1258094" cy="654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1</xdr:row>
      <xdr:rowOff>83344</xdr:rowOff>
    </xdr:from>
    <xdr:to>
      <xdr:col>0</xdr:col>
      <xdr:colOff>511969</xdr:colOff>
      <xdr:row>1</xdr:row>
      <xdr:rowOff>500063</xdr:rowOff>
    </xdr:to>
    <xdr:pic>
      <xdr:nvPicPr>
        <xdr:cNvPr id="5" name="Imagen 4" descr="Universidad Santo Tomás Villavicencio - Home | Facebook">
          <a:extLst>
            <a:ext uri="{FF2B5EF4-FFF2-40B4-BE49-F238E27FC236}">
              <a16:creationId xmlns:a16="http://schemas.microsoft.com/office/drawing/2014/main" id="{7933A4F7-F047-4356-95F6-405C51CB7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0"/>
          <a:ext cx="416719" cy="416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8F2C88-6707-4849-852D-181325961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11906</xdr:colOff>
      <xdr:row>3</xdr:row>
      <xdr:rowOff>23813</xdr:rowOff>
    </xdr:from>
    <xdr:to>
      <xdr:col>1</xdr:col>
      <xdr:colOff>1881186</xdr:colOff>
      <xdr:row>6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530B10-4F47-4A07-9842-3BD95D5F5D38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73906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C2C20ADA-190F-4B59-AAAA-070490E3B63B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7604FAF-5FEE-427C-8DEA-7D56C83E3D36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>
    <xdr:from>
      <xdr:col>7</xdr:col>
      <xdr:colOff>226218</xdr:colOff>
      <xdr:row>12</xdr:row>
      <xdr:rowOff>71438</xdr:rowOff>
    </xdr:from>
    <xdr:to>
      <xdr:col>7</xdr:col>
      <xdr:colOff>2873374</xdr:colOff>
      <xdr:row>12</xdr:row>
      <xdr:rowOff>1793874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C37E13-AE40-43CC-96CA-D89D367D8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7</xdr:col>
      <xdr:colOff>2302669</xdr:colOff>
      <xdr:row>1</xdr:row>
      <xdr:rowOff>47625</xdr:rowOff>
    </xdr:from>
    <xdr:to>
      <xdr:col>7</xdr:col>
      <xdr:colOff>2945606</xdr:colOff>
      <xdr:row>4</xdr:row>
      <xdr:rowOff>119062</xdr:rowOff>
    </xdr:to>
    <xdr:pic>
      <xdr:nvPicPr>
        <xdr:cNvPr id="7" name="Imagen 6" descr="Universidad Santo Tomás Villavicencio - Home | Facebook">
          <a:extLst>
            <a:ext uri="{FF2B5EF4-FFF2-40B4-BE49-F238E27FC236}">
              <a16:creationId xmlns:a16="http://schemas.microsoft.com/office/drawing/2014/main" id="{3C596729-D1CD-4AA7-8D6D-837C9B05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3019" y="238125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1C7E73-7D24-4115-B2B8-5BBAD0A09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23813</xdr:rowOff>
    </xdr:from>
    <xdr:to>
      <xdr:col>1</xdr:col>
      <xdr:colOff>1869280</xdr:colOff>
      <xdr:row>6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00285F-D5FB-4CF5-9401-974C18FDB151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62000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79F97C7F-7916-4D7D-9478-AC860EDC3E7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4F09B893-9515-4CF1-AE50-92AA47F44D40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>
    <xdr:from>
      <xdr:col>7</xdr:col>
      <xdr:colOff>226219</xdr:colOff>
      <xdr:row>12</xdr:row>
      <xdr:rowOff>71438</xdr:rowOff>
    </xdr:from>
    <xdr:to>
      <xdr:col>7</xdr:col>
      <xdr:colOff>2873375</xdr:colOff>
      <xdr:row>12</xdr:row>
      <xdr:rowOff>1829591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2EA95DA-C033-4E41-8C0E-196774BCC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226218</xdr:colOff>
      <xdr:row>13</xdr:row>
      <xdr:rowOff>71437</xdr:rowOff>
    </xdr:from>
    <xdr:to>
      <xdr:col>7</xdr:col>
      <xdr:colOff>2873374</xdr:colOff>
      <xdr:row>13</xdr:row>
      <xdr:rowOff>1829590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661E0D4-1753-4443-9707-E5A5245F0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214313</xdr:colOff>
      <xdr:row>14</xdr:row>
      <xdr:rowOff>71438</xdr:rowOff>
    </xdr:from>
    <xdr:to>
      <xdr:col>7</xdr:col>
      <xdr:colOff>2861469</xdr:colOff>
      <xdr:row>14</xdr:row>
      <xdr:rowOff>1829591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1245755-795E-45C3-817B-2F75BCCF6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7</xdr:col>
      <xdr:colOff>2333625</xdr:colOff>
      <xdr:row>1</xdr:row>
      <xdr:rowOff>59531</xdr:rowOff>
    </xdr:from>
    <xdr:to>
      <xdr:col>7</xdr:col>
      <xdr:colOff>2976562</xdr:colOff>
      <xdr:row>4</xdr:row>
      <xdr:rowOff>130968</xdr:rowOff>
    </xdr:to>
    <xdr:pic>
      <xdr:nvPicPr>
        <xdr:cNvPr id="10" name="Imagen 9" descr="Universidad Santo Tomás Villavicencio - Home | Facebook">
          <a:extLst>
            <a:ext uri="{FF2B5EF4-FFF2-40B4-BE49-F238E27FC236}">
              <a16:creationId xmlns:a16="http://schemas.microsoft.com/office/drawing/2014/main" id="{C03EB105-2286-4A0D-B143-FCA119A1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9688" y="250031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BE75BE-FDAE-4672-9429-1D2E31CB1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23813</xdr:rowOff>
    </xdr:from>
    <xdr:to>
      <xdr:col>1</xdr:col>
      <xdr:colOff>1869280</xdr:colOff>
      <xdr:row>6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EF893F-8F4D-4598-85AE-B719F452B5D3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62000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6C3BF238-E9F3-4FEE-A090-B0A9E22C872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38C183E-81FB-42CE-BDC6-B428242C4F75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>
    <xdr:from>
      <xdr:col>7</xdr:col>
      <xdr:colOff>226218</xdr:colOff>
      <xdr:row>12</xdr:row>
      <xdr:rowOff>71438</xdr:rowOff>
    </xdr:from>
    <xdr:to>
      <xdr:col>7</xdr:col>
      <xdr:colOff>2873374</xdr:colOff>
      <xdr:row>12</xdr:row>
      <xdr:rowOff>1793874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9E482EC-19E2-4293-998F-C050037D7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7</xdr:col>
      <xdr:colOff>2333624</xdr:colOff>
      <xdr:row>1</xdr:row>
      <xdr:rowOff>59531</xdr:rowOff>
    </xdr:from>
    <xdr:to>
      <xdr:col>7</xdr:col>
      <xdr:colOff>2976561</xdr:colOff>
      <xdr:row>4</xdr:row>
      <xdr:rowOff>130968</xdr:rowOff>
    </xdr:to>
    <xdr:pic>
      <xdr:nvPicPr>
        <xdr:cNvPr id="7" name="Imagen 6" descr="Universidad Santo Tomás Villavicencio - Home | Facebook">
          <a:extLst>
            <a:ext uri="{FF2B5EF4-FFF2-40B4-BE49-F238E27FC236}">
              <a16:creationId xmlns:a16="http://schemas.microsoft.com/office/drawing/2014/main" id="{D80344AE-0D09-4038-9425-0B5A9C44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9687" y="250031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97920-3466-4462-95B5-7839FE1E4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23813</xdr:rowOff>
    </xdr:from>
    <xdr:to>
      <xdr:col>1</xdr:col>
      <xdr:colOff>1869280</xdr:colOff>
      <xdr:row>6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A6C9AB-E09B-4E3D-8425-0679F26DFA54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62000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3380DA4A-A673-4D34-91C9-77CE0C38221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9587A2A-288C-4C0B-AD17-FC16D53AA5D2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>
    <xdr:from>
      <xdr:col>7</xdr:col>
      <xdr:colOff>226219</xdr:colOff>
      <xdr:row>12</xdr:row>
      <xdr:rowOff>71438</xdr:rowOff>
    </xdr:from>
    <xdr:to>
      <xdr:col>7</xdr:col>
      <xdr:colOff>2873375</xdr:colOff>
      <xdr:row>12</xdr:row>
      <xdr:rowOff>1829591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4AD1BDA-C7FD-4C7E-AC6C-9FF90503C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226218</xdr:colOff>
      <xdr:row>13</xdr:row>
      <xdr:rowOff>71437</xdr:rowOff>
    </xdr:from>
    <xdr:to>
      <xdr:col>7</xdr:col>
      <xdr:colOff>2873374</xdr:colOff>
      <xdr:row>13</xdr:row>
      <xdr:rowOff>1829590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8CABA95-9819-469C-9706-54E308A36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214313</xdr:colOff>
      <xdr:row>14</xdr:row>
      <xdr:rowOff>71438</xdr:rowOff>
    </xdr:from>
    <xdr:to>
      <xdr:col>7</xdr:col>
      <xdr:colOff>2861469</xdr:colOff>
      <xdr:row>14</xdr:row>
      <xdr:rowOff>1829591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819F163-ECCE-46C1-8AC7-02F0D993F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7</xdr:col>
      <xdr:colOff>2357437</xdr:colOff>
      <xdr:row>1</xdr:row>
      <xdr:rowOff>71438</xdr:rowOff>
    </xdr:from>
    <xdr:to>
      <xdr:col>7</xdr:col>
      <xdr:colOff>3000374</xdr:colOff>
      <xdr:row>4</xdr:row>
      <xdr:rowOff>142875</xdr:rowOff>
    </xdr:to>
    <xdr:pic>
      <xdr:nvPicPr>
        <xdr:cNvPr id="9" name="Imagen 8" descr="Universidad Santo Tomás Villavicencio - Home | Facebook">
          <a:extLst>
            <a:ext uri="{FF2B5EF4-FFF2-40B4-BE49-F238E27FC236}">
              <a16:creationId xmlns:a16="http://schemas.microsoft.com/office/drawing/2014/main" id="{53C91576-B27A-4487-A53E-DA3A06D4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61938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F1AA95-2B95-49C5-AF30-FDA89478A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23813</xdr:rowOff>
    </xdr:from>
    <xdr:to>
      <xdr:col>1</xdr:col>
      <xdr:colOff>1869280</xdr:colOff>
      <xdr:row>6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286144-878D-43C4-9C6E-2759A89F2AC4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62000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590B729B-BC55-45D7-AF8C-6A2C9CBB3CFF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F26F367-8579-426D-8829-215F841EC58F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 editAs="oneCell">
    <xdr:from>
      <xdr:col>7</xdr:col>
      <xdr:colOff>2357438</xdr:colOff>
      <xdr:row>1</xdr:row>
      <xdr:rowOff>59530</xdr:rowOff>
    </xdr:from>
    <xdr:to>
      <xdr:col>7</xdr:col>
      <xdr:colOff>3000375</xdr:colOff>
      <xdr:row>4</xdr:row>
      <xdr:rowOff>130967</xdr:rowOff>
    </xdr:to>
    <xdr:pic>
      <xdr:nvPicPr>
        <xdr:cNvPr id="6" name="Imagen 5" descr="Universidad Santo Tomás Villavicencio - Home | Facebook">
          <a:extLst>
            <a:ext uri="{FF2B5EF4-FFF2-40B4-BE49-F238E27FC236}">
              <a16:creationId xmlns:a16="http://schemas.microsoft.com/office/drawing/2014/main" id="{F75FA518-AA20-461F-96C8-6B86EE35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1" y="250030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23059B-C4C7-493D-AD58-466EB9E7F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23813</xdr:rowOff>
    </xdr:from>
    <xdr:to>
      <xdr:col>1</xdr:col>
      <xdr:colOff>1869280</xdr:colOff>
      <xdr:row>6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B5A818-C7FD-4ABD-9B54-12DD62E054B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62000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ABC24684-825B-4952-8396-4892555EC5D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735F615C-F8D4-449D-95ED-885F0C84A04C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 editAs="oneCell">
    <xdr:from>
      <xdr:col>7</xdr:col>
      <xdr:colOff>2357437</xdr:colOff>
      <xdr:row>1</xdr:row>
      <xdr:rowOff>59531</xdr:rowOff>
    </xdr:from>
    <xdr:to>
      <xdr:col>7</xdr:col>
      <xdr:colOff>3000374</xdr:colOff>
      <xdr:row>4</xdr:row>
      <xdr:rowOff>130968</xdr:rowOff>
    </xdr:to>
    <xdr:pic>
      <xdr:nvPicPr>
        <xdr:cNvPr id="6" name="Imagen 5" descr="Universidad Santo Tomás Villavicencio - Home | Facebook">
          <a:extLst>
            <a:ext uri="{FF2B5EF4-FFF2-40B4-BE49-F238E27FC236}">
              <a16:creationId xmlns:a16="http://schemas.microsoft.com/office/drawing/2014/main" id="{095352F2-E21F-4A6A-8695-8A0DFE781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50031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23BEDB2-B18D-4279-B163-4AF51D2EF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23813</xdr:rowOff>
    </xdr:from>
    <xdr:to>
      <xdr:col>1</xdr:col>
      <xdr:colOff>1869280</xdr:colOff>
      <xdr:row>6</xdr:row>
      <xdr:rowOff>35719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CCE3E7E-3363-42FD-B8BF-44BB43D33C31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62000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8" name="4 Imagen">
          <a:extLst>
            <a:ext uri="{FF2B5EF4-FFF2-40B4-BE49-F238E27FC236}">
              <a16:creationId xmlns:a16="http://schemas.microsoft.com/office/drawing/2014/main" id="{5FC7D24E-A762-4431-BF28-2C9F1BAA2541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C014088-0F51-43E5-AC62-CC489C28A171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 editAs="oneCell">
    <xdr:from>
      <xdr:col>7</xdr:col>
      <xdr:colOff>2357437</xdr:colOff>
      <xdr:row>1</xdr:row>
      <xdr:rowOff>59530</xdr:rowOff>
    </xdr:from>
    <xdr:to>
      <xdr:col>7</xdr:col>
      <xdr:colOff>3000374</xdr:colOff>
      <xdr:row>4</xdr:row>
      <xdr:rowOff>130967</xdr:rowOff>
    </xdr:to>
    <xdr:pic>
      <xdr:nvPicPr>
        <xdr:cNvPr id="10" name="Imagen 9" descr="Universidad Santo Tomás Villavicencio - Home | Facebook">
          <a:extLst>
            <a:ext uri="{FF2B5EF4-FFF2-40B4-BE49-F238E27FC236}">
              <a16:creationId xmlns:a16="http://schemas.microsoft.com/office/drawing/2014/main" id="{653F14C3-4EF6-47EA-90D7-3B864244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50030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210344</xdr:colOff>
      <xdr:row>11</xdr:row>
      <xdr:rowOff>63503</xdr:rowOff>
    </xdr:from>
    <xdr:to>
      <xdr:col>7</xdr:col>
      <xdr:colOff>2857500</xdr:colOff>
      <xdr:row>11</xdr:row>
      <xdr:rowOff>1821656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F8B04-124C-4E12-8DD9-78D0DEB56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23813</xdr:rowOff>
    </xdr:from>
    <xdr:to>
      <xdr:col>1</xdr:col>
      <xdr:colOff>1869280</xdr:colOff>
      <xdr:row>6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693D3F-F356-48D9-9A9B-B9560A08862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35" b="33639"/>
        <a:stretch/>
      </xdr:blipFill>
      <xdr:spPr bwMode="auto">
        <a:xfrm>
          <a:off x="762000" y="595313"/>
          <a:ext cx="1869280" cy="5834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2321720</xdr:colOff>
      <xdr:row>1</xdr:row>
      <xdr:rowOff>119063</xdr:rowOff>
    </xdr:from>
    <xdr:to>
      <xdr:col>1</xdr:col>
      <xdr:colOff>3643313</xdr:colOff>
      <xdr:row>6</xdr:row>
      <xdr:rowOff>16987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EA20EA1E-C9D7-4EFC-81C0-FBFD3871A09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20" y="309563"/>
          <a:ext cx="1321593" cy="85042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1900504</xdr:colOff>
      <xdr:row>5</xdr:row>
      <xdr:rowOff>132451</xdr:rowOff>
    </xdr:from>
    <xdr:ext cx="2088089" cy="36567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A9FC719-4FA2-4071-9B68-A813DFCE860E}"/>
            </a:ext>
          </a:extLst>
        </xdr:cNvPr>
        <xdr:cNvSpPr/>
      </xdr:nvSpPr>
      <xdr:spPr>
        <a:xfrm>
          <a:off x="2662504" y="1084951"/>
          <a:ext cx="2088089" cy="36567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O" sz="1800" b="0">
              <a:effectLst/>
              <a:latin typeface="Agency FB" panose="020B0503020202020204" pitchFamily="34" charset="0"/>
              <a:ea typeface="+mn-ea"/>
              <a:cs typeface="+mn-cs"/>
            </a:rPr>
            <a:t>Municipio de Cumaral </a:t>
          </a:r>
          <a:endParaRPr lang="es-ES" sz="8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gency FB" panose="020B0503020202020204" pitchFamily="34" charset="0"/>
          </a:endParaRPr>
        </a:p>
      </xdr:txBody>
    </xdr:sp>
    <xdr:clientData/>
  </xdr:oneCellAnchor>
  <xdr:twoCellAnchor editAs="oneCell">
    <xdr:from>
      <xdr:col>7</xdr:col>
      <xdr:colOff>2357437</xdr:colOff>
      <xdr:row>1</xdr:row>
      <xdr:rowOff>59531</xdr:rowOff>
    </xdr:from>
    <xdr:to>
      <xdr:col>7</xdr:col>
      <xdr:colOff>3000374</xdr:colOff>
      <xdr:row>4</xdr:row>
      <xdr:rowOff>130968</xdr:rowOff>
    </xdr:to>
    <xdr:pic>
      <xdr:nvPicPr>
        <xdr:cNvPr id="6" name="Imagen 5" descr="Universidad Santo Tomás Villavicencio - Home | Facebook">
          <a:extLst>
            <a:ext uri="{FF2B5EF4-FFF2-40B4-BE49-F238E27FC236}">
              <a16:creationId xmlns:a16="http://schemas.microsoft.com/office/drawing/2014/main" id="{3BDACAE1-97E8-4677-B105-8EF91C8D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50031"/>
          <a:ext cx="642937" cy="64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44E6-B28D-4BD2-AF43-A9947003404F}">
  <dimension ref="A1:I22"/>
  <sheetViews>
    <sheetView tabSelected="1" workbookViewId="0"/>
  </sheetViews>
  <sheetFormatPr baseColWidth="10" defaultRowHeight="15" x14ac:dyDescent="0.25"/>
  <cols>
    <col min="1" max="1" width="11.42578125" style="2"/>
    <col min="2" max="2" width="18.7109375" style="2" customWidth="1"/>
    <col min="3" max="5" width="12" style="2" customWidth="1"/>
    <col min="6" max="7" width="8.42578125" style="2" customWidth="1"/>
    <col min="8" max="16384" width="11.42578125" style="2"/>
  </cols>
  <sheetData>
    <row r="1" spans="1:9" x14ac:dyDescent="0.25">
      <c r="A1"/>
    </row>
    <row r="2" spans="1:9" x14ac:dyDescent="0.25">
      <c r="A2" s="1"/>
      <c r="B2" s="62" t="s">
        <v>0</v>
      </c>
      <c r="C2" s="63"/>
      <c r="D2" s="63"/>
      <c r="E2" s="63"/>
      <c r="F2" s="63"/>
      <c r="G2" s="64"/>
    </row>
    <row r="3" spans="1:9" x14ac:dyDescent="0.25">
      <c r="A3" s="1"/>
      <c r="B3" s="65"/>
      <c r="C3" s="66"/>
      <c r="D3" s="66"/>
      <c r="E3" s="66"/>
      <c r="F3" s="66"/>
      <c r="G3" s="67"/>
    </row>
    <row r="4" spans="1:9" x14ac:dyDescent="0.25">
      <c r="A4"/>
      <c r="B4" s="68"/>
      <c r="C4" s="69"/>
      <c r="D4" s="69"/>
      <c r="E4" s="69"/>
      <c r="F4" s="69"/>
      <c r="G4" s="70"/>
      <c r="I4"/>
    </row>
    <row r="5" spans="1:9" x14ac:dyDescent="0.25">
      <c r="A5" s="1"/>
      <c r="B5" s="3" t="s">
        <v>1</v>
      </c>
      <c r="C5" s="71" t="s">
        <v>2</v>
      </c>
      <c r="D5" s="72"/>
      <c r="E5" s="73"/>
      <c r="F5" s="74" t="s">
        <v>3</v>
      </c>
      <c r="G5" s="75"/>
    </row>
    <row r="6" spans="1:9" ht="27.75" customHeight="1" x14ac:dyDescent="0.25">
      <c r="A6" s="1"/>
      <c r="B6" s="3" t="s">
        <v>4</v>
      </c>
      <c r="C6" s="58" t="s">
        <v>5</v>
      </c>
      <c r="D6" s="59"/>
      <c r="E6" s="60"/>
      <c r="F6" s="76" t="s">
        <v>6</v>
      </c>
      <c r="G6" s="76"/>
    </row>
    <row r="7" spans="1:9" ht="27.75" customHeight="1" x14ac:dyDescent="0.25">
      <c r="A7" s="1"/>
      <c r="B7" s="4" t="s">
        <v>7</v>
      </c>
      <c r="C7" s="58" t="s">
        <v>8</v>
      </c>
      <c r="D7" s="59"/>
      <c r="E7" s="60"/>
      <c r="F7" s="61" t="s">
        <v>9</v>
      </c>
      <c r="G7" s="61"/>
    </row>
    <row r="8" spans="1:9" ht="36.75" customHeight="1" x14ac:dyDescent="0.25">
      <c r="A8" s="1"/>
      <c r="B8" s="3" t="s">
        <v>10</v>
      </c>
      <c r="C8" s="58" t="s">
        <v>11</v>
      </c>
      <c r="D8" s="59"/>
      <c r="E8" s="60"/>
      <c r="F8" s="77" t="s">
        <v>12</v>
      </c>
      <c r="G8" s="77"/>
    </row>
    <row r="9" spans="1:9" x14ac:dyDescent="0.25">
      <c r="A9" s="1"/>
    </row>
    <row r="10" spans="1:9" x14ac:dyDescent="0.25">
      <c r="A10" s="1"/>
    </row>
    <row r="11" spans="1:9" x14ac:dyDescent="0.25">
      <c r="A11" s="78"/>
      <c r="B11" s="79" t="s">
        <v>13</v>
      </c>
      <c r="C11" s="79"/>
      <c r="D11" s="79"/>
      <c r="E11" s="79"/>
      <c r="F11" s="79"/>
      <c r="G11" s="80"/>
    </row>
    <row r="12" spans="1:9" ht="20.25" customHeight="1" x14ac:dyDescent="0.25">
      <c r="A12" s="78"/>
      <c r="B12" s="81"/>
      <c r="C12" s="81"/>
      <c r="D12" s="81"/>
      <c r="E12" s="81"/>
      <c r="F12" s="81"/>
      <c r="G12" s="82"/>
    </row>
    <row r="13" spans="1:9" ht="27.75" customHeight="1" x14ac:dyDescent="0.25">
      <c r="A13" s="5" t="s">
        <v>14</v>
      </c>
      <c r="B13" s="83" t="s">
        <v>15</v>
      </c>
      <c r="C13" s="83"/>
      <c r="D13" s="83"/>
      <c r="E13" s="83"/>
      <c r="F13" s="83" t="s">
        <v>16</v>
      </c>
      <c r="G13" s="83"/>
    </row>
    <row r="14" spans="1:9" x14ac:dyDescent="0.25">
      <c r="A14" s="6">
        <v>1</v>
      </c>
      <c r="B14" s="84" t="s">
        <v>17</v>
      </c>
      <c r="C14" s="84"/>
      <c r="D14" s="84"/>
      <c r="E14" s="84"/>
      <c r="F14" s="85">
        <v>2</v>
      </c>
      <c r="G14" s="85"/>
    </row>
    <row r="15" spans="1:9" x14ac:dyDescent="0.25">
      <c r="A15" s="6">
        <v>2</v>
      </c>
      <c r="B15" s="84" t="s">
        <v>18</v>
      </c>
      <c r="C15" s="84"/>
      <c r="D15" s="84"/>
      <c r="E15" s="84"/>
      <c r="F15" s="85">
        <v>4</v>
      </c>
      <c r="G15" s="85"/>
    </row>
    <row r="16" spans="1:9" x14ac:dyDescent="0.25">
      <c r="A16" s="6">
        <v>3</v>
      </c>
      <c r="B16" s="84" t="s">
        <v>19</v>
      </c>
      <c r="C16" s="84"/>
      <c r="D16" s="84"/>
      <c r="E16" s="84"/>
      <c r="F16" s="85">
        <v>2</v>
      </c>
      <c r="G16" s="85"/>
    </row>
    <row r="17" spans="1:7" x14ac:dyDescent="0.25">
      <c r="A17" s="6">
        <v>4</v>
      </c>
      <c r="B17" s="84" t="s">
        <v>20</v>
      </c>
      <c r="C17" s="84"/>
      <c r="D17" s="84"/>
      <c r="E17" s="84"/>
      <c r="F17" s="85">
        <v>4</v>
      </c>
      <c r="G17" s="85"/>
    </row>
    <row r="18" spans="1:7" x14ac:dyDescent="0.25">
      <c r="A18" s="6">
        <v>5</v>
      </c>
      <c r="B18" s="84" t="s">
        <v>21</v>
      </c>
      <c r="C18" s="84"/>
      <c r="D18" s="84"/>
      <c r="E18" s="84"/>
      <c r="F18" s="85">
        <v>1</v>
      </c>
      <c r="G18" s="85"/>
    </row>
    <row r="19" spans="1:7" x14ac:dyDescent="0.25">
      <c r="A19" s="6">
        <v>6</v>
      </c>
      <c r="B19" s="84" t="s">
        <v>22</v>
      </c>
      <c r="C19" s="84"/>
      <c r="D19" s="84"/>
      <c r="E19" s="84"/>
      <c r="F19" s="85">
        <v>1</v>
      </c>
      <c r="G19" s="85"/>
    </row>
    <row r="20" spans="1:7" x14ac:dyDescent="0.25">
      <c r="A20" s="6">
        <v>7</v>
      </c>
      <c r="B20" s="84" t="s">
        <v>23</v>
      </c>
      <c r="C20" s="84"/>
      <c r="D20" s="84"/>
      <c r="E20" s="84"/>
      <c r="F20" s="85">
        <v>1</v>
      </c>
      <c r="G20" s="85"/>
    </row>
    <row r="21" spans="1:7" x14ac:dyDescent="0.25">
      <c r="A21" s="6">
        <v>8</v>
      </c>
      <c r="B21" s="84" t="s">
        <v>24</v>
      </c>
      <c r="C21" s="84"/>
      <c r="D21" s="84"/>
      <c r="E21" s="84"/>
      <c r="F21" s="85">
        <v>1</v>
      </c>
      <c r="G21" s="85"/>
    </row>
    <row r="22" spans="1:7" x14ac:dyDescent="0.25">
      <c r="A22" s="1"/>
      <c r="B22" s="86"/>
      <c r="C22" s="86"/>
      <c r="D22" s="86"/>
      <c r="E22" s="86"/>
    </row>
  </sheetData>
  <mergeCells count="30">
    <mergeCell ref="B20:E20"/>
    <mergeCell ref="F20:G20"/>
    <mergeCell ref="B21:E21"/>
    <mergeCell ref="F21:G21"/>
    <mergeCell ref="B22:E22"/>
    <mergeCell ref="B17:E17"/>
    <mergeCell ref="F17:G17"/>
    <mergeCell ref="B18:E18"/>
    <mergeCell ref="F18:G18"/>
    <mergeCell ref="B19:E19"/>
    <mergeCell ref="F19:G19"/>
    <mergeCell ref="B14:E14"/>
    <mergeCell ref="F14:G14"/>
    <mergeCell ref="B15:E15"/>
    <mergeCell ref="F15:G15"/>
    <mergeCell ref="B16:E16"/>
    <mergeCell ref="F16:G16"/>
    <mergeCell ref="C8:E8"/>
    <mergeCell ref="F8:G8"/>
    <mergeCell ref="A11:A12"/>
    <mergeCell ref="B11:G12"/>
    <mergeCell ref="B13:E13"/>
    <mergeCell ref="F13:G13"/>
    <mergeCell ref="C7:E7"/>
    <mergeCell ref="F7:G7"/>
    <mergeCell ref="B2:G4"/>
    <mergeCell ref="C5:E5"/>
    <mergeCell ref="F5:G5"/>
    <mergeCell ref="C6:E6"/>
    <mergeCell ref="F6:G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5436-EDCF-425C-96B4-51257BE3720B}">
  <dimension ref="A1:I19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46.5703125" style="2" customWidth="1"/>
    <col min="3" max="3" width="45.7109375" style="2" customWidth="1"/>
    <col min="4" max="4" width="25.7109375" style="2" customWidth="1"/>
    <col min="5" max="5" width="30.7109375" style="2" customWidth="1"/>
    <col min="6" max="7" width="10.7109375" style="2" customWidth="1"/>
    <col min="8" max="8" width="21.85546875" style="2" customWidth="1"/>
    <col min="9" max="9" width="45.7109375" style="2" customWidth="1"/>
    <col min="10" max="16384" width="11.42578125" style="2"/>
  </cols>
  <sheetData>
    <row r="1" spans="1:9" ht="15.75" thickBot="1" x14ac:dyDescent="0.3"/>
    <row r="2" spans="1:9" x14ac:dyDescent="0.25">
      <c r="B2" s="101"/>
      <c r="C2" s="102"/>
      <c r="D2" s="107" t="s">
        <v>25</v>
      </c>
      <c r="E2" s="108"/>
      <c r="F2" s="108"/>
      <c r="G2" s="108"/>
      <c r="H2" s="108"/>
      <c r="I2" s="109"/>
    </row>
    <row r="3" spans="1:9" x14ac:dyDescent="0.25">
      <c r="B3" s="103"/>
      <c r="C3" s="104"/>
      <c r="D3" s="110"/>
      <c r="E3" s="92"/>
      <c r="F3" s="92"/>
      <c r="G3" s="92"/>
      <c r="H3" s="92"/>
      <c r="I3" s="111"/>
    </row>
    <row r="4" spans="1:9" x14ac:dyDescent="0.25">
      <c r="B4" s="103"/>
      <c r="C4" s="104"/>
      <c r="D4" s="110"/>
      <c r="E4" s="92"/>
      <c r="F4" s="92"/>
      <c r="G4" s="92"/>
      <c r="H4" s="92"/>
      <c r="I4" s="111"/>
    </row>
    <row r="5" spans="1:9" ht="15.75" thickBot="1" x14ac:dyDescent="0.3">
      <c r="B5" s="103"/>
      <c r="C5" s="104"/>
      <c r="D5" s="112"/>
      <c r="E5" s="113"/>
      <c r="F5" s="113"/>
      <c r="G5" s="113"/>
      <c r="H5" s="113"/>
      <c r="I5" s="114"/>
    </row>
    <row r="6" spans="1:9" x14ac:dyDescent="0.25">
      <c r="B6" s="103"/>
      <c r="C6" s="104"/>
      <c r="D6" s="115" t="s">
        <v>56</v>
      </c>
      <c r="E6" s="116"/>
      <c r="F6" s="116"/>
      <c r="G6" s="116"/>
      <c r="H6" s="116"/>
      <c r="I6" s="117"/>
    </row>
    <row r="7" spans="1:9" x14ac:dyDescent="0.25">
      <c r="B7" s="103"/>
      <c r="C7" s="104"/>
      <c r="D7" s="118"/>
      <c r="E7" s="119"/>
      <c r="F7" s="119"/>
      <c r="G7" s="119"/>
      <c r="H7" s="119"/>
      <c r="I7" s="120"/>
    </row>
    <row r="8" spans="1:9" ht="15.75" thickBot="1" x14ac:dyDescent="0.3">
      <c r="B8" s="105"/>
      <c r="C8" s="106"/>
      <c r="D8" s="121"/>
      <c r="E8" s="122"/>
      <c r="F8" s="122"/>
      <c r="G8" s="122"/>
      <c r="H8" s="122"/>
      <c r="I8" s="123"/>
    </row>
    <row r="9" spans="1:9" x14ac:dyDescent="0.25">
      <c r="B9" s="124" t="s">
        <v>57</v>
      </c>
      <c r="C9" s="126" t="s">
        <v>58</v>
      </c>
      <c r="I9" s="34"/>
    </row>
    <row r="10" spans="1:9" x14ac:dyDescent="0.25">
      <c r="B10" s="125"/>
      <c r="C10" s="127"/>
      <c r="I10" s="34"/>
    </row>
    <row r="11" spans="1:9" ht="15.75" thickBot="1" x14ac:dyDescent="0.3">
      <c r="B11" s="125"/>
      <c r="C11" s="128"/>
      <c r="I11" s="34"/>
    </row>
    <row r="12" spans="1:9" ht="54.75" customHeight="1" thickBot="1" x14ac:dyDescent="0.3">
      <c r="A12" s="37">
        <v>1</v>
      </c>
      <c r="B12" s="15" t="s">
        <v>17</v>
      </c>
      <c r="C12" s="16">
        <f>'Organización para Formulación'!F12</f>
        <v>100</v>
      </c>
      <c r="I12" s="34"/>
    </row>
    <row r="13" spans="1:9" ht="54.75" customHeight="1" thickBot="1" x14ac:dyDescent="0.3">
      <c r="A13" s="37">
        <v>2</v>
      </c>
      <c r="B13" s="15" t="s">
        <v>18</v>
      </c>
      <c r="C13" s="16">
        <f>'Línea Base'!F12</f>
        <v>96.269841269841265</v>
      </c>
      <c r="I13" s="34"/>
    </row>
    <row r="14" spans="1:9" ht="54.75" customHeight="1" thickBot="1" x14ac:dyDescent="0.3">
      <c r="A14" s="37">
        <v>3</v>
      </c>
      <c r="B14" s="15" t="s">
        <v>19</v>
      </c>
      <c r="C14" s="17">
        <f>'Objetivos y Metas'!F12</f>
        <v>100</v>
      </c>
      <c r="I14" s="34"/>
    </row>
    <row r="15" spans="1:9" ht="54.75" customHeight="1" thickBot="1" x14ac:dyDescent="0.3">
      <c r="A15" s="37">
        <v>4</v>
      </c>
      <c r="B15" s="15" t="s">
        <v>20</v>
      </c>
      <c r="C15" s="18">
        <f>'Programas y Proyectos'!F12</f>
        <v>100</v>
      </c>
      <c r="I15" s="34"/>
    </row>
    <row r="16" spans="1:9" ht="54.75" customHeight="1" thickBot="1" x14ac:dyDescent="0.3">
      <c r="A16" s="37">
        <v>5</v>
      </c>
      <c r="B16" s="15" t="s">
        <v>21</v>
      </c>
      <c r="C16" s="16">
        <f>Cronograma!F12</f>
        <v>50</v>
      </c>
      <c r="I16" s="34"/>
    </row>
    <row r="17" spans="1:9" ht="54.75" customHeight="1" thickBot="1" x14ac:dyDescent="0.3">
      <c r="A17" s="37">
        <v>6</v>
      </c>
      <c r="B17" s="15" t="s">
        <v>22</v>
      </c>
      <c r="C17" s="17">
        <f>'Plan Financiero'!F12</f>
        <v>50</v>
      </c>
      <c r="I17" s="34"/>
    </row>
    <row r="18" spans="1:9" ht="54.75" customHeight="1" thickBot="1" x14ac:dyDescent="0.3">
      <c r="A18" s="37">
        <v>7</v>
      </c>
      <c r="B18" s="15" t="s">
        <v>23</v>
      </c>
      <c r="C18" s="19">
        <f>'Imple. Evaluación y Seguimiento'!F12</f>
        <v>0</v>
      </c>
      <c r="I18" s="34"/>
    </row>
    <row r="19" spans="1:9" ht="54.75" customHeight="1" thickBot="1" x14ac:dyDescent="0.3">
      <c r="A19" s="37">
        <v>8</v>
      </c>
      <c r="B19" s="15" t="s">
        <v>24</v>
      </c>
      <c r="C19" s="17">
        <f>'Revisión y Actualización'!F12</f>
        <v>0</v>
      </c>
      <c r="D19" s="35"/>
      <c r="E19" s="35"/>
      <c r="F19" s="35"/>
      <c r="G19" s="35"/>
      <c r="H19" s="35"/>
      <c r="I19" s="36"/>
    </row>
  </sheetData>
  <mergeCells count="5">
    <mergeCell ref="B2:C8"/>
    <mergeCell ref="D2:I5"/>
    <mergeCell ref="D6:I8"/>
    <mergeCell ref="B9:B11"/>
    <mergeCell ref="C9:C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5620-4C32-4649-B693-A8D840F7046E}">
  <dimension ref="A1:G21"/>
  <sheetViews>
    <sheetView zoomScale="80" zoomScaleNormal="80" workbookViewId="0"/>
  </sheetViews>
  <sheetFormatPr baseColWidth="10" defaultRowHeight="15" x14ac:dyDescent="0.25"/>
  <cols>
    <col min="1" max="1" width="15.7109375" style="2" customWidth="1"/>
    <col min="2" max="2" width="45.7109375" style="2" customWidth="1"/>
    <col min="3" max="4" width="10.7109375" style="2" customWidth="1"/>
    <col min="5" max="5" width="23.28515625" style="2" customWidth="1"/>
    <col min="6" max="6" width="18" style="2" customWidth="1"/>
    <col min="7" max="7" width="21.85546875" style="2" customWidth="1"/>
    <col min="8" max="16384" width="11.42578125" style="2"/>
  </cols>
  <sheetData>
    <row r="1" spans="1:7" ht="15.75" thickBot="1" x14ac:dyDescent="0.3"/>
    <row r="2" spans="1:7" ht="45" customHeight="1" thickBot="1" x14ac:dyDescent="0.3">
      <c r="A2" s="129" t="s">
        <v>59</v>
      </c>
      <c r="B2" s="130"/>
      <c r="C2" s="130"/>
      <c r="D2" s="130"/>
      <c r="E2" s="130"/>
      <c r="F2" s="130"/>
      <c r="G2" s="131"/>
    </row>
    <row r="3" spans="1:7" ht="57.75" customHeight="1" thickBot="1" x14ac:dyDescent="0.3">
      <c r="A3" s="132" t="s">
        <v>57</v>
      </c>
      <c r="B3" s="135" t="s">
        <v>60</v>
      </c>
      <c r="C3" s="138"/>
      <c r="D3" s="139"/>
      <c r="E3" s="139"/>
      <c r="F3" s="139"/>
      <c r="G3" s="140"/>
    </row>
    <row r="4" spans="1:7" ht="27.75" customHeight="1" x14ac:dyDescent="0.25">
      <c r="A4" s="133"/>
      <c r="B4" s="136"/>
      <c r="C4" s="107" t="s">
        <v>28</v>
      </c>
      <c r="D4" s="109"/>
      <c r="E4" s="141" t="s">
        <v>61</v>
      </c>
      <c r="F4" s="132" t="s">
        <v>62</v>
      </c>
      <c r="G4" s="135" t="s">
        <v>31</v>
      </c>
    </row>
    <row r="5" spans="1:7" ht="17.25" customHeight="1" thickBot="1" x14ac:dyDescent="0.3">
      <c r="A5" s="134"/>
      <c r="B5" s="137"/>
      <c r="C5" s="54" t="s">
        <v>33</v>
      </c>
      <c r="D5" s="55" t="s">
        <v>34</v>
      </c>
      <c r="E5" s="142"/>
      <c r="F5" s="134"/>
      <c r="G5" s="143"/>
    </row>
    <row r="6" spans="1:7" ht="18" customHeight="1" thickBot="1" x14ac:dyDescent="0.3">
      <c r="A6" s="132" t="s">
        <v>17</v>
      </c>
      <c r="B6" s="20" t="s">
        <v>35</v>
      </c>
      <c r="C6" s="44">
        <f>'Organización para Formulación'!C12</f>
        <v>11</v>
      </c>
      <c r="D6" s="45">
        <f>'Organización para Formulación'!D12</f>
        <v>0</v>
      </c>
      <c r="E6" s="38">
        <f>'Organización para Formulación'!E12</f>
        <v>100</v>
      </c>
      <c r="F6" s="145">
        <f>'Organización para Formulación'!F12</f>
        <v>100</v>
      </c>
      <c r="G6" s="141" t="str">
        <f>IF(F6&gt;=71,"Eficiente",IF(F6&gt;=51,"Medianamente eficiente",IF(F6&lt;=50,"Deficiente")))</f>
        <v>Eficiente</v>
      </c>
    </row>
    <row r="7" spans="1:7" ht="19.5" customHeight="1" thickBot="1" x14ac:dyDescent="0.3">
      <c r="A7" s="144"/>
      <c r="B7" s="40" t="s">
        <v>36</v>
      </c>
      <c r="C7" s="41">
        <f>'Organización para Formulación'!C13</f>
        <v>10</v>
      </c>
      <c r="D7" s="42">
        <f>'Organización para Formulación'!D13</f>
        <v>0</v>
      </c>
      <c r="E7" s="38">
        <f>'Organización para Formulación'!E13</f>
        <v>100</v>
      </c>
      <c r="F7" s="146"/>
      <c r="G7" s="143"/>
    </row>
    <row r="8" spans="1:7" ht="15.75" thickBot="1" x14ac:dyDescent="0.3">
      <c r="A8" s="132" t="s">
        <v>18</v>
      </c>
      <c r="B8" s="20" t="s">
        <v>38</v>
      </c>
      <c r="C8" s="22">
        <f>'Línea Base'!C12</f>
        <v>68</v>
      </c>
      <c r="D8" s="23">
        <f>'Línea Base'!D12</f>
        <v>12</v>
      </c>
      <c r="E8" s="56">
        <f>'Línea Base'!E12</f>
        <v>85.079365079365076</v>
      </c>
      <c r="F8" s="145">
        <f>'Línea Base'!F12</f>
        <v>96.269841269841265</v>
      </c>
      <c r="G8" s="141" t="str">
        <f>IF(F8&gt;=71,"Eficiente",IF(F8&gt;=51,"Medianamente eficiente",IF(F8&lt;=50,"Deficiente")))</f>
        <v>Eficiente</v>
      </c>
    </row>
    <row r="9" spans="1:7" ht="15.75" thickBot="1" x14ac:dyDescent="0.3">
      <c r="A9" s="133"/>
      <c r="B9" s="24" t="s">
        <v>39</v>
      </c>
      <c r="C9" s="25">
        <f>'Línea Base'!C13</f>
        <v>5</v>
      </c>
      <c r="D9" s="26">
        <f>'Línea Base'!D13</f>
        <v>0</v>
      </c>
      <c r="E9" s="38">
        <f>'Línea Base'!E13</f>
        <v>100</v>
      </c>
      <c r="F9" s="147"/>
      <c r="G9" s="149"/>
    </row>
    <row r="10" spans="1:7" ht="15.75" thickBot="1" x14ac:dyDescent="0.3">
      <c r="A10" s="133"/>
      <c r="B10" s="24" t="s">
        <v>40</v>
      </c>
      <c r="C10" s="25">
        <f>'Línea Base'!C14</f>
        <v>3</v>
      </c>
      <c r="D10" s="26">
        <f>'Línea Base'!D14</f>
        <v>0</v>
      </c>
      <c r="E10" s="38">
        <f>'Línea Base'!E14</f>
        <v>100</v>
      </c>
      <c r="F10" s="147"/>
      <c r="G10" s="149"/>
    </row>
    <row r="11" spans="1:7" ht="15.75" thickBot="1" x14ac:dyDescent="0.3">
      <c r="A11" s="134"/>
      <c r="B11" s="21" t="s">
        <v>41</v>
      </c>
      <c r="C11" s="27">
        <f>'Línea Base'!C15</f>
        <v>3</v>
      </c>
      <c r="D11" s="28">
        <f>'Línea Base'!D15</f>
        <v>0</v>
      </c>
      <c r="E11" s="38">
        <f>'Línea Base'!E15</f>
        <v>100</v>
      </c>
      <c r="F11" s="148"/>
      <c r="G11" s="142"/>
    </row>
    <row r="12" spans="1:7" x14ac:dyDescent="0.25">
      <c r="A12" s="150" t="s">
        <v>19</v>
      </c>
      <c r="B12" s="43" t="s">
        <v>43</v>
      </c>
      <c r="C12" s="44">
        <f>'Objetivos y Metas'!C12</f>
        <v>3</v>
      </c>
      <c r="D12" s="45">
        <f>'Objetivos y Metas'!D12</f>
        <v>0</v>
      </c>
      <c r="E12" s="46">
        <f>'Objetivos y Metas'!E12</f>
        <v>100</v>
      </c>
      <c r="F12" s="151">
        <f>'Objetivos y Metas'!F12</f>
        <v>100</v>
      </c>
      <c r="G12" s="135" t="str">
        <f>IF(F12&gt;=71,"Eficiente",IF(F12&gt;=51,"Medianamente eficiente",IF(F12&lt;=50,"Deficiente")))</f>
        <v>Eficiente</v>
      </c>
    </row>
    <row r="13" spans="1:7" ht="15.75" thickBot="1" x14ac:dyDescent="0.3">
      <c r="A13" s="144"/>
      <c r="B13" s="40" t="s">
        <v>44</v>
      </c>
      <c r="C13" s="41">
        <f>'Objetivos y Metas'!C13</f>
        <v>10</v>
      </c>
      <c r="D13" s="42">
        <f>'Objetivos y Metas'!D13</f>
        <v>0</v>
      </c>
      <c r="E13" s="46">
        <f>'Objetivos y Metas'!E13</f>
        <v>100</v>
      </c>
      <c r="F13" s="146"/>
      <c r="G13" s="143"/>
    </row>
    <row r="14" spans="1:7" ht="23.25" customHeight="1" thickBot="1" x14ac:dyDescent="0.3">
      <c r="A14" s="132" t="s">
        <v>20</v>
      </c>
      <c r="B14" s="20" t="s">
        <v>46</v>
      </c>
      <c r="C14" s="22">
        <f>'Programas y Proyectos'!C12</f>
        <v>4</v>
      </c>
      <c r="D14" s="23">
        <f>'Programas y Proyectos'!D12</f>
        <v>0</v>
      </c>
      <c r="E14" s="38">
        <f>'Programas y Proyectos'!E12</f>
        <v>100</v>
      </c>
      <c r="F14" s="145">
        <f>'Programas y Proyectos'!F12</f>
        <v>100</v>
      </c>
      <c r="G14" s="141" t="str">
        <f>IF(F14&gt;=71,"Eficiente",IF(F14&gt;=51,"Medianamente eficiente",IF(F14&lt;=50,"Deficiente")))</f>
        <v>Eficiente</v>
      </c>
    </row>
    <row r="15" spans="1:7" ht="23.25" customHeight="1" thickBot="1" x14ac:dyDescent="0.3">
      <c r="A15" s="133"/>
      <c r="B15" s="24" t="s">
        <v>47</v>
      </c>
      <c r="C15" s="25">
        <f>'Programas y Proyectos'!C13</f>
        <v>4</v>
      </c>
      <c r="D15" s="26">
        <f>'Programas y Proyectos'!D13</f>
        <v>0</v>
      </c>
      <c r="E15" s="38">
        <f>'Programas y Proyectos'!E13</f>
        <v>100</v>
      </c>
      <c r="F15" s="147"/>
      <c r="G15" s="149"/>
    </row>
    <row r="16" spans="1:7" ht="23.25" customHeight="1" thickBot="1" x14ac:dyDescent="0.3">
      <c r="A16" s="133"/>
      <c r="B16" s="24" t="s">
        <v>48</v>
      </c>
      <c r="C16" s="25">
        <f>'Programas y Proyectos'!C14</f>
        <v>8</v>
      </c>
      <c r="D16" s="26">
        <f>'Programas y Proyectos'!D14</f>
        <v>0</v>
      </c>
      <c r="E16" s="38">
        <f>'Programas y Proyectos'!E14</f>
        <v>100</v>
      </c>
      <c r="F16" s="147"/>
      <c r="G16" s="149"/>
    </row>
    <row r="17" spans="1:7" ht="23.25" customHeight="1" thickBot="1" x14ac:dyDescent="0.3">
      <c r="A17" s="134"/>
      <c r="B17" s="21" t="s">
        <v>49</v>
      </c>
      <c r="C17" s="27">
        <f>'Programas y Proyectos'!C15</f>
        <v>13</v>
      </c>
      <c r="D17" s="28">
        <f>'Programas y Proyectos'!D15</f>
        <v>0</v>
      </c>
      <c r="E17" s="38">
        <f>'Programas y Proyectos'!E15</f>
        <v>100</v>
      </c>
      <c r="F17" s="148"/>
      <c r="G17" s="142"/>
    </row>
    <row r="18" spans="1:7" ht="15.75" thickBot="1" x14ac:dyDescent="0.3">
      <c r="A18" s="53" t="s">
        <v>21</v>
      </c>
      <c r="B18" s="47" t="s">
        <v>21</v>
      </c>
      <c r="C18" s="48">
        <f>Cronograma!C12</f>
        <v>3</v>
      </c>
      <c r="D18" s="49">
        <f>Cronograma!D12</f>
        <v>3</v>
      </c>
      <c r="E18" s="50">
        <f>Cronograma!E12</f>
        <v>50</v>
      </c>
      <c r="F18" s="51">
        <f>Cronograma!F12</f>
        <v>50</v>
      </c>
      <c r="G18" s="52" t="str">
        <f>IF(F18&gt;=71,"Eficiente",IF(F18&gt;=51,"Medianamente eficiente",IF(F18&lt;=50,"Deficiente")))</f>
        <v>Deficiente</v>
      </c>
    </row>
    <row r="19" spans="1:7" ht="15.75" thickBot="1" x14ac:dyDescent="0.3">
      <c r="A19" s="57" t="s">
        <v>22</v>
      </c>
      <c r="B19" s="29" t="s">
        <v>22</v>
      </c>
      <c r="C19" s="30">
        <f>'Plan Financiero'!C12</f>
        <v>3</v>
      </c>
      <c r="D19" s="31">
        <f>'Plan Financiero'!D12</f>
        <v>3</v>
      </c>
      <c r="E19" s="39">
        <f>'Plan Financiero'!E12</f>
        <v>50</v>
      </c>
      <c r="F19" s="32">
        <f>'Plan Financiero'!F12</f>
        <v>50</v>
      </c>
      <c r="G19" s="33" t="str">
        <f>IF(F19&gt;=71,"Eficiente",IF(F19&gt;=51,"Medianamente eficiente",IF(F19&lt;=50,"Deficiente")))</f>
        <v>Deficiente</v>
      </c>
    </row>
    <row r="20" spans="1:7" ht="39" thickBot="1" x14ac:dyDescent="0.3">
      <c r="A20" s="53" t="s">
        <v>23</v>
      </c>
      <c r="B20" s="47" t="s">
        <v>23</v>
      </c>
      <c r="C20" s="48">
        <f>'Imple. Evaluación y Seguimiento'!C12</f>
        <v>0</v>
      </c>
      <c r="D20" s="49">
        <f>'Imple. Evaluación y Seguimiento'!D12</f>
        <v>5</v>
      </c>
      <c r="E20" s="50">
        <f>'Imple. Evaluación y Seguimiento'!E12</f>
        <v>0</v>
      </c>
      <c r="F20" s="51">
        <f>'Imple. Evaluación y Seguimiento'!F12</f>
        <v>0</v>
      </c>
      <c r="G20" s="52" t="str">
        <f>IF(F20&gt;=71,"Eficiente",IF(F20&gt;=51,"Medianamente eficiente",IF(F20&lt;=50,"Deficiente")))</f>
        <v>Deficiente</v>
      </c>
    </row>
    <row r="21" spans="1:7" ht="26.25" thickBot="1" x14ac:dyDescent="0.3">
      <c r="A21" s="57" t="s">
        <v>24</v>
      </c>
      <c r="B21" s="29" t="s">
        <v>24</v>
      </c>
      <c r="C21" s="30">
        <f>'Revisión y Actualización'!C12</f>
        <v>0</v>
      </c>
      <c r="D21" s="31">
        <f>'Revisión y Actualización'!D12</f>
        <v>2</v>
      </c>
      <c r="E21" s="39">
        <f>'Revisión y Actualización'!E12</f>
        <v>0</v>
      </c>
      <c r="F21" s="32">
        <f>'Revisión y Actualización'!F12</f>
        <v>0</v>
      </c>
      <c r="G21" s="33" t="str">
        <f>IF(F21&gt;=71,"Eficiente",IF(F21&gt;=51,"Medianamente eficiente",IF(F21&lt;=50,"Deficiente")))</f>
        <v>Deficiente</v>
      </c>
    </row>
  </sheetData>
  <mergeCells count="20">
    <mergeCell ref="A12:A13"/>
    <mergeCell ref="F12:F13"/>
    <mergeCell ref="G12:G13"/>
    <mergeCell ref="A14:A17"/>
    <mergeCell ref="F14:F17"/>
    <mergeCell ref="G14:G17"/>
    <mergeCell ref="A6:A7"/>
    <mergeCell ref="F6:F7"/>
    <mergeCell ref="G6:G7"/>
    <mergeCell ref="A8:A11"/>
    <mergeCell ref="F8:F11"/>
    <mergeCell ref="G8:G11"/>
    <mergeCell ref="A2:G2"/>
    <mergeCell ref="A3:A5"/>
    <mergeCell ref="B3:B5"/>
    <mergeCell ref="C3:G3"/>
    <mergeCell ref="C4:D4"/>
    <mergeCell ref="E4:E5"/>
    <mergeCell ref="F4:F5"/>
    <mergeCell ref="G4:G5"/>
  </mergeCells>
  <conditionalFormatting sqref="G6:G21">
    <cfRule type="containsText" dxfId="5" priority="4" operator="containsText" text="Medianamente eficiente">
      <formula>NOT(ISERROR(SEARCH("Medianamente eficiente",G6)))</formula>
    </cfRule>
    <cfRule type="containsText" dxfId="4" priority="5" operator="containsText" text="Deficiente">
      <formula>NOT(ISERROR(SEARCH("Deficiente",G6)))</formula>
    </cfRule>
    <cfRule type="containsText" dxfId="3" priority="6" operator="containsText" text="Eficiente">
      <formula>NOT(ISERROR(SEARCH("Eficiente",G6)))</formula>
    </cfRule>
    <cfRule type="containsText" dxfId="2" priority="3" operator="containsText" text="Eficiente">
      <formula>NOT(ISERROR(SEARCH("Eficiente",G6)))</formula>
    </cfRule>
    <cfRule type="containsText" dxfId="1" priority="2" operator="containsText" text="Medianamente eficiente">
      <formula>NOT(ISERROR(SEARCH("Medianamente eficiente",G6)))</formula>
    </cfRule>
    <cfRule type="containsText" dxfId="0" priority="1" operator="containsText" text="Deficiente">
      <formula>NOT(ISERROR(SEARCH("Deficiente",G6)))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16EE-23CA-4D5B-9CDB-05525B50D244}">
  <dimension ref="B2:H13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26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35</v>
      </c>
      <c r="C12" s="10">
        <v>11</v>
      </c>
      <c r="D12" s="11">
        <v>0</v>
      </c>
      <c r="E12" s="12">
        <f>(C12/(C12+D12))*100</f>
        <v>100</v>
      </c>
      <c r="F12" s="87">
        <f>SUM(E12:E13)/'Criterios de Calificación'!F14</f>
        <v>100</v>
      </c>
      <c r="G12" s="89" t="str">
        <f>IF(F12&gt;=71,"Eficiente",IF(F12&gt;=51,"Medianamente eficiente",IF(F12&lt;=50,"Deficiente")))</f>
        <v>Eficiente</v>
      </c>
      <c r="H12" s="13"/>
    </row>
    <row r="13" spans="2:8" ht="149.44999999999999" customHeight="1" x14ac:dyDescent="0.25">
      <c r="B13" s="9" t="s">
        <v>36</v>
      </c>
      <c r="C13" s="10">
        <v>10</v>
      </c>
      <c r="D13" s="11">
        <v>0</v>
      </c>
      <c r="E13" s="12">
        <f>(C13/(C13+D13))*100</f>
        <v>100</v>
      </c>
      <c r="F13" s="88"/>
      <c r="G13" s="90"/>
      <c r="H13" s="14"/>
    </row>
  </sheetData>
  <mergeCells count="11">
    <mergeCell ref="F12:F13"/>
    <mergeCell ref="G12:G13"/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:G13">
    <cfRule type="containsText" dxfId="50" priority="4" operator="containsText" text="Deficiente">
      <formula>NOT(ISERROR(SEARCH("Deficiente",G12)))</formula>
    </cfRule>
    <cfRule type="containsText" dxfId="49" priority="5" operator="containsText" text="Medianamente eficiente">
      <formula>NOT(ISERROR(SEARCH("Medianamente eficiente",G12)))</formula>
    </cfRule>
    <cfRule type="containsText" dxfId="48" priority="6" operator="containsText" text="Eficiente">
      <formula>NOT(ISERROR(SEARCH("Eficiente",G12)))</formula>
    </cfRule>
    <cfRule type="containsText" dxfId="47" priority="3" operator="containsText" text="Eficiente">
      <formula>NOT(ISERROR(SEARCH("Eficiente",G12)))</formula>
    </cfRule>
    <cfRule type="containsText" dxfId="46" priority="2" operator="containsText" text="Medianamente eficiente">
      <formula>NOT(ISERROR(SEARCH("Medianamente eficiente",G12)))</formula>
    </cfRule>
    <cfRule type="containsText" dxfId="45" priority="1" operator="containsText" text="Deficiente">
      <formula>NOT(ISERROR(SEARCH("Deficiente",G12)))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A18F-657F-4F77-A9C9-AD0DB422D05C}">
  <dimension ref="B2:H15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37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38</v>
      </c>
      <c r="C12" s="10">
        <v>68</v>
      </c>
      <c r="D12" s="10">
        <v>12</v>
      </c>
      <c r="E12" s="12">
        <v>85.079365079365076</v>
      </c>
      <c r="F12" s="87">
        <f>SUM(E12:E15)/'Criterios de Calificación'!F15:G15</f>
        <v>96.269841269841265</v>
      </c>
      <c r="G12" s="89" t="str">
        <f>IF(F12&gt;=71,"Eficiente",IF(F12&gt;=51,"Medianamente eficiente",IF(F12&lt;=50,"Deficiente")))</f>
        <v>Eficiente</v>
      </c>
      <c r="H12" s="14"/>
    </row>
    <row r="13" spans="2:8" ht="149.44999999999999" customHeight="1" x14ac:dyDescent="0.25">
      <c r="B13" s="9" t="s">
        <v>39</v>
      </c>
      <c r="C13" s="10">
        <v>5</v>
      </c>
      <c r="D13" s="10">
        <v>0</v>
      </c>
      <c r="E13" s="12">
        <f>(C13/(C13+D13))*100</f>
        <v>100</v>
      </c>
      <c r="F13" s="97"/>
      <c r="G13" s="98"/>
      <c r="H13" s="14"/>
    </row>
    <row r="14" spans="2:8" ht="149.44999999999999" customHeight="1" x14ac:dyDescent="0.25">
      <c r="B14" s="9" t="s">
        <v>40</v>
      </c>
      <c r="C14" s="10">
        <v>3</v>
      </c>
      <c r="D14" s="10">
        <v>0</v>
      </c>
      <c r="E14" s="12">
        <f>(C14/(C14+D14))*100</f>
        <v>100</v>
      </c>
      <c r="F14" s="97"/>
      <c r="G14" s="98"/>
      <c r="H14" s="14"/>
    </row>
    <row r="15" spans="2:8" ht="149.44999999999999" customHeight="1" x14ac:dyDescent="0.25">
      <c r="B15" s="9" t="s">
        <v>41</v>
      </c>
      <c r="C15" s="10">
        <v>3</v>
      </c>
      <c r="D15" s="10">
        <v>0</v>
      </c>
      <c r="E15" s="12">
        <f>(C15/(C15+D15))*100</f>
        <v>100</v>
      </c>
      <c r="F15" s="88"/>
      <c r="G15" s="90"/>
      <c r="H15" s="14"/>
    </row>
  </sheetData>
  <mergeCells count="11">
    <mergeCell ref="F12:F15"/>
    <mergeCell ref="G12:G15"/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:G15">
    <cfRule type="containsText" dxfId="44" priority="3" operator="containsText" text="Eficiente">
      <formula>NOT(ISERROR(SEARCH("Eficiente",G12)))</formula>
    </cfRule>
    <cfRule type="containsText" dxfId="43" priority="2" operator="containsText" text="Medianamente eficiente">
      <formula>NOT(ISERROR(SEARCH("Medianamente eficiente",G12)))</formula>
    </cfRule>
    <cfRule type="containsText" dxfId="42" priority="1" operator="containsText" text="Deficiente">
      <formula>NOT(ISERROR(SEARCH("Deficiente",G12)))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50C5-267E-467B-B914-5A9202E2272D}">
  <dimension ref="B2:H13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42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43</v>
      </c>
      <c r="C12" s="10">
        <v>3</v>
      </c>
      <c r="D12" s="11">
        <v>0</v>
      </c>
      <c r="E12" s="12">
        <f>(C12/(C12+D12))*100</f>
        <v>100</v>
      </c>
      <c r="F12" s="99">
        <f>SUM(E12:E13)/'Criterios de Calificación'!F16:G16</f>
        <v>100</v>
      </c>
      <c r="G12" s="89" t="str">
        <f>IF(F12&gt;=71,"Eficiente",IF(F12&gt;=51,"Medianamente eficiente",IF(F12&lt;=50,"Deficiente")))</f>
        <v>Eficiente</v>
      </c>
      <c r="H12" s="13"/>
    </row>
    <row r="13" spans="2:8" ht="149.44999999999999" customHeight="1" x14ac:dyDescent="0.25">
      <c r="B13" s="9" t="s">
        <v>44</v>
      </c>
      <c r="C13" s="10">
        <v>10</v>
      </c>
      <c r="D13" s="11">
        <v>0</v>
      </c>
      <c r="E13" s="12">
        <f>(C13/(C13+D13))*100</f>
        <v>100</v>
      </c>
      <c r="F13" s="100"/>
      <c r="G13" s="90"/>
      <c r="H13" s="14"/>
    </row>
  </sheetData>
  <mergeCells count="11">
    <mergeCell ref="F12:F13"/>
    <mergeCell ref="G12:G13"/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:G13">
    <cfRule type="containsText" dxfId="41" priority="4" operator="containsText" text="Deficiente">
      <formula>NOT(ISERROR(SEARCH("Deficiente",G12)))</formula>
    </cfRule>
    <cfRule type="containsText" dxfId="40" priority="5" operator="containsText" text="Medianamente eficiente">
      <formula>NOT(ISERROR(SEARCH("Medianamente eficiente",G12)))</formula>
    </cfRule>
    <cfRule type="containsText" dxfId="39" priority="6" operator="containsText" text="Eficiente">
      <formula>NOT(ISERROR(SEARCH("Eficiente",G12)))</formula>
    </cfRule>
    <cfRule type="containsText" dxfId="38" priority="3" operator="containsText" text="Eficiente">
      <formula>NOT(ISERROR(SEARCH("Eficiente",G12)))</formula>
    </cfRule>
    <cfRule type="containsText" dxfId="37" priority="2" operator="containsText" text="Medianamente eficiente">
      <formula>NOT(ISERROR(SEARCH("Medianamente eficiente",G12)))</formula>
    </cfRule>
    <cfRule type="containsText" dxfId="36" priority="1" operator="containsText" text="Deficiente">
      <formula>NOT(ISERROR(SEARCH("Deficiente",G12)))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D311-04BC-42C2-B4D7-39B3BBBFC52C}">
  <dimension ref="B2:H15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45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46</v>
      </c>
      <c r="C12" s="10">
        <v>4</v>
      </c>
      <c r="D12" s="11">
        <v>0</v>
      </c>
      <c r="E12" s="12">
        <f>(C12/(C12+D12))*100</f>
        <v>100</v>
      </c>
      <c r="F12" s="87">
        <f>SUM(E12:E15)/'Criterios de Calificación'!F17:G17</f>
        <v>100</v>
      </c>
      <c r="G12" s="89" t="str">
        <f>IF(F12&gt;=71,"Eficiente",IF(F12&gt;=51,"Medianamente eficiente",IF(F12&lt;=50,"Deficiente")))</f>
        <v>Eficiente</v>
      </c>
      <c r="H12" s="14"/>
    </row>
    <row r="13" spans="2:8" ht="149.44999999999999" customHeight="1" x14ac:dyDescent="0.25">
      <c r="B13" s="9" t="s">
        <v>47</v>
      </c>
      <c r="C13" s="10">
        <v>4</v>
      </c>
      <c r="D13" s="11">
        <v>0</v>
      </c>
      <c r="E13" s="12">
        <f>(C13/(C13+D13))*100</f>
        <v>100</v>
      </c>
      <c r="F13" s="97"/>
      <c r="G13" s="98"/>
      <c r="H13" s="14"/>
    </row>
    <row r="14" spans="2:8" ht="149.44999999999999" customHeight="1" x14ac:dyDescent="0.25">
      <c r="B14" s="9" t="s">
        <v>48</v>
      </c>
      <c r="C14" s="10">
        <v>8</v>
      </c>
      <c r="D14" s="11">
        <v>0</v>
      </c>
      <c r="E14" s="12">
        <f>(C14/(C14+D14))*100</f>
        <v>100</v>
      </c>
      <c r="F14" s="97"/>
      <c r="G14" s="98"/>
      <c r="H14" s="14"/>
    </row>
    <row r="15" spans="2:8" ht="149.44999999999999" customHeight="1" x14ac:dyDescent="0.25">
      <c r="B15" s="9" t="s">
        <v>49</v>
      </c>
      <c r="C15" s="10">
        <v>13</v>
      </c>
      <c r="D15" s="11">
        <v>0</v>
      </c>
      <c r="E15" s="12">
        <f>(C15/(C15+D15))*100</f>
        <v>100</v>
      </c>
      <c r="F15" s="88"/>
      <c r="G15" s="90"/>
      <c r="H15" s="14"/>
    </row>
  </sheetData>
  <mergeCells count="11">
    <mergeCell ref="F12:F15"/>
    <mergeCell ref="G12:G15"/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">
    <cfRule type="containsText" dxfId="35" priority="4" operator="containsText" text="Deficiente">
      <formula>NOT(ISERROR(SEARCH("Deficiente",G12)))</formula>
    </cfRule>
    <cfRule type="containsText" dxfId="34" priority="5" operator="containsText" text="Medianamente eficiente">
      <formula>NOT(ISERROR(SEARCH("Medianamente eficiente",G12)))</formula>
    </cfRule>
    <cfRule type="containsText" dxfId="33" priority="6" operator="containsText" text="Eficiente">
      <formula>NOT(ISERROR(SEARCH("Eficiente",G12)))</formula>
    </cfRule>
  </conditionalFormatting>
  <conditionalFormatting sqref="G12:G15">
    <cfRule type="containsText" dxfId="32" priority="3" operator="containsText" text="Eficiente">
      <formula>NOT(ISERROR(SEARCH("Eficiente",G12)))</formula>
    </cfRule>
    <cfRule type="containsText" dxfId="31" priority="2" operator="containsText" text="Medianamente eficiente">
      <formula>NOT(ISERROR(SEARCH("Medianamente eficiente",G12)))</formula>
    </cfRule>
    <cfRule type="containsText" dxfId="30" priority="1" operator="containsText" text="Deficiente">
      <formula>NOT(ISERROR(SEARCH("Deficiente",G12)))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CD84-59F8-45F9-B603-B506F2548FFA}">
  <dimension ref="B2:H12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50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21</v>
      </c>
      <c r="C12" s="10">
        <v>3</v>
      </c>
      <c r="D12" s="11">
        <v>3</v>
      </c>
      <c r="E12" s="12">
        <f>(C12/(C12+D12))*100</f>
        <v>50</v>
      </c>
      <c r="F12" s="12">
        <f>SUM(E12:E12)/'Criterios de Calificación'!F18:G18</f>
        <v>50</v>
      </c>
      <c r="G12" s="8" t="str">
        <f>IF(F12&gt;=71,"Eficiente",IF(F12&gt;=51,"Medianamente eficiente",IF(F12&lt;=50,"Deficiente")))</f>
        <v>Deficiente</v>
      </c>
      <c r="H12" s="14"/>
    </row>
  </sheetData>
  <mergeCells count="9"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">
    <cfRule type="containsText" dxfId="29" priority="4" operator="containsText" text="Deficiente">
      <formula>NOT(ISERROR(SEARCH("Deficiente",G12)))</formula>
    </cfRule>
    <cfRule type="containsText" dxfId="28" priority="5" operator="containsText" text="Medianamente eficiente">
      <formula>NOT(ISERROR(SEARCH("Medianamente eficiente",G12)))</formula>
    </cfRule>
    <cfRule type="containsText" dxfId="27" priority="6" operator="containsText" text="Eficiente">
      <formula>NOT(ISERROR(SEARCH("Eficiente",G12)))</formula>
    </cfRule>
    <cfRule type="containsText" dxfId="26" priority="3" operator="containsText" text="Eficiente">
      <formula>NOT(ISERROR(SEARCH("Eficiente",G12)))</formula>
    </cfRule>
    <cfRule type="containsText" dxfId="25" priority="2" operator="containsText" text="Medianamente eficiente">
      <formula>NOT(ISERROR(SEARCH("Medianamente eficiente",G12)))</formula>
    </cfRule>
    <cfRule type="containsText" dxfId="24" priority="1" operator="containsText" text="Deficiente">
      <formula>NOT(ISERROR(SEARCH("Deficiente",G12)))</formula>
    </cfRule>
  </conditionalFormatting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31D0-E26C-4ECA-AA31-DBC41CE1A232}">
  <dimension ref="B2:H12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51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22</v>
      </c>
      <c r="C12" s="10">
        <v>3</v>
      </c>
      <c r="D12" s="11">
        <v>3</v>
      </c>
      <c r="E12" s="12">
        <f>(C12/(C12+D12))*100</f>
        <v>50</v>
      </c>
      <c r="F12" s="12">
        <f>SUM(E12:E12)/'Criterios de Calificación'!F19:G19</f>
        <v>50</v>
      </c>
      <c r="G12" s="8" t="str">
        <f>IF(F12&gt;=71,"Eficiente",IF(F12&gt;=51,"Medianamente eficiente",IF(F12&lt;=50,"Deficiente")))</f>
        <v>Deficiente</v>
      </c>
      <c r="H12" s="14"/>
    </row>
  </sheetData>
  <mergeCells count="9"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">
    <cfRule type="containsText" dxfId="23" priority="4" operator="containsText" text="Deficiente">
      <formula>NOT(ISERROR(SEARCH("Deficiente",G12)))</formula>
    </cfRule>
    <cfRule type="containsText" dxfId="22" priority="5" operator="containsText" text="Medianamente eficiente">
      <formula>NOT(ISERROR(SEARCH("Medianamente eficiente",G12)))</formula>
    </cfRule>
    <cfRule type="containsText" dxfId="21" priority="6" operator="containsText" text="Eficiente">
      <formula>NOT(ISERROR(SEARCH("Eficiente",G12)))</formula>
    </cfRule>
    <cfRule type="containsText" dxfId="20" priority="3" operator="containsText" text="Eficiente">
      <formula>NOT(ISERROR(SEARCH("Eficiente",G12)))</formula>
    </cfRule>
    <cfRule type="containsText" dxfId="19" priority="2" operator="containsText" text="Medianamente eficiente">
      <formula>NOT(ISERROR(SEARCH("Medianamente eficiente",G12)))</formula>
    </cfRule>
    <cfRule type="containsText" dxfId="18" priority="1" operator="containsText" text="Deficiente">
      <formula>NOT(ISERROR(SEARCH("Deficiente",G12)))</formula>
    </cfRule>
  </conditionalFormatting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ED77-A19B-4A0A-B1DA-2F8A1AAC3EEB}">
  <dimension ref="B2:H12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52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53</v>
      </c>
      <c r="C12" s="10">
        <v>0</v>
      </c>
      <c r="D12" s="11">
        <v>5</v>
      </c>
      <c r="E12" s="12">
        <f>(C12/(C12+D12))*100</f>
        <v>0</v>
      </c>
      <c r="F12" s="12">
        <f>SUM(E12:E12)/'Criterios de Calificación'!F20:G20</f>
        <v>0</v>
      </c>
      <c r="G12" s="8" t="str">
        <f>IF(F12&gt;=71,"Eficiente",IF(F12&gt;=51,"Medianamente eficiente",IF(F12&lt;=50,"Deficiente")))</f>
        <v>Deficiente</v>
      </c>
      <c r="H12" s="14"/>
    </row>
  </sheetData>
  <mergeCells count="9"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">
    <cfRule type="containsText" dxfId="17" priority="4" operator="containsText" text="Deficiente">
      <formula>NOT(ISERROR(SEARCH("Deficiente",G12)))</formula>
    </cfRule>
    <cfRule type="containsText" dxfId="16" priority="5" operator="containsText" text="Medianamente eficiente">
      <formula>NOT(ISERROR(SEARCH("Medianamente eficiente",G12)))</formula>
    </cfRule>
    <cfRule type="containsText" dxfId="15" priority="6" operator="containsText" text="Eficiente">
      <formula>NOT(ISERROR(SEARCH("Eficiente",G12)))</formula>
    </cfRule>
    <cfRule type="containsText" dxfId="14" priority="3" operator="containsText" text="Eficiente">
      <formula>NOT(ISERROR(SEARCH("Eficiente",G12)))</formula>
    </cfRule>
    <cfRule type="containsText" dxfId="13" priority="2" operator="containsText" text="Medianamente eficiente">
      <formula>NOT(ISERROR(SEARCH("Medianamente eficiente",G12)))</formula>
    </cfRule>
    <cfRule type="containsText" dxfId="12" priority="1" operator="containsText" text="Deficiente">
      <formula>NOT(ISERROR(SEARCH("Deficiente",G12)))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491D-4B4F-48CE-B3DD-AFE8B89C8181}">
  <dimension ref="B2:H12"/>
  <sheetViews>
    <sheetView zoomScale="80" zoomScaleNormal="80" workbookViewId="0"/>
  </sheetViews>
  <sheetFormatPr baseColWidth="10" defaultRowHeight="15" x14ac:dyDescent="0.25"/>
  <cols>
    <col min="1" max="1" width="11.42578125" style="2"/>
    <col min="2" max="2" width="57.85546875" style="2" customWidth="1"/>
    <col min="3" max="4" width="10.7109375" style="2" customWidth="1"/>
    <col min="5" max="7" width="21.85546875" style="2" customWidth="1"/>
    <col min="8" max="8" width="45.7109375" style="2" customWidth="1"/>
    <col min="9" max="16384" width="11.42578125" style="2"/>
  </cols>
  <sheetData>
    <row r="2" spans="2:8" x14ac:dyDescent="0.25">
      <c r="B2" s="91"/>
      <c r="C2" s="62" t="s">
        <v>25</v>
      </c>
      <c r="D2" s="63"/>
      <c r="E2" s="63"/>
      <c r="F2" s="63"/>
      <c r="G2" s="63"/>
      <c r="H2" s="64"/>
    </row>
    <row r="3" spans="2:8" x14ac:dyDescent="0.25">
      <c r="B3" s="91"/>
      <c r="C3" s="65"/>
      <c r="D3" s="66"/>
      <c r="E3" s="66"/>
      <c r="F3" s="66"/>
      <c r="G3" s="66"/>
      <c r="H3" s="67"/>
    </row>
    <row r="4" spans="2:8" x14ac:dyDescent="0.25">
      <c r="B4" s="91"/>
      <c r="C4" s="65"/>
      <c r="D4" s="66"/>
      <c r="E4" s="66"/>
      <c r="F4" s="66"/>
      <c r="G4" s="66"/>
      <c r="H4" s="67"/>
    </row>
    <row r="5" spans="2:8" x14ac:dyDescent="0.25">
      <c r="B5" s="91"/>
      <c r="C5" s="68"/>
      <c r="D5" s="69"/>
      <c r="E5" s="69"/>
      <c r="F5" s="69"/>
      <c r="G5" s="69"/>
      <c r="H5" s="70"/>
    </row>
    <row r="6" spans="2:8" x14ac:dyDescent="0.25">
      <c r="B6" s="91"/>
      <c r="C6" s="62" t="s">
        <v>54</v>
      </c>
      <c r="D6" s="63"/>
      <c r="E6" s="63"/>
      <c r="F6" s="63"/>
      <c r="G6" s="63"/>
      <c r="H6" s="64"/>
    </row>
    <row r="7" spans="2:8" x14ac:dyDescent="0.25">
      <c r="B7" s="91"/>
      <c r="C7" s="65"/>
      <c r="D7" s="66"/>
      <c r="E7" s="66"/>
      <c r="F7" s="66"/>
      <c r="G7" s="66"/>
      <c r="H7" s="67"/>
    </row>
    <row r="8" spans="2:8" x14ac:dyDescent="0.25">
      <c r="B8" s="91"/>
      <c r="C8" s="68"/>
      <c r="D8" s="69"/>
      <c r="E8" s="69"/>
      <c r="F8" s="69"/>
      <c r="G8" s="69"/>
      <c r="H8" s="70"/>
    </row>
    <row r="9" spans="2:8" x14ac:dyDescent="0.25">
      <c r="B9" s="92" t="s">
        <v>27</v>
      </c>
      <c r="C9" s="65" t="s">
        <v>28</v>
      </c>
      <c r="D9" s="67"/>
      <c r="E9" s="93" t="s">
        <v>29</v>
      </c>
      <c r="F9" s="93" t="s">
        <v>30</v>
      </c>
      <c r="G9" s="93" t="s">
        <v>31</v>
      </c>
      <c r="H9" s="96" t="s">
        <v>32</v>
      </c>
    </row>
    <row r="10" spans="2:8" x14ac:dyDescent="0.25">
      <c r="B10" s="92"/>
      <c r="C10" s="68"/>
      <c r="D10" s="70"/>
      <c r="E10" s="94"/>
      <c r="F10" s="94"/>
      <c r="G10" s="94"/>
      <c r="H10" s="96"/>
    </row>
    <row r="11" spans="2:8" x14ac:dyDescent="0.25">
      <c r="B11" s="92"/>
      <c r="C11" s="7" t="s">
        <v>33</v>
      </c>
      <c r="D11" s="8" t="s">
        <v>34</v>
      </c>
      <c r="E11" s="95"/>
      <c r="F11" s="95"/>
      <c r="G11" s="95"/>
      <c r="H11" s="96"/>
    </row>
    <row r="12" spans="2:8" ht="149.44999999999999" customHeight="1" x14ac:dyDescent="0.25">
      <c r="B12" s="9" t="s">
        <v>55</v>
      </c>
      <c r="C12" s="10">
        <v>0</v>
      </c>
      <c r="D12" s="11">
        <v>2</v>
      </c>
      <c r="E12" s="12">
        <f>(C12/(C12+D12))*100</f>
        <v>0</v>
      </c>
      <c r="F12" s="12">
        <f>SUM(E12:E12)/'Criterios de Calificación'!F21:G21</f>
        <v>0</v>
      </c>
      <c r="G12" s="8" t="str">
        <f>IF(F12&gt;=71,"Eficiente",IF(F12&gt;=51,"Medianamente eficiente",IF(F12&lt;=50,"Deficiente")))</f>
        <v>Deficiente</v>
      </c>
      <c r="H12" s="14"/>
    </row>
  </sheetData>
  <mergeCells count="9">
    <mergeCell ref="B2:B8"/>
    <mergeCell ref="C2:H5"/>
    <mergeCell ref="C6:H8"/>
    <mergeCell ref="B9:B11"/>
    <mergeCell ref="C9:D10"/>
    <mergeCell ref="E9:E11"/>
    <mergeCell ref="F9:F11"/>
    <mergeCell ref="G9:G11"/>
    <mergeCell ref="H9:H11"/>
  </mergeCells>
  <conditionalFormatting sqref="G12">
    <cfRule type="containsText" dxfId="11" priority="4" operator="containsText" text="Deficiente">
      <formula>NOT(ISERROR(SEARCH("Deficiente",G12)))</formula>
    </cfRule>
    <cfRule type="containsText" dxfId="10" priority="5" operator="containsText" text="Medianamente eficiente">
      <formula>NOT(ISERROR(SEARCH("Medianamente eficiente",G12)))</formula>
    </cfRule>
    <cfRule type="containsText" dxfId="9" priority="6" operator="containsText" text="Eficiente">
      <formula>NOT(ISERROR(SEARCH("Eficiente",G12)))</formula>
    </cfRule>
    <cfRule type="containsText" dxfId="8" priority="3" operator="containsText" text="Eficiente">
      <formula>NOT(ISERROR(SEARCH("Eficiente",G12)))</formula>
    </cfRule>
    <cfRule type="containsText" dxfId="7" priority="2" operator="containsText" text="Medianamente eficiente">
      <formula>NOT(ISERROR(SEARCH("Medianamente eficiente",G12)))</formula>
    </cfRule>
    <cfRule type="containsText" dxfId="6" priority="1" operator="containsText" text="Deficiente">
      <formula>NOT(ISERROR(SEARCH("Deficiente",G12)))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Criterios de Calificación</vt:lpstr>
      <vt:lpstr>Organización para Formulación</vt:lpstr>
      <vt:lpstr>Línea Base</vt:lpstr>
      <vt:lpstr>Objetivos y Metas</vt:lpstr>
      <vt:lpstr>Programas y Proyectos</vt:lpstr>
      <vt:lpstr>Cronograma</vt:lpstr>
      <vt:lpstr>Plan Financiero</vt:lpstr>
      <vt:lpstr>Imple. Evaluación y Seguimiento</vt:lpstr>
      <vt:lpstr>Revisión y Actualización</vt:lpstr>
      <vt:lpstr>Gráfico Final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2021-08-27T02:19:34Z</dcterms:created>
  <dcterms:modified xsi:type="dcterms:W3CDTF">2023-02-09T00:53:55Z</dcterms:modified>
</cp:coreProperties>
</file>