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so\Desktop\TESIS\"/>
    </mc:Choice>
  </mc:AlternateContent>
  <bookViews>
    <workbookView xWindow="0" yWindow="0" windowWidth="28800" windowHeight="121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" i="1" l="1"/>
  <c r="Z4" i="1"/>
  <c r="Y4" i="1"/>
  <c r="X4" i="1"/>
  <c r="L7" i="1" l="1"/>
  <c r="M5" i="1"/>
  <c r="L5" i="1"/>
  <c r="K5" i="1"/>
  <c r="Q5" i="1"/>
  <c r="N5" i="1"/>
  <c r="H5" i="1"/>
  <c r="J5" i="1"/>
  <c r="G5" i="1"/>
  <c r="F5" i="1"/>
  <c r="C9" i="1"/>
  <c r="C8" i="1"/>
  <c r="C7" i="1"/>
  <c r="C6" i="1"/>
  <c r="I5" i="1" s="1"/>
</calcChain>
</file>

<file path=xl/sharedStrings.xml><?xml version="1.0" encoding="utf-8"?>
<sst xmlns="http://schemas.openxmlformats.org/spreadsheetml/2006/main" count="27" uniqueCount="27">
  <si>
    <t>LONGITUD
(KM)</t>
  </si>
  <si>
    <t>CAUCE PRINCIPAL</t>
  </si>
  <si>
    <t>CAUCES 2DO ORDEN</t>
  </si>
  <si>
    <t>CAUCES 1ER ORDEN</t>
  </si>
  <si>
    <t>CAUCES 3ER ORDEN</t>
  </si>
  <si>
    <t>3er ORDEN
(KM)</t>
  </si>
  <si>
    <t>2do ORDEN
(KM)</t>
  </si>
  <si>
    <t>1er ORDEN
(KM)</t>
  </si>
  <si>
    <t>4to ORDEN
(KM)</t>
  </si>
  <si>
    <t>CAUCES 4to ORDEN</t>
  </si>
  <si>
    <t>ÁREA (Ha)</t>
  </si>
  <si>
    <t>PERIMETRO (KM)</t>
  </si>
  <si>
    <t>TIPO</t>
  </si>
  <si>
    <t>MORFOMETRIA CUENCA DEL RIO FRIO</t>
  </si>
  <si>
    <t>ANCHO (KM)</t>
  </si>
  <si>
    <t>FACTOR DE FORMA DE HORTON (Kf)</t>
  </si>
  <si>
    <t>COEFICIENTE DE COMPACIDAD</t>
  </si>
  <si>
    <t>DESNIDAD DE DRENAJES</t>
  </si>
  <si>
    <t>COEFICIENTE DE TORRENCIALIDAD</t>
  </si>
  <si>
    <t>RELACIÓN DE ELONGACIÓN (Re)</t>
  </si>
  <si>
    <t>COTA MAXIMA
(msnm)</t>
  </si>
  <si>
    <t>COTA MINIMA
(msnm)</t>
  </si>
  <si>
    <t>PENDIENTE
(%)</t>
  </si>
  <si>
    <t>TEMEZ
TIEMPO DE CONCENTRACIÓN (Horas)</t>
  </si>
  <si>
    <t>V.T. CHOW
TIEMPO DE CONCENTRACIÓN 
(Horas)</t>
  </si>
  <si>
    <t>KIRPICH
TIEMPO DE CONCENTRACIÓN
(Horas)</t>
  </si>
  <si>
    <t>PROMEDIO 3 FORMULAS
(Horas)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</si>
</sst>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43" fontId="0" fillId="0" borderId="1" xfId="1" applyNumberFormat="1" applyFont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Z70"/>
  <sheetViews>
    <sheetView tabSelected="1" workbookViewId="0">
      <selection activeCell="J5" sqref="J5"/>
    </sheetView>
  </sheetViews>
  <sheetFormatPr baseColWidth="10" defaultRowHeight="15" x14ac:dyDescent="0.25"/>
  <cols>
    <col min="2" max="2" width="12.85546875" customWidth="1"/>
    <col min="6" max="6" width="13.5703125" bestFit="1" customWidth="1"/>
    <col min="8" max="8" width="13.7109375" customWidth="1"/>
    <col min="10" max="10" width="17.7109375" customWidth="1"/>
    <col min="11" max="13" width="17.140625" customWidth="1"/>
    <col min="14" max="14" width="13.140625" customWidth="1"/>
  </cols>
  <sheetData>
    <row r="3" spans="2:26" ht="33" customHeight="1" thickBot="1" x14ac:dyDescent="0.3">
      <c r="B3" s="20" t="s">
        <v>13</v>
      </c>
      <c r="C3" s="21"/>
      <c r="D3" s="21"/>
      <c r="E3" s="21"/>
      <c r="T3" s="4" t="s">
        <v>7</v>
      </c>
      <c r="U3" s="2" t="s">
        <v>6</v>
      </c>
      <c r="V3" s="2" t="s">
        <v>5</v>
      </c>
      <c r="W3" s="2" t="s">
        <v>8</v>
      </c>
    </row>
    <row r="4" spans="2:26" ht="60" x14ac:dyDescent="0.25">
      <c r="B4" s="1" t="s">
        <v>12</v>
      </c>
      <c r="C4" s="2" t="s">
        <v>0</v>
      </c>
      <c r="D4" s="1" t="s">
        <v>10</v>
      </c>
      <c r="E4" s="2" t="s">
        <v>11</v>
      </c>
      <c r="F4" s="1" t="s">
        <v>14</v>
      </c>
      <c r="G4" s="5" t="s">
        <v>15</v>
      </c>
      <c r="H4" s="5" t="s">
        <v>16</v>
      </c>
      <c r="I4" s="5" t="s">
        <v>17</v>
      </c>
      <c r="J4" s="15" t="s">
        <v>18</v>
      </c>
      <c r="K4" s="7" t="s">
        <v>23</v>
      </c>
      <c r="L4" s="8" t="s">
        <v>24</v>
      </c>
      <c r="M4" s="9" t="s">
        <v>25</v>
      </c>
      <c r="N4" s="17" t="s">
        <v>19</v>
      </c>
      <c r="O4" s="5" t="s">
        <v>20</v>
      </c>
      <c r="P4" s="5" t="s">
        <v>21</v>
      </c>
      <c r="Q4" s="5" t="s">
        <v>22</v>
      </c>
      <c r="S4" s="1">
        <v>1</v>
      </c>
      <c r="T4" s="1">
        <v>2.71</v>
      </c>
      <c r="U4" s="1">
        <v>2.0099999999999998</v>
      </c>
      <c r="V4" s="1">
        <v>0.42</v>
      </c>
      <c r="W4" s="1">
        <v>5.58</v>
      </c>
      <c r="X4">
        <f>+SUM(U4:U48)</f>
        <v>51.83</v>
      </c>
      <c r="Y4">
        <f>+SUM(V4:V18)</f>
        <v>11.879999999999999</v>
      </c>
      <c r="Z4">
        <f>+W4</f>
        <v>5.58</v>
      </c>
    </row>
    <row r="5" spans="2:26" ht="30.75" thickBot="1" x14ac:dyDescent="0.3">
      <c r="B5" s="2" t="s">
        <v>1</v>
      </c>
      <c r="C5" s="1">
        <v>47.12</v>
      </c>
      <c r="D5" s="1">
        <v>19616.21</v>
      </c>
      <c r="E5" s="1">
        <v>94</v>
      </c>
      <c r="F5" s="6">
        <f>+((D5*10000)/(C5*1000))/1000</f>
        <v>4.1630326825127328</v>
      </c>
      <c r="G5" s="1">
        <f>+(D5*10000)/((C5*1000)^2)</f>
        <v>8.8349590036348333E-2</v>
      </c>
      <c r="H5" s="1">
        <f>+(E5)/(2*PI()*(7901.92/1000))</f>
        <v>1.8932822213636888</v>
      </c>
      <c r="I5" s="1">
        <f>+(SUM(C6,C7,C8,C9))/(D5*0.01)</f>
        <v>1.0252745051159224</v>
      </c>
      <c r="J5" s="16">
        <f>67/(D5*0.01)</f>
        <v>0.34155425538368522</v>
      </c>
      <c r="K5" s="10">
        <f>+(0.3)*((C5/Q5^0.25)^0.76)</f>
        <v>4.9586127825804915</v>
      </c>
      <c r="L5" s="11">
        <f>+(0.8773*(((C5^1.5)/(SQRT(O5-P5)))^(0.64)))</f>
        <v>4.0185335344717226</v>
      </c>
      <c r="M5" s="12">
        <f>+(0.066*(((C5)/(SQRT((O5-P5)/(C5*1000))))^(0.77)))</f>
        <v>5.8845420400686699</v>
      </c>
      <c r="N5" s="18">
        <f>1.128*((SQRT(D5*10000))/15803.84)</f>
        <v>0.99966394019647431</v>
      </c>
      <c r="O5" s="1">
        <v>3450</v>
      </c>
      <c r="P5" s="1">
        <v>2550</v>
      </c>
      <c r="Q5" s="14">
        <f>+((O5-P5)/(C5*1000))*100</f>
        <v>1.9100169779286926</v>
      </c>
      <c r="S5" s="1">
        <v>2</v>
      </c>
      <c r="T5" s="1">
        <v>4.3499999999999996</v>
      </c>
      <c r="U5" s="1">
        <v>0.25</v>
      </c>
      <c r="V5" s="1">
        <v>0.88</v>
      </c>
      <c r="W5" s="1"/>
      <c r="X5">
        <f>+SUM(X4:Z4)</f>
        <v>69.289999999999992</v>
      </c>
    </row>
    <row r="6" spans="2:26" ht="52.5" customHeight="1" x14ac:dyDescent="0.25">
      <c r="B6" s="2" t="s">
        <v>3</v>
      </c>
      <c r="C6" s="1">
        <f>+SUM(T4:T70)</f>
        <v>131.83000000000007</v>
      </c>
      <c r="D6" s="1"/>
      <c r="E6" s="1"/>
      <c r="L6" s="13" t="s">
        <v>26</v>
      </c>
      <c r="S6" s="1">
        <v>3</v>
      </c>
      <c r="T6" s="1">
        <v>1.82</v>
      </c>
      <c r="U6" s="1">
        <v>0.68</v>
      </c>
      <c r="V6" s="1">
        <v>7.0000000000000007E-2</v>
      </c>
      <c r="W6" s="1"/>
    </row>
    <row r="7" spans="2:26" ht="29.25" customHeight="1" thickBot="1" x14ac:dyDescent="0.3">
      <c r="B7" s="2" t="s">
        <v>2</v>
      </c>
      <c r="C7" s="1">
        <f>+SUM(U4:U48)</f>
        <v>51.83</v>
      </c>
      <c r="D7" s="1"/>
      <c r="E7" s="1"/>
      <c r="L7" s="19">
        <f>+AVERAGE(K5:M5)</f>
        <v>4.9538961190402944</v>
      </c>
      <c r="S7" s="1">
        <v>4</v>
      </c>
      <c r="T7" s="1">
        <v>0.76</v>
      </c>
      <c r="U7" s="1">
        <v>2.6</v>
      </c>
      <c r="V7" s="1">
        <v>0.68</v>
      </c>
      <c r="W7" s="1"/>
    </row>
    <row r="8" spans="2:26" ht="30" x14ac:dyDescent="0.25">
      <c r="B8" s="2" t="s">
        <v>4</v>
      </c>
      <c r="C8" s="1">
        <f>+SUM(V4:V18)</f>
        <v>11.879999999999999</v>
      </c>
      <c r="D8" s="1"/>
      <c r="E8" s="1"/>
      <c r="S8" s="1">
        <v>5</v>
      </c>
      <c r="T8" s="1">
        <v>0.59</v>
      </c>
      <c r="U8" s="1">
        <v>0.5</v>
      </c>
      <c r="V8" s="1">
        <v>0.56000000000000005</v>
      </c>
      <c r="W8" s="1"/>
    </row>
    <row r="9" spans="2:26" ht="30" x14ac:dyDescent="0.25">
      <c r="B9" s="2" t="s">
        <v>9</v>
      </c>
      <c r="C9" s="1">
        <f>+W4</f>
        <v>5.58</v>
      </c>
      <c r="D9" s="1"/>
      <c r="E9" s="1"/>
      <c r="S9" s="1">
        <v>6</v>
      </c>
      <c r="T9" s="1">
        <v>2</v>
      </c>
      <c r="U9" s="1">
        <v>0.21</v>
      </c>
      <c r="V9" s="1">
        <v>0.35</v>
      </c>
      <c r="W9" s="1"/>
    </row>
    <row r="10" spans="2:26" x14ac:dyDescent="0.25">
      <c r="S10" s="3">
        <v>7</v>
      </c>
      <c r="T10" s="1">
        <v>1.63</v>
      </c>
      <c r="U10" s="1">
        <v>0.66</v>
      </c>
      <c r="V10" s="1">
        <v>1.1599999999999999</v>
      </c>
      <c r="W10" s="1"/>
    </row>
    <row r="11" spans="2:26" x14ac:dyDescent="0.25">
      <c r="S11" s="3">
        <v>8</v>
      </c>
      <c r="T11" s="1">
        <v>1.59</v>
      </c>
      <c r="U11" s="1">
        <v>0.66</v>
      </c>
      <c r="V11" s="1">
        <v>0.64</v>
      </c>
      <c r="W11" s="1"/>
    </row>
    <row r="12" spans="2:26" x14ac:dyDescent="0.25">
      <c r="S12" s="3">
        <v>9</v>
      </c>
      <c r="T12" s="1">
        <v>2.2599999999999998</v>
      </c>
      <c r="U12" s="1">
        <v>2.08</v>
      </c>
      <c r="V12" s="1">
        <v>1.03</v>
      </c>
      <c r="W12" s="1"/>
    </row>
    <row r="13" spans="2:26" x14ac:dyDescent="0.25">
      <c r="S13" s="3">
        <v>10</v>
      </c>
      <c r="T13" s="1">
        <v>1.64</v>
      </c>
      <c r="U13" s="1">
        <v>0.7</v>
      </c>
      <c r="V13" s="1">
        <v>0.98</v>
      </c>
      <c r="W13" s="1"/>
    </row>
    <row r="14" spans="2:26" x14ac:dyDescent="0.25">
      <c r="S14" s="3">
        <v>11</v>
      </c>
      <c r="T14" s="1">
        <v>1.07</v>
      </c>
      <c r="U14" s="1">
        <v>0.95</v>
      </c>
      <c r="V14" s="1">
        <v>2.59</v>
      </c>
      <c r="W14" s="1"/>
    </row>
    <row r="15" spans="2:26" x14ac:dyDescent="0.25">
      <c r="S15" s="3">
        <v>12</v>
      </c>
      <c r="T15" s="1">
        <v>1.96</v>
      </c>
      <c r="U15" s="1">
        <v>0.66</v>
      </c>
      <c r="V15" s="1">
        <v>0.26</v>
      </c>
      <c r="W15" s="1"/>
    </row>
    <row r="16" spans="2:26" x14ac:dyDescent="0.25">
      <c r="S16" s="3">
        <v>13</v>
      </c>
      <c r="T16" s="1">
        <v>1.24</v>
      </c>
      <c r="U16" s="1">
        <v>1.29</v>
      </c>
      <c r="V16" s="1">
        <v>1.18</v>
      </c>
      <c r="W16" s="1"/>
    </row>
    <row r="17" spans="19:23" x14ac:dyDescent="0.25">
      <c r="S17" s="3">
        <v>14</v>
      </c>
      <c r="T17" s="1">
        <v>3.07</v>
      </c>
      <c r="U17" s="1">
        <v>1.29</v>
      </c>
      <c r="V17" s="1">
        <v>0.78</v>
      </c>
      <c r="W17" s="1"/>
    </row>
    <row r="18" spans="19:23" x14ac:dyDescent="0.25">
      <c r="S18" s="3">
        <v>15</v>
      </c>
      <c r="T18" s="1">
        <v>3.21</v>
      </c>
      <c r="U18" s="1">
        <v>1.63</v>
      </c>
      <c r="V18" s="1">
        <v>0.3</v>
      </c>
      <c r="W18" s="1"/>
    </row>
    <row r="19" spans="19:23" x14ac:dyDescent="0.25">
      <c r="S19" s="3">
        <v>16</v>
      </c>
      <c r="T19" s="1">
        <v>0.96</v>
      </c>
      <c r="U19" s="1">
        <v>1.47</v>
      </c>
      <c r="V19" s="1"/>
      <c r="W19" s="1"/>
    </row>
    <row r="20" spans="19:23" x14ac:dyDescent="0.25">
      <c r="S20" s="3">
        <v>17</v>
      </c>
      <c r="T20" s="1">
        <v>1.31</v>
      </c>
      <c r="U20" s="1">
        <v>0.57999999999999996</v>
      </c>
      <c r="V20" s="1"/>
      <c r="W20" s="1"/>
    </row>
    <row r="21" spans="19:23" x14ac:dyDescent="0.25">
      <c r="S21" s="3">
        <v>18</v>
      </c>
      <c r="T21" s="1">
        <v>1.85</v>
      </c>
      <c r="U21" s="1">
        <v>0.89</v>
      </c>
      <c r="V21" s="1"/>
      <c r="W21" s="1"/>
    </row>
    <row r="22" spans="19:23" x14ac:dyDescent="0.25">
      <c r="S22" s="3">
        <v>19</v>
      </c>
      <c r="T22" s="1">
        <v>3.5</v>
      </c>
      <c r="U22" s="1">
        <v>0.2</v>
      </c>
      <c r="V22" s="1"/>
      <c r="W22" s="1"/>
    </row>
    <row r="23" spans="19:23" x14ac:dyDescent="0.25">
      <c r="S23" s="3">
        <v>20</v>
      </c>
      <c r="T23" s="1">
        <v>0.97</v>
      </c>
      <c r="U23" s="1">
        <v>0.76</v>
      </c>
      <c r="V23" s="1"/>
      <c r="W23" s="1"/>
    </row>
    <row r="24" spans="19:23" x14ac:dyDescent="0.25">
      <c r="S24" s="3">
        <v>21</v>
      </c>
      <c r="T24" s="1">
        <v>1.95</v>
      </c>
      <c r="U24" s="1">
        <v>1.1200000000000001</v>
      </c>
      <c r="V24" s="1"/>
      <c r="W24" s="1"/>
    </row>
    <row r="25" spans="19:23" x14ac:dyDescent="0.25">
      <c r="S25" s="3">
        <v>22</v>
      </c>
      <c r="T25" s="1">
        <v>0.97</v>
      </c>
      <c r="U25" s="1">
        <v>0.66</v>
      </c>
      <c r="V25" s="1"/>
      <c r="W25" s="1"/>
    </row>
    <row r="26" spans="19:23" x14ac:dyDescent="0.25">
      <c r="S26" s="3">
        <v>23</v>
      </c>
      <c r="T26" s="1">
        <v>2.57</v>
      </c>
      <c r="U26" s="1">
        <v>0.35</v>
      </c>
      <c r="V26" s="1"/>
      <c r="W26" s="1"/>
    </row>
    <row r="27" spans="19:23" x14ac:dyDescent="0.25">
      <c r="S27" s="3">
        <v>24</v>
      </c>
      <c r="T27" s="1">
        <v>1.67</v>
      </c>
      <c r="U27" s="1">
        <v>1.0900000000000001</v>
      </c>
      <c r="V27" s="1"/>
      <c r="W27" s="1"/>
    </row>
    <row r="28" spans="19:23" x14ac:dyDescent="0.25">
      <c r="S28" s="3">
        <v>25</v>
      </c>
      <c r="T28" s="1">
        <v>1.52</v>
      </c>
      <c r="U28" s="1">
        <v>1.1100000000000001</v>
      </c>
      <c r="V28" s="1"/>
      <c r="W28" s="1"/>
    </row>
    <row r="29" spans="19:23" x14ac:dyDescent="0.25">
      <c r="S29" s="3">
        <v>26</v>
      </c>
      <c r="T29" s="1">
        <v>2.31</v>
      </c>
      <c r="U29" s="1">
        <v>0.43</v>
      </c>
      <c r="V29" s="1"/>
      <c r="W29" s="1"/>
    </row>
    <row r="30" spans="19:23" x14ac:dyDescent="0.25">
      <c r="S30" s="3">
        <v>27</v>
      </c>
      <c r="T30" s="1">
        <v>3.17</v>
      </c>
      <c r="U30" s="1">
        <v>0.81</v>
      </c>
      <c r="V30" s="1"/>
      <c r="W30" s="1"/>
    </row>
    <row r="31" spans="19:23" x14ac:dyDescent="0.25">
      <c r="S31" s="3">
        <v>28</v>
      </c>
      <c r="T31" s="1">
        <v>2.13</v>
      </c>
      <c r="U31" s="1">
        <v>0.57999999999999996</v>
      </c>
      <c r="V31" s="1"/>
      <c r="W31" s="1"/>
    </row>
    <row r="32" spans="19:23" x14ac:dyDescent="0.25">
      <c r="S32" s="3">
        <v>29</v>
      </c>
      <c r="T32" s="1">
        <v>2.96</v>
      </c>
      <c r="U32" s="1">
        <v>0.84</v>
      </c>
      <c r="V32" s="1"/>
      <c r="W32" s="1"/>
    </row>
    <row r="33" spans="19:23" x14ac:dyDescent="0.25">
      <c r="S33" s="3">
        <v>30</v>
      </c>
      <c r="T33" s="1">
        <v>1.82</v>
      </c>
      <c r="U33" s="1">
        <v>0.36</v>
      </c>
      <c r="V33" s="1"/>
      <c r="W33" s="1"/>
    </row>
    <row r="34" spans="19:23" x14ac:dyDescent="0.25">
      <c r="S34" s="3">
        <v>31</v>
      </c>
      <c r="T34" s="1">
        <v>1.66</v>
      </c>
      <c r="U34" s="1">
        <v>0.82</v>
      </c>
      <c r="V34" s="1"/>
      <c r="W34" s="1"/>
    </row>
    <row r="35" spans="19:23" x14ac:dyDescent="0.25">
      <c r="S35" s="3">
        <v>32</v>
      </c>
      <c r="T35" s="1">
        <v>0.62</v>
      </c>
      <c r="U35" s="1">
        <v>0.53</v>
      </c>
      <c r="V35" s="1"/>
      <c r="W35" s="1"/>
    </row>
    <row r="36" spans="19:23" x14ac:dyDescent="0.25">
      <c r="S36" s="3">
        <v>33</v>
      </c>
      <c r="T36" s="1">
        <v>0.71</v>
      </c>
      <c r="U36" s="1">
        <v>0.4</v>
      </c>
      <c r="V36" s="1"/>
      <c r="W36" s="1"/>
    </row>
    <row r="37" spans="19:23" x14ac:dyDescent="0.25">
      <c r="S37" s="3">
        <v>34</v>
      </c>
      <c r="T37" s="1">
        <v>1.89</v>
      </c>
      <c r="U37" s="1">
        <v>0.42</v>
      </c>
      <c r="V37" s="1"/>
      <c r="W37" s="1"/>
    </row>
    <row r="38" spans="19:23" x14ac:dyDescent="0.25">
      <c r="S38" s="3">
        <v>35</v>
      </c>
      <c r="T38" s="1">
        <v>1.31</v>
      </c>
      <c r="U38" s="1">
        <v>2.0099999999999998</v>
      </c>
      <c r="V38" s="1"/>
      <c r="W38" s="1"/>
    </row>
    <row r="39" spans="19:23" x14ac:dyDescent="0.25">
      <c r="S39" s="3">
        <v>36</v>
      </c>
      <c r="T39" s="1">
        <v>1.32</v>
      </c>
      <c r="U39" s="1">
        <v>1.22</v>
      </c>
      <c r="V39" s="1"/>
      <c r="W39" s="1"/>
    </row>
    <row r="40" spans="19:23" x14ac:dyDescent="0.25">
      <c r="S40" s="3">
        <v>37</v>
      </c>
      <c r="T40" s="1">
        <v>1.6</v>
      </c>
      <c r="U40" s="1">
        <v>1.45</v>
      </c>
      <c r="V40" s="1"/>
      <c r="W40" s="1"/>
    </row>
    <row r="41" spans="19:23" x14ac:dyDescent="0.25">
      <c r="S41" s="3">
        <v>38</v>
      </c>
      <c r="T41" s="1">
        <v>0.86</v>
      </c>
      <c r="U41" s="1">
        <v>1.17</v>
      </c>
      <c r="V41" s="1"/>
      <c r="W41" s="1"/>
    </row>
    <row r="42" spans="19:23" x14ac:dyDescent="0.25">
      <c r="S42" s="3">
        <v>39</v>
      </c>
      <c r="T42" s="1">
        <v>2.4300000000000002</v>
      </c>
      <c r="U42" s="1">
        <v>0.21</v>
      </c>
      <c r="V42" s="1"/>
      <c r="W42" s="1"/>
    </row>
    <row r="43" spans="19:23" x14ac:dyDescent="0.25">
      <c r="S43" s="3">
        <v>40</v>
      </c>
      <c r="T43" s="1">
        <v>1.79</v>
      </c>
      <c r="U43" s="1">
        <v>0.7</v>
      </c>
      <c r="V43" s="1"/>
      <c r="W43" s="1"/>
    </row>
    <row r="44" spans="19:23" x14ac:dyDescent="0.25">
      <c r="S44" s="3">
        <v>41</v>
      </c>
      <c r="T44" s="1">
        <v>3.3</v>
      </c>
      <c r="U44" s="1">
        <v>0.8</v>
      </c>
      <c r="V44" s="1"/>
      <c r="W44" s="1"/>
    </row>
    <row r="45" spans="19:23" x14ac:dyDescent="0.25">
      <c r="S45" s="3">
        <v>42</v>
      </c>
      <c r="T45" s="1">
        <v>4.4000000000000004</v>
      </c>
      <c r="U45" s="1">
        <v>0.9</v>
      </c>
      <c r="V45" s="1"/>
      <c r="W45" s="1"/>
    </row>
    <row r="46" spans="19:23" x14ac:dyDescent="0.25">
      <c r="S46" s="3">
        <v>43</v>
      </c>
      <c r="T46" s="1">
        <v>1.68</v>
      </c>
      <c r="U46" s="1">
        <v>2.2999999999999998</v>
      </c>
      <c r="V46" s="1"/>
      <c r="W46" s="1"/>
    </row>
    <row r="47" spans="19:23" x14ac:dyDescent="0.25">
      <c r="S47" s="3">
        <v>44</v>
      </c>
      <c r="T47" s="1">
        <v>1.5</v>
      </c>
      <c r="U47" s="1">
        <v>7.2</v>
      </c>
      <c r="V47" s="1"/>
      <c r="W47" s="1"/>
    </row>
    <row r="48" spans="19:23" x14ac:dyDescent="0.25">
      <c r="S48" s="3">
        <v>45</v>
      </c>
      <c r="T48" s="1">
        <v>2.14</v>
      </c>
      <c r="U48" s="1">
        <v>4.28</v>
      </c>
      <c r="V48" s="1"/>
      <c r="W48" s="1"/>
    </row>
    <row r="49" spans="19:23" x14ac:dyDescent="0.25">
      <c r="S49" s="3">
        <v>46</v>
      </c>
      <c r="T49" s="1">
        <v>1.82</v>
      </c>
      <c r="U49" s="1"/>
      <c r="V49" s="1"/>
      <c r="W49" s="1"/>
    </row>
    <row r="50" spans="19:23" x14ac:dyDescent="0.25">
      <c r="S50" s="3">
        <v>47</v>
      </c>
      <c r="T50" s="1">
        <v>2.2599999999999998</v>
      </c>
      <c r="U50" s="1"/>
      <c r="V50" s="1"/>
      <c r="W50" s="1"/>
    </row>
    <row r="51" spans="19:23" x14ac:dyDescent="0.25">
      <c r="S51" s="3">
        <v>48</v>
      </c>
      <c r="T51" s="1">
        <v>2.04</v>
      </c>
      <c r="U51" s="1"/>
      <c r="V51" s="1"/>
      <c r="W51" s="1"/>
    </row>
    <row r="52" spans="19:23" x14ac:dyDescent="0.25">
      <c r="S52" s="3">
        <v>49</v>
      </c>
      <c r="T52" s="1">
        <v>2.89</v>
      </c>
      <c r="U52" s="1"/>
      <c r="V52" s="1"/>
      <c r="W52" s="1"/>
    </row>
    <row r="53" spans="19:23" x14ac:dyDescent="0.25">
      <c r="S53" s="3">
        <v>50</v>
      </c>
      <c r="T53" s="1">
        <v>4.42</v>
      </c>
      <c r="U53" s="1"/>
      <c r="V53" s="1"/>
      <c r="W53" s="1"/>
    </row>
    <row r="54" spans="19:23" x14ac:dyDescent="0.25">
      <c r="S54" s="3">
        <v>51</v>
      </c>
      <c r="T54" s="1">
        <v>1.1200000000000001</v>
      </c>
      <c r="U54" s="1"/>
      <c r="V54" s="1"/>
      <c r="W54" s="1"/>
    </row>
    <row r="55" spans="19:23" x14ac:dyDescent="0.25">
      <c r="S55" s="3">
        <v>52</v>
      </c>
      <c r="T55" s="1">
        <v>1.93</v>
      </c>
      <c r="U55" s="1"/>
      <c r="V55" s="1"/>
      <c r="W55" s="1"/>
    </row>
    <row r="56" spans="19:23" x14ac:dyDescent="0.25">
      <c r="S56" s="3">
        <v>53</v>
      </c>
      <c r="T56" s="1">
        <v>0.52</v>
      </c>
      <c r="U56" s="1"/>
      <c r="V56" s="1"/>
      <c r="W56" s="1"/>
    </row>
    <row r="57" spans="19:23" x14ac:dyDescent="0.25">
      <c r="S57" s="3">
        <v>54</v>
      </c>
      <c r="T57" s="1">
        <v>1.18</v>
      </c>
      <c r="U57" s="1"/>
      <c r="V57" s="1"/>
      <c r="W57" s="1"/>
    </row>
    <row r="58" spans="19:23" x14ac:dyDescent="0.25">
      <c r="S58" s="3">
        <v>55</v>
      </c>
      <c r="T58" s="1">
        <v>0.75</v>
      </c>
      <c r="U58" s="1"/>
      <c r="V58" s="1"/>
      <c r="W58" s="1"/>
    </row>
    <row r="59" spans="19:23" x14ac:dyDescent="0.25">
      <c r="S59" s="3">
        <v>56</v>
      </c>
      <c r="T59" s="1">
        <v>4.8</v>
      </c>
      <c r="U59" s="1"/>
      <c r="V59" s="1"/>
      <c r="W59" s="1"/>
    </row>
    <row r="60" spans="19:23" x14ac:dyDescent="0.25">
      <c r="S60" s="3">
        <v>57</v>
      </c>
      <c r="T60" s="1">
        <v>1.28</v>
      </c>
      <c r="U60" s="1"/>
      <c r="V60" s="1"/>
      <c r="W60" s="1"/>
    </row>
    <row r="61" spans="19:23" x14ac:dyDescent="0.25">
      <c r="S61" s="3">
        <v>58</v>
      </c>
      <c r="T61" s="1">
        <v>2.0099999999999998</v>
      </c>
      <c r="U61" s="1"/>
      <c r="V61" s="1"/>
      <c r="W61" s="1"/>
    </row>
    <row r="62" spans="19:23" x14ac:dyDescent="0.25">
      <c r="S62" s="3">
        <v>59</v>
      </c>
      <c r="T62" s="1">
        <v>2.36</v>
      </c>
      <c r="U62" s="1"/>
      <c r="V62" s="1"/>
      <c r="W62" s="1"/>
    </row>
    <row r="63" spans="19:23" x14ac:dyDescent="0.25">
      <c r="S63" s="3">
        <v>60</v>
      </c>
      <c r="T63" s="1">
        <v>3.08</v>
      </c>
      <c r="U63" s="1"/>
      <c r="V63" s="1"/>
      <c r="W63" s="1"/>
    </row>
    <row r="64" spans="19:23" x14ac:dyDescent="0.25">
      <c r="S64" s="3">
        <v>61</v>
      </c>
      <c r="T64" s="1">
        <v>2.19</v>
      </c>
      <c r="U64" s="1"/>
      <c r="V64" s="1"/>
      <c r="W64" s="1"/>
    </row>
    <row r="65" spans="19:23" x14ac:dyDescent="0.25">
      <c r="S65" s="3">
        <v>62</v>
      </c>
      <c r="T65" s="1">
        <v>2.81</v>
      </c>
      <c r="U65" s="1"/>
      <c r="V65" s="1"/>
      <c r="W65" s="1"/>
    </row>
    <row r="66" spans="19:23" x14ac:dyDescent="0.25">
      <c r="S66" s="3">
        <v>63</v>
      </c>
      <c r="T66" s="1">
        <v>2.93</v>
      </c>
      <c r="U66" s="1"/>
      <c r="V66" s="1"/>
      <c r="W66" s="1"/>
    </row>
    <row r="67" spans="19:23" x14ac:dyDescent="0.25">
      <c r="S67" s="3">
        <v>64</v>
      </c>
      <c r="T67" s="1">
        <v>0.45</v>
      </c>
      <c r="U67" s="1"/>
      <c r="V67" s="1"/>
      <c r="W67" s="1"/>
    </row>
    <row r="68" spans="19:23" x14ac:dyDescent="0.25">
      <c r="S68" s="3">
        <v>65</v>
      </c>
      <c r="T68" s="1">
        <v>1.75</v>
      </c>
      <c r="U68" s="1"/>
      <c r="V68" s="1"/>
      <c r="W68" s="1"/>
    </row>
    <row r="69" spans="19:23" x14ac:dyDescent="0.25">
      <c r="S69" s="3">
        <v>66</v>
      </c>
      <c r="T69" s="1">
        <v>0.5</v>
      </c>
      <c r="U69" s="1"/>
      <c r="V69" s="1"/>
      <c r="W69" s="1"/>
    </row>
    <row r="70" spans="19:23" x14ac:dyDescent="0.25">
      <c r="S70" s="3">
        <v>67</v>
      </c>
      <c r="T70" s="1">
        <v>1.97</v>
      </c>
      <c r="U70" s="1"/>
      <c r="V70" s="1"/>
      <c r="W70" s="1"/>
    </row>
  </sheetData>
  <mergeCells count="1">
    <mergeCell ref="B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siso</dc:creator>
  <cp:lastModifiedBy>siso</cp:lastModifiedBy>
  <dcterms:created xsi:type="dcterms:W3CDTF">2018-02-05T14:29:16Z</dcterms:created>
  <dcterms:modified xsi:type="dcterms:W3CDTF">2018-03-06T22:29:24Z</dcterms:modified>
</cp:coreProperties>
</file>