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usantotomaseduco-my.sharepoint.com/personal/karenguevarac_usantotomas_edu_co/Documents/DIPLOMADO GESTIÓN DE CENTROS LOGISTICOS/PROYECTO DE INNOVACIÓN/"/>
    </mc:Choice>
  </mc:AlternateContent>
  <xr:revisionPtr revIDLastSave="42" documentId="8_{FB304CFA-1F1D-4C9E-B0DF-CFEF26C6DEF7}" xr6:coauthVersionLast="47" xr6:coauthVersionMax="47" xr10:uidLastSave="{6A41C8EE-C690-4334-819F-64D3F225BFDB}"/>
  <bookViews>
    <workbookView xWindow="-120" yWindow="-120" windowWidth="29040" windowHeight="15720" activeTab="1" xr2:uid="{05CF5103-7377-4473-9303-752A4AD9EEEE}"/>
  </bookViews>
  <sheets>
    <sheet name="MEDIDA" sheetId="4" r:id="rId1"/>
    <sheet name="STOCK" sheetId="1" r:id="rId2"/>
    <sheet name="ENTRADAS" sheetId="2" r:id="rId3"/>
    <sheet name="SALIDAS" sheetId="3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1307" i="3" l="1"/>
  <c r="B807" i="3"/>
  <c r="B26" i="3"/>
  <c r="B857" i="3"/>
  <c r="B1343" i="3"/>
  <c r="B1344" i="3"/>
  <c r="B1241" i="3"/>
  <c r="B27" i="3"/>
  <c r="B1261" i="3"/>
  <c r="B604" i="3"/>
  <c r="B1242" i="3"/>
  <c r="B1382" i="3"/>
  <c r="B1201" i="3"/>
  <c r="B720" i="3"/>
  <c r="B777" i="3"/>
  <c r="B806" i="3"/>
  <c r="B1101" i="3"/>
  <c r="B943" i="3"/>
  <c r="B687" i="3"/>
  <c r="B1578" i="3"/>
  <c r="B1345" i="3"/>
  <c r="B1320" i="3"/>
  <c r="B551" i="3"/>
  <c r="B1319" i="3"/>
  <c r="B907" i="3"/>
  <c r="B988" i="3"/>
  <c r="C620" i="2"/>
  <c r="D620" i="2" a="1"/>
  <c r="D620" i="2" s="1"/>
  <c r="C619" i="2"/>
  <c r="D619" i="2" a="1"/>
  <c r="D619" i="2" s="1"/>
  <c r="C618" i="2"/>
  <c r="D618" i="2" a="1"/>
  <c r="D618" i="2" s="1"/>
  <c r="C617" i="2"/>
  <c r="D617" i="2" a="1"/>
  <c r="D617" i="2" s="1"/>
  <c r="C616" i="2"/>
  <c r="D616" i="2" a="1"/>
  <c r="D616" i="2" s="1"/>
  <c r="C512" i="2"/>
  <c r="D512" i="2" a="1"/>
  <c r="D512" i="2" s="1"/>
  <c r="C615" i="2"/>
  <c r="D615" i="2" a="1"/>
  <c r="D615" i="2" s="1"/>
  <c r="C614" i="2"/>
  <c r="D614" i="2" a="1"/>
  <c r="D614" i="2" s="1"/>
  <c r="C1620" i="3" a="1"/>
  <c r="C1620" i="3" s="1"/>
  <c r="B1620" i="3"/>
  <c r="C1619" i="3" a="1"/>
  <c r="C1619" i="3" s="1"/>
  <c r="B1619" i="3"/>
  <c r="C1618" i="3" a="1"/>
  <c r="C1618" i="3" s="1"/>
  <c r="B1618" i="3"/>
  <c r="C1617" i="3" a="1"/>
  <c r="C1617" i="3" s="1"/>
  <c r="B1617" i="3"/>
  <c r="C1616" i="3" a="1"/>
  <c r="C1616" i="3" s="1"/>
  <c r="B1616" i="3"/>
  <c r="C1615" i="3" a="1"/>
  <c r="C1615" i="3" s="1"/>
  <c r="B1615" i="3"/>
  <c r="C1614" i="3" a="1"/>
  <c r="C1614" i="3" s="1"/>
  <c r="B1614" i="3"/>
  <c r="C1613" i="3" a="1"/>
  <c r="C1613" i="3" s="1"/>
  <c r="B1613" i="3"/>
  <c r="C1612" i="3" a="1"/>
  <c r="C1612" i="3" s="1"/>
  <c r="B1612" i="3"/>
  <c r="C1611" i="3" a="1"/>
  <c r="C1611" i="3" s="1"/>
  <c r="B1611" i="3"/>
  <c r="C1610" i="3" a="1"/>
  <c r="C1610" i="3" s="1"/>
  <c r="B1610" i="3"/>
  <c r="C1609" i="3" a="1"/>
  <c r="C1609" i="3" s="1"/>
  <c r="B1609" i="3"/>
  <c r="C1608" i="3" a="1"/>
  <c r="C1608" i="3" s="1"/>
  <c r="B1608" i="3"/>
  <c r="C1607" i="3" a="1"/>
  <c r="C1607" i="3" s="1"/>
  <c r="B1607" i="3"/>
  <c r="C1606" i="3" a="1"/>
  <c r="C1606" i="3" s="1"/>
  <c r="B1606" i="3"/>
  <c r="C1605" i="3" a="1"/>
  <c r="C1605" i="3" s="1"/>
  <c r="B1605" i="3"/>
  <c r="C1604" i="3" a="1"/>
  <c r="C1604" i="3" s="1"/>
  <c r="B1604" i="3"/>
  <c r="C1603" i="3" a="1"/>
  <c r="C1603" i="3" s="1"/>
  <c r="B1603" i="3"/>
  <c r="C1602" i="3" a="1"/>
  <c r="C1602" i="3" s="1"/>
  <c r="B1602" i="3"/>
  <c r="C1601" i="3" a="1"/>
  <c r="C1601" i="3" s="1"/>
  <c r="B1601" i="3"/>
  <c r="C1600" i="3" a="1"/>
  <c r="C1600" i="3" s="1"/>
  <c r="B1600" i="3"/>
  <c r="C1599" i="3" a="1"/>
  <c r="C1599" i="3" s="1"/>
  <c r="B1599" i="3"/>
  <c r="C1598" i="3" a="1"/>
  <c r="C1598" i="3" s="1"/>
  <c r="B1598" i="3"/>
  <c r="C1597" i="3" a="1"/>
  <c r="C1597" i="3" s="1"/>
  <c r="B1597" i="3"/>
  <c r="C1596" i="3" a="1"/>
  <c r="C1596" i="3" s="1"/>
  <c r="B1596" i="3"/>
  <c r="C1595" i="3" a="1"/>
  <c r="C1595" i="3" s="1"/>
  <c r="B1595" i="3"/>
  <c r="C1594" i="3" a="1"/>
  <c r="C1594" i="3" s="1"/>
  <c r="B1594" i="3"/>
  <c r="C1593" i="3" a="1"/>
  <c r="C1593" i="3" s="1"/>
  <c r="B1593" i="3"/>
  <c r="C1592" i="3" a="1"/>
  <c r="C1592" i="3" s="1"/>
  <c r="B1592" i="3"/>
  <c r="C1591" i="3" a="1"/>
  <c r="C1591" i="3" s="1"/>
  <c r="B1591" i="3"/>
  <c r="C1590" i="3" a="1"/>
  <c r="C1590" i="3" s="1"/>
  <c r="B1590" i="3"/>
  <c r="C1589" i="3" a="1"/>
  <c r="C1589" i="3" s="1"/>
  <c r="B1589" i="3"/>
  <c r="C1588" i="3" a="1"/>
  <c r="C1588" i="3" s="1"/>
  <c r="B1588" i="3"/>
  <c r="C1587" i="3" a="1"/>
  <c r="C1587" i="3" s="1"/>
  <c r="B1587" i="3"/>
  <c r="C1586" i="3" a="1"/>
  <c r="C1586" i="3" s="1"/>
  <c r="B1586" i="3"/>
  <c r="C1585" i="3" a="1"/>
  <c r="C1585" i="3" s="1"/>
  <c r="B1585" i="3"/>
  <c r="C1584" i="3" a="1"/>
  <c r="C1584" i="3" s="1"/>
  <c r="B1584" i="3"/>
  <c r="C1583" i="3" a="1"/>
  <c r="C1583" i="3" s="1"/>
  <c r="B1583" i="3"/>
  <c r="C1582" i="3" a="1"/>
  <c r="C1582" i="3" s="1"/>
  <c r="B1582" i="3"/>
  <c r="C1581" i="3" a="1"/>
  <c r="C1581" i="3" s="1"/>
  <c r="B1581" i="3"/>
  <c r="C1580" i="3" a="1"/>
  <c r="C1580" i="3" s="1"/>
  <c r="B1580" i="3"/>
  <c r="C1579" i="3" a="1"/>
  <c r="C1579" i="3" s="1"/>
  <c r="B1579" i="3"/>
  <c r="C1577" i="3" a="1"/>
  <c r="C1577" i="3" s="1"/>
  <c r="B1577" i="3"/>
  <c r="C1576" i="3" a="1"/>
  <c r="C1576" i="3" s="1"/>
  <c r="B1576" i="3"/>
  <c r="C1575" i="3" a="1"/>
  <c r="C1575" i="3" s="1"/>
  <c r="B1575" i="3"/>
  <c r="C1574" i="3" a="1"/>
  <c r="C1574" i="3" s="1"/>
  <c r="B1574" i="3"/>
  <c r="C1573" i="3" a="1"/>
  <c r="C1573" i="3" s="1"/>
  <c r="B1573" i="3"/>
  <c r="C1572" i="3" a="1"/>
  <c r="C1572" i="3" s="1"/>
  <c r="B1572" i="3"/>
  <c r="C1571" i="3" a="1"/>
  <c r="C1571" i="3" s="1"/>
  <c r="B1571" i="3"/>
  <c r="C1570" i="3" a="1"/>
  <c r="C1570" i="3" s="1"/>
  <c r="B1570" i="3"/>
  <c r="C1569" i="3" a="1"/>
  <c r="C1569" i="3" s="1"/>
  <c r="B1569" i="3"/>
  <c r="C1568" i="3" a="1"/>
  <c r="C1568" i="3" s="1"/>
  <c r="B1568" i="3"/>
  <c r="C1567" i="3" a="1"/>
  <c r="C1567" i="3" s="1"/>
  <c r="B1567" i="3"/>
  <c r="C1566" i="3" a="1"/>
  <c r="C1566" i="3" s="1"/>
  <c r="B1566" i="3"/>
  <c r="C1565" i="3" a="1"/>
  <c r="C1565" i="3" s="1"/>
  <c r="B1565" i="3"/>
  <c r="C1564" i="3" a="1"/>
  <c r="C1564" i="3" s="1"/>
  <c r="B1564" i="3"/>
  <c r="C1563" i="3" a="1"/>
  <c r="C1563" i="3" s="1"/>
  <c r="B1563" i="3"/>
  <c r="C1562" i="3" a="1"/>
  <c r="C1562" i="3" s="1"/>
  <c r="B1562" i="3"/>
  <c r="C1561" i="3" a="1"/>
  <c r="C1561" i="3" s="1"/>
  <c r="B1561" i="3"/>
  <c r="C1560" i="3" a="1"/>
  <c r="C1560" i="3" s="1"/>
  <c r="B1560" i="3"/>
  <c r="C1559" i="3" a="1"/>
  <c r="C1559" i="3" s="1"/>
  <c r="B1559" i="3"/>
  <c r="C1558" i="3" a="1"/>
  <c r="C1558" i="3" s="1"/>
  <c r="B1558" i="3"/>
  <c r="C1557" i="3" a="1"/>
  <c r="C1557" i="3" s="1"/>
  <c r="B1557" i="3"/>
  <c r="C1556" i="3" a="1"/>
  <c r="C1556" i="3" s="1"/>
  <c r="B1556" i="3"/>
  <c r="C1555" i="3" a="1"/>
  <c r="C1555" i="3" s="1"/>
  <c r="B1555" i="3"/>
  <c r="C1554" i="3" a="1"/>
  <c r="C1554" i="3" s="1"/>
  <c r="B1554" i="3"/>
  <c r="C1553" i="3" a="1"/>
  <c r="C1553" i="3" s="1"/>
  <c r="B1553" i="3"/>
  <c r="C1552" i="3" a="1"/>
  <c r="C1552" i="3" s="1"/>
  <c r="B1552" i="3"/>
  <c r="C1551" i="3" a="1"/>
  <c r="C1551" i="3" s="1"/>
  <c r="B1551" i="3"/>
  <c r="C1550" i="3" a="1"/>
  <c r="C1550" i="3" s="1"/>
  <c r="B1550" i="3"/>
  <c r="C1549" i="3" a="1"/>
  <c r="C1549" i="3" s="1"/>
  <c r="B1549" i="3"/>
  <c r="C1548" i="3" a="1"/>
  <c r="C1548" i="3" s="1"/>
  <c r="B1548" i="3"/>
  <c r="C1547" i="3" a="1"/>
  <c r="C1547" i="3" s="1"/>
  <c r="B1547" i="3"/>
  <c r="C1546" i="3" a="1"/>
  <c r="C1546" i="3" s="1"/>
  <c r="B1546" i="3"/>
  <c r="C1545" i="3" a="1"/>
  <c r="C1545" i="3" s="1"/>
  <c r="B1545" i="3"/>
  <c r="C1544" i="3" a="1"/>
  <c r="C1544" i="3" s="1"/>
  <c r="B1544" i="3"/>
  <c r="C1543" i="3" a="1"/>
  <c r="C1543" i="3" s="1"/>
  <c r="B1543" i="3"/>
  <c r="C1542" i="3" a="1"/>
  <c r="C1542" i="3" s="1"/>
  <c r="B1542" i="3"/>
  <c r="C1541" i="3" a="1"/>
  <c r="C1541" i="3" s="1"/>
  <c r="B1541" i="3"/>
  <c r="C1540" i="3" a="1"/>
  <c r="C1540" i="3" s="1"/>
  <c r="B1540" i="3"/>
  <c r="C1539" i="3" a="1"/>
  <c r="C1539" i="3" s="1"/>
  <c r="B1539" i="3"/>
  <c r="C1538" i="3" a="1"/>
  <c r="C1538" i="3" s="1"/>
  <c r="B1538" i="3"/>
  <c r="C1537" i="3" a="1"/>
  <c r="C1537" i="3" s="1"/>
  <c r="B1537" i="3"/>
  <c r="C1536" i="3" a="1"/>
  <c r="C1536" i="3" s="1"/>
  <c r="B1536" i="3"/>
  <c r="C1535" i="3" a="1"/>
  <c r="C1535" i="3" s="1"/>
  <c r="B1535" i="3"/>
  <c r="C1534" i="3" a="1"/>
  <c r="C1534" i="3" s="1"/>
  <c r="B1534" i="3"/>
  <c r="C1533" i="3" a="1"/>
  <c r="C1533" i="3" s="1"/>
  <c r="B1533" i="3"/>
  <c r="C1532" i="3" a="1"/>
  <c r="C1532" i="3" s="1"/>
  <c r="B1532" i="3"/>
  <c r="C1531" i="3" a="1"/>
  <c r="C1531" i="3" s="1"/>
  <c r="B1531" i="3"/>
  <c r="C1530" i="3" a="1"/>
  <c r="C1530" i="3" s="1"/>
  <c r="B1530" i="3"/>
  <c r="C1529" i="3" a="1"/>
  <c r="C1529" i="3" s="1"/>
  <c r="B1529" i="3"/>
  <c r="C1528" i="3" a="1"/>
  <c r="C1528" i="3" s="1"/>
  <c r="B1528" i="3"/>
  <c r="C1527" i="3" a="1"/>
  <c r="C1527" i="3" s="1"/>
  <c r="B1527" i="3"/>
  <c r="C1526" i="3" a="1"/>
  <c r="C1526" i="3" s="1"/>
  <c r="B1526" i="3"/>
  <c r="C1525" i="3" a="1"/>
  <c r="C1525" i="3" s="1"/>
  <c r="B1525" i="3"/>
  <c r="C1524" i="3" a="1"/>
  <c r="C1524" i="3" s="1"/>
  <c r="B1524" i="3"/>
  <c r="C1523" i="3" a="1"/>
  <c r="C1523" i="3" s="1"/>
  <c r="B1523" i="3"/>
  <c r="C1522" i="3" a="1"/>
  <c r="C1522" i="3" s="1"/>
  <c r="B1522" i="3"/>
  <c r="C1521" i="3" a="1"/>
  <c r="C1521" i="3" s="1"/>
  <c r="B1521" i="3"/>
  <c r="C1520" i="3" a="1"/>
  <c r="C1520" i="3" s="1"/>
  <c r="B1520" i="3"/>
  <c r="C1519" i="3" a="1"/>
  <c r="C1519" i="3" s="1"/>
  <c r="B1519" i="3"/>
  <c r="C1518" i="3" a="1"/>
  <c r="C1518" i="3" s="1"/>
  <c r="B1518" i="3"/>
  <c r="C1517" i="3" a="1"/>
  <c r="C1517" i="3" s="1"/>
  <c r="B1517" i="3"/>
  <c r="C1516" i="3" a="1"/>
  <c r="C1516" i="3" s="1"/>
  <c r="B1516" i="3"/>
  <c r="C1515" i="3" a="1"/>
  <c r="C1515" i="3" s="1"/>
  <c r="B1515" i="3"/>
  <c r="C1514" i="3" a="1"/>
  <c r="C1514" i="3" s="1"/>
  <c r="B1514" i="3"/>
  <c r="C1513" i="3" a="1"/>
  <c r="C1513" i="3" s="1"/>
  <c r="B1513" i="3"/>
  <c r="C1512" i="3" a="1"/>
  <c r="C1512" i="3" s="1"/>
  <c r="B1512" i="3"/>
  <c r="C1511" i="3" a="1"/>
  <c r="C1511" i="3" s="1"/>
  <c r="B1511" i="3"/>
  <c r="C1510" i="3" a="1"/>
  <c r="C1510" i="3" s="1"/>
  <c r="B1510" i="3"/>
  <c r="C1509" i="3" a="1"/>
  <c r="C1509" i="3" s="1"/>
  <c r="B1509" i="3"/>
  <c r="C1508" i="3" a="1"/>
  <c r="C1508" i="3" s="1"/>
  <c r="B1508" i="3"/>
  <c r="C1507" i="3" a="1"/>
  <c r="C1507" i="3" s="1"/>
  <c r="B1507" i="3"/>
  <c r="C1506" i="3" a="1"/>
  <c r="C1506" i="3" s="1"/>
  <c r="B1506" i="3"/>
  <c r="C1505" i="3" a="1"/>
  <c r="C1505" i="3" s="1"/>
  <c r="B1505" i="3"/>
  <c r="C1504" i="3" a="1"/>
  <c r="C1504" i="3" s="1"/>
  <c r="B1504" i="3"/>
  <c r="C1503" i="3" a="1"/>
  <c r="C1503" i="3" s="1"/>
  <c r="B1503" i="3"/>
  <c r="C1502" i="3" a="1"/>
  <c r="C1502" i="3" s="1"/>
  <c r="B1502" i="3"/>
  <c r="C1501" i="3" a="1"/>
  <c r="C1501" i="3" s="1"/>
  <c r="B1501" i="3"/>
  <c r="C1500" i="3" a="1"/>
  <c r="C1500" i="3" s="1"/>
  <c r="B1500" i="3"/>
  <c r="C1499" i="3" a="1"/>
  <c r="C1499" i="3" s="1"/>
  <c r="B1499" i="3"/>
  <c r="C1498" i="3" a="1"/>
  <c r="C1498" i="3" s="1"/>
  <c r="B1498" i="3"/>
  <c r="C1497" i="3" a="1"/>
  <c r="C1497" i="3" s="1"/>
  <c r="B1497" i="3"/>
  <c r="C1496" i="3" a="1"/>
  <c r="C1496" i="3" s="1"/>
  <c r="B1496" i="3"/>
  <c r="C1495" i="3" a="1"/>
  <c r="C1495" i="3" s="1"/>
  <c r="B1495" i="3"/>
  <c r="C1494" i="3" a="1"/>
  <c r="C1494" i="3" s="1"/>
  <c r="B1494" i="3"/>
  <c r="C1493" i="3" a="1"/>
  <c r="C1493" i="3" s="1"/>
  <c r="B1493" i="3"/>
  <c r="C1492" i="3" a="1"/>
  <c r="C1492" i="3" s="1"/>
  <c r="B1492" i="3"/>
  <c r="C1491" i="3" a="1"/>
  <c r="C1491" i="3" s="1"/>
  <c r="B1491" i="3"/>
  <c r="C1490" i="3" a="1"/>
  <c r="C1490" i="3" s="1"/>
  <c r="B1490" i="3"/>
  <c r="C1489" i="3" a="1"/>
  <c r="C1489" i="3" s="1"/>
  <c r="B1489" i="3"/>
  <c r="C1488" i="3" a="1"/>
  <c r="C1488" i="3" s="1"/>
  <c r="B1488" i="3"/>
  <c r="C1487" i="3" a="1"/>
  <c r="C1487" i="3" s="1"/>
  <c r="B1487" i="3"/>
  <c r="C1486" i="3" a="1"/>
  <c r="C1486" i="3" s="1"/>
  <c r="B1486" i="3"/>
  <c r="C1485" i="3" a="1"/>
  <c r="C1485" i="3" s="1"/>
  <c r="B1485" i="3"/>
  <c r="C1484" i="3" a="1"/>
  <c r="C1484" i="3" s="1"/>
  <c r="B1484" i="3"/>
  <c r="C1483" i="3" a="1"/>
  <c r="C1483" i="3" s="1"/>
  <c r="B1483" i="3"/>
  <c r="C1482" i="3" a="1"/>
  <c r="C1482" i="3" s="1"/>
  <c r="B1482" i="3"/>
  <c r="C1481" i="3" a="1"/>
  <c r="C1481" i="3" s="1"/>
  <c r="B1481" i="3"/>
  <c r="C1480" i="3" a="1"/>
  <c r="C1480" i="3" s="1"/>
  <c r="B1480" i="3"/>
  <c r="C1479" i="3" a="1"/>
  <c r="C1479" i="3" s="1"/>
  <c r="B1479" i="3"/>
  <c r="C1478" i="3" a="1"/>
  <c r="C1478" i="3" s="1"/>
  <c r="B1478" i="3"/>
  <c r="C1477" i="3" a="1"/>
  <c r="C1477" i="3" s="1"/>
  <c r="B1477" i="3"/>
  <c r="C1476" i="3" a="1"/>
  <c r="C1476" i="3" s="1"/>
  <c r="B1476" i="3"/>
  <c r="C1475" i="3" a="1"/>
  <c r="C1475" i="3" s="1"/>
  <c r="B1475" i="3"/>
  <c r="C1474" i="3" a="1"/>
  <c r="C1474" i="3" s="1"/>
  <c r="B1474" i="3"/>
  <c r="C1473" i="3" a="1"/>
  <c r="C1473" i="3" s="1"/>
  <c r="B1473" i="3"/>
  <c r="C1472" i="3" a="1"/>
  <c r="C1472" i="3" s="1"/>
  <c r="B1472" i="3"/>
  <c r="C1471" i="3" a="1"/>
  <c r="C1471" i="3" s="1"/>
  <c r="B1471" i="3"/>
  <c r="C1470" i="3" a="1"/>
  <c r="C1470" i="3" s="1"/>
  <c r="B1470" i="3"/>
  <c r="C1469" i="3" a="1"/>
  <c r="C1469" i="3" s="1"/>
  <c r="B1469" i="3"/>
  <c r="C1468" i="3" a="1"/>
  <c r="C1468" i="3" s="1"/>
  <c r="B1468" i="3"/>
  <c r="C1467" i="3" a="1"/>
  <c r="C1467" i="3" s="1"/>
  <c r="B1467" i="3"/>
  <c r="C1466" i="3" a="1"/>
  <c r="C1466" i="3" s="1"/>
  <c r="B1466" i="3"/>
  <c r="C1465" i="3" a="1"/>
  <c r="C1465" i="3" s="1"/>
  <c r="B1465" i="3"/>
  <c r="C1464" i="3" a="1"/>
  <c r="C1464" i="3" s="1"/>
  <c r="B1464" i="3"/>
  <c r="C1463" i="3" a="1"/>
  <c r="C1463" i="3" s="1"/>
  <c r="B1463" i="3"/>
  <c r="C1462" i="3" a="1"/>
  <c r="C1462" i="3" s="1"/>
  <c r="B1462" i="3"/>
  <c r="C1461" i="3" a="1"/>
  <c r="C1461" i="3" s="1"/>
  <c r="B1461" i="3"/>
  <c r="C1460" i="3" a="1"/>
  <c r="C1460" i="3" s="1"/>
  <c r="B1460" i="3"/>
  <c r="C1459" i="3" a="1"/>
  <c r="C1459" i="3" s="1"/>
  <c r="B1459" i="3"/>
  <c r="C1458" i="3" a="1"/>
  <c r="C1458" i="3" s="1"/>
  <c r="B1458" i="3"/>
  <c r="C1457" i="3" a="1"/>
  <c r="C1457" i="3" s="1"/>
  <c r="B1457" i="3"/>
  <c r="C1456" i="3" a="1"/>
  <c r="C1456" i="3" s="1"/>
  <c r="B1456" i="3"/>
  <c r="C1455" i="3" a="1"/>
  <c r="C1455" i="3" s="1"/>
  <c r="C1454" i="3" a="1"/>
  <c r="C1454" i="3" s="1"/>
  <c r="C1453" i="3" a="1"/>
  <c r="C1453" i="3" s="1"/>
  <c r="C1452" i="3" a="1"/>
  <c r="C1452" i="3" s="1"/>
  <c r="C1451" i="3" a="1"/>
  <c r="C1451" i="3" s="1"/>
  <c r="C1450" i="3" a="1"/>
  <c r="C1450" i="3" s="1"/>
  <c r="C1449" i="3" a="1"/>
  <c r="C1449" i="3" s="1"/>
  <c r="C1448" i="3" a="1"/>
  <c r="C1448" i="3" s="1"/>
  <c r="C1447" i="3" a="1"/>
  <c r="C1447" i="3" s="1"/>
  <c r="C1446" i="3" a="1"/>
  <c r="C1446" i="3" s="1"/>
  <c r="C1445" i="3" a="1"/>
  <c r="C1445" i="3" s="1"/>
  <c r="C1444" i="3" a="1"/>
  <c r="C1444" i="3" s="1"/>
  <c r="C1443" i="3" a="1"/>
  <c r="C1443" i="3" s="1"/>
  <c r="C1442" i="3" a="1"/>
  <c r="C1442" i="3" s="1"/>
  <c r="C1441" i="3" a="1"/>
  <c r="C1441" i="3" s="1"/>
  <c r="C1440" i="3" a="1"/>
  <c r="C1440" i="3" s="1"/>
  <c r="C1439" i="3" a="1"/>
  <c r="C1439" i="3" s="1"/>
  <c r="C1438" i="3" a="1"/>
  <c r="C1438" i="3" s="1"/>
  <c r="C1437" i="3" a="1"/>
  <c r="C1437" i="3" s="1"/>
  <c r="C1436" i="3" a="1"/>
  <c r="C1436" i="3" s="1"/>
  <c r="C1435" i="3" a="1"/>
  <c r="C1435" i="3" s="1"/>
  <c r="C1434" i="3" a="1"/>
  <c r="C1434" i="3" s="1"/>
  <c r="C1433" i="3" a="1"/>
  <c r="C1433" i="3" s="1"/>
  <c r="C1432" i="3" a="1"/>
  <c r="C1432" i="3" s="1"/>
  <c r="C1431" i="3" a="1"/>
  <c r="C1431" i="3" s="1"/>
  <c r="C1430" i="3" a="1"/>
  <c r="C1430" i="3" s="1"/>
  <c r="C1429" i="3" a="1"/>
  <c r="C1429" i="3" s="1"/>
  <c r="C1428" i="3" a="1"/>
  <c r="C1428" i="3" s="1"/>
  <c r="C1427" i="3" a="1"/>
  <c r="C1427" i="3" s="1"/>
  <c r="C1426" i="3" a="1"/>
  <c r="C1426" i="3" s="1"/>
  <c r="C1425" i="3" a="1"/>
  <c r="C1425" i="3" s="1"/>
  <c r="C1424" i="3" a="1"/>
  <c r="C1424" i="3" s="1"/>
  <c r="C1423" i="3" a="1"/>
  <c r="C1423" i="3" s="1"/>
  <c r="C1422" i="3" a="1"/>
  <c r="C1422" i="3" s="1"/>
  <c r="C1421" i="3" a="1"/>
  <c r="C1421" i="3" s="1"/>
  <c r="C1420" i="3" a="1"/>
  <c r="C1420" i="3" s="1"/>
  <c r="C1419" i="3" a="1"/>
  <c r="C1419" i="3" s="1"/>
  <c r="C1418" i="3" a="1"/>
  <c r="C1418" i="3" s="1"/>
  <c r="C1417" i="3" a="1"/>
  <c r="C1417" i="3" s="1"/>
  <c r="C1416" i="3" a="1"/>
  <c r="C1416" i="3" s="1"/>
  <c r="C1415" i="3" a="1"/>
  <c r="C1415" i="3" s="1"/>
  <c r="C1414" i="3" a="1"/>
  <c r="C1414" i="3" s="1"/>
  <c r="C1413" i="3" a="1"/>
  <c r="C1413" i="3" s="1"/>
  <c r="C1412" i="3" a="1"/>
  <c r="C1412" i="3" s="1"/>
  <c r="C1411" i="3" a="1"/>
  <c r="C1411" i="3" s="1"/>
  <c r="C1410" i="3" a="1"/>
  <c r="C1410" i="3" s="1"/>
  <c r="C1409" i="3" a="1"/>
  <c r="C1409" i="3" s="1"/>
  <c r="C1408" i="3" a="1"/>
  <c r="C1408" i="3" s="1"/>
  <c r="C1407" i="3" a="1"/>
  <c r="C1407" i="3" s="1"/>
  <c r="C1406" i="3" a="1"/>
  <c r="C1406" i="3" s="1"/>
  <c r="C1405" i="3" a="1"/>
  <c r="C1405" i="3" s="1"/>
  <c r="C1404" i="3" a="1"/>
  <c r="C1404" i="3" s="1"/>
  <c r="C1403" i="3" a="1"/>
  <c r="C1403" i="3" s="1"/>
  <c r="C1402" i="3" a="1"/>
  <c r="C1402" i="3" s="1"/>
  <c r="C1401" i="3" a="1"/>
  <c r="C1401" i="3" s="1"/>
  <c r="B1455" i="3"/>
  <c r="B1454" i="3"/>
  <c r="B1453" i="3"/>
  <c r="B1452" i="3"/>
  <c r="B1451" i="3"/>
  <c r="B1450" i="3"/>
  <c r="B1449" i="3"/>
  <c r="B1448" i="3"/>
  <c r="B1447" i="3"/>
  <c r="B1446" i="3"/>
  <c r="B1445" i="3"/>
  <c r="B1444" i="3"/>
  <c r="B1443" i="3"/>
  <c r="B1442" i="3"/>
  <c r="B1441" i="3"/>
  <c r="B1440" i="3"/>
  <c r="B1439" i="3"/>
  <c r="B1438" i="3"/>
  <c r="B1437" i="3"/>
  <c r="B1436" i="3"/>
  <c r="B1435" i="3"/>
  <c r="B1434" i="3"/>
  <c r="B1433" i="3"/>
  <c r="B1432" i="3"/>
  <c r="B1431" i="3"/>
  <c r="B1430" i="3"/>
  <c r="B1429" i="3"/>
  <c r="B1428" i="3"/>
  <c r="B1427" i="3"/>
  <c r="B1426" i="3"/>
  <c r="B1425" i="3"/>
  <c r="B1424" i="3"/>
  <c r="B1423" i="3"/>
  <c r="B1422" i="3"/>
  <c r="B1421" i="3"/>
  <c r="B1420" i="3"/>
  <c r="B1419" i="3"/>
  <c r="B1418" i="3"/>
  <c r="B1417" i="3"/>
  <c r="B1416" i="3"/>
  <c r="B1415" i="3"/>
  <c r="B1414" i="3"/>
  <c r="B1413" i="3"/>
  <c r="B1412" i="3"/>
  <c r="B1411" i="3"/>
  <c r="B1410" i="3"/>
  <c r="B1409" i="3"/>
  <c r="B1408" i="3"/>
  <c r="B1407" i="3"/>
  <c r="B1406" i="3"/>
  <c r="B1405" i="3"/>
  <c r="B1404" i="3"/>
  <c r="B1403" i="3"/>
  <c r="B1402" i="3"/>
  <c r="B1401" i="3"/>
  <c r="B1400" i="3"/>
  <c r="C1400" i="3" a="1"/>
  <c r="C1400" i="3" s="1"/>
  <c r="B1399" i="3"/>
  <c r="C1399" i="3" a="1"/>
  <c r="C1399" i="3" s="1"/>
  <c r="B1398" i="3"/>
  <c r="C1398" i="3" a="1"/>
  <c r="C1398" i="3" s="1"/>
  <c r="B1397" i="3"/>
  <c r="C1397" i="3" a="1"/>
  <c r="C1397" i="3" s="1"/>
  <c r="B1396" i="3"/>
  <c r="C1396" i="3" a="1"/>
  <c r="C1396" i="3" s="1"/>
  <c r="B1395" i="3"/>
  <c r="C1395" i="3" a="1"/>
  <c r="C1395" i="3" s="1"/>
  <c r="B1394" i="3"/>
  <c r="C1394" i="3" a="1"/>
  <c r="C1394" i="3" s="1"/>
  <c r="B1393" i="3"/>
  <c r="C1393" i="3" a="1"/>
  <c r="C1393" i="3" s="1"/>
  <c r="B1392" i="3"/>
  <c r="C1392" i="3" a="1"/>
  <c r="C1392" i="3" s="1"/>
  <c r="B1391" i="3"/>
  <c r="C1391" i="3" a="1"/>
  <c r="C1391" i="3" s="1"/>
  <c r="B1390" i="3"/>
  <c r="C1390" i="3" a="1"/>
  <c r="C1390" i="3" s="1"/>
  <c r="B1389" i="3"/>
  <c r="C1389" i="3" a="1"/>
  <c r="C1389" i="3" s="1"/>
  <c r="B1388" i="3"/>
  <c r="C1388" i="3" a="1"/>
  <c r="C1388" i="3" s="1"/>
  <c r="B1387" i="3"/>
  <c r="C1387" i="3" a="1"/>
  <c r="C1387" i="3" s="1"/>
  <c r="B1386" i="3"/>
  <c r="C1386" i="3" a="1"/>
  <c r="C1386" i="3" s="1"/>
  <c r="B1385" i="3"/>
  <c r="C1385" i="3" a="1"/>
  <c r="C1385" i="3" s="1"/>
  <c r="B1384" i="3"/>
  <c r="C1384" i="3" a="1"/>
  <c r="C1384" i="3" s="1"/>
  <c r="B1383" i="3"/>
  <c r="C1383" i="3" a="1"/>
  <c r="C1383" i="3" s="1"/>
  <c r="B1381" i="3"/>
  <c r="C1381" i="3" a="1"/>
  <c r="C1381" i="3" s="1"/>
  <c r="B1380" i="3"/>
  <c r="C1380" i="3" a="1"/>
  <c r="C1380" i="3" s="1"/>
  <c r="B1379" i="3"/>
  <c r="C1379" i="3" a="1"/>
  <c r="C1379" i="3" s="1"/>
  <c r="B1378" i="3"/>
  <c r="C1378" i="3" a="1"/>
  <c r="C1378" i="3" s="1"/>
  <c r="B1377" i="3"/>
  <c r="C1377" i="3" a="1"/>
  <c r="C1377" i="3" s="1"/>
  <c r="B1376" i="3"/>
  <c r="C1376" i="3" a="1"/>
  <c r="C1376" i="3" s="1"/>
  <c r="B1375" i="3"/>
  <c r="C1375" i="3" a="1"/>
  <c r="C1375" i="3" s="1"/>
  <c r="B1374" i="3"/>
  <c r="C1374" i="3" a="1"/>
  <c r="C1374" i="3" s="1"/>
  <c r="B1373" i="3"/>
  <c r="C1373" i="3" a="1"/>
  <c r="C1373" i="3" s="1"/>
  <c r="B1372" i="3"/>
  <c r="C1372" i="3" a="1"/>
  <c r="C1372" i="3" s="1"/>
  <c r="B1371" i="3"/>
  <c r="C1371" i="3" a="1"/>
  <c r="C1371" i="3" s="1"/>
  <c r="B1370" i="3"/>
  <c r="C1370" i="3" a="1"/>
  <c r="C1370" i="3" s="1"/>
  <c r="B1368" i="3"/>
  <c r="C1368" i="3" a="1"/>
  <c r="C1368" i="3" s="1"/>
  <c r="B1367" i="3"/>
  <c r="C1367" i="3" a="1"/>
  <c r="C1367" i="3" s="1"/>
  <c r="B1366" i="3"/>
  <c r="C1366" i="3" a="1"/>
  <c r="C1366" i="3" s="1"/>
  <c r="B1365" i="3"/>
  <c r="C1365" i="3" a="1"/>
  <c r="C1365" i="3" s="1"/>
  <c r="B1364" i="3"/>
  <c r="C1364" i="3" a="1"/>
  <c r="C1364" i="3" s="1"/>
  <c r="B1363" i="3"/>
  <c r="C1363" i="3" a="1"/>
  <c r="C1363" i="3" s="1"/>
  <c r="B1362" i="3"/>
  <c r="C1362" i="3" a="1"/>
  <c r="C1362" i="3" s="1"/>
  <c r="B1361" i="3"/>
  <c r="C1361" i="3" a="1"/>
  <c r="C1361" i="3" s="1"/>
  <c r="B1360" i="3"/>
  <c r="C1360" i="3" a="1"/>
  <c r="C1360" i="3" s="1"/>
  <c r="B1359" i="3"/>
  <c r="C1359" i="3" a="1"/>
  <c r="C1359" i="3" s="1"/>
  <c r="B1358" i="3"/>
  <c r="C1358" i="3" a="1"/>
  <c r="C1358" i="3" s="1"/>
  <c r="B1357" i="3"/>
  <c r="C1357" i="3" a="1"/>
  <c r="C1357" i="3" s="1"/>
  <c r="B1356" i="3"/>
  <c r="C1356" i="3" a="1"/>
  <c r="C1356" i="3" s="1"/>
  <c r="B1355" i="3"/>
  <c r="C1355" i="3" a="1"/>
  <c r="C1355" i="3" s="1"/>
  <c r="B1354" i="3"/>
  <c r="C1354" i="3" a="1"/>
  <c r="C1354" i="3" s="1"/>
  <c r="B1353" i="3"/>
  <c r="C1353" i="3" a="1"/>
  <c r="C1353" i="3" s="1"/>
  <c r="B1352" i="3"/>
  <c r="C1352" i="3" a="1"/>
  <c r="C1352" i="3" s="1"/>
  <c r="B1351" i="3"/>
  <c r="C1351" i="3" a="1"/>
  <c r="C1351" i="3" s="1"/>
  <c r="B1350" i="3"/>
  <c r="C1350" i="3" a="1"/>
  <c r="C1350" i="3" s="1"/>
  <c r="B1349" i="3"/>
  <c r="C1349" i="3" a="1"/>
  <c r="C1349" i="3" s="1"/>
  <c r="B1348" i="3"/>
  <c r="C1348" i="3" a="1"/>
  <c r="C1348" i="3" s="1"/>
  <c r="B1347" i="3"/>
  <c r="C1347" i="3" a="1"/>
  <c r="C1347" i="3" s="1"/>
  <c r="B1346" i="3"/>
  <c r="C1346" i="3" a="1"/>
  <c r="C1346" i="3" s="1"/>
  <c r="C907" i="3" a="1"/>
  <c r="C907" i="3" s="1"/>
  <c r="B1027" i="3"/>
  <c r="C1027" i="3" a="1"/>
  <c r="C1027" i="3" s="1"/>
  <c r="C1319" i="3" a="1"/>
  <c r="C1319" i="3" s="1"/>
  <c r="C551" i="3" a="1"/>
  <c r="C551" i="3" s="1"/>
  <c r="C1320" i="3" a="1"/>
  <c r="C1320" i="3" s="1"/>
  <c r="C1345" i="3" a="1"/>
  <c r="C1345" i="3" s="1"/>
  <c r="C1578" i="3" a="1"/>
  <c r="C1578" i="3" s="1"/>
  <c r="C687" i="3" a="1"/>
  <c r="C687" i="3" s="1"/>
  <c r="B1369" i="3"/>
  <c r="C1101" i="3" a="1"/>
  <c r="C1101" i="3" s="1"/>
  <c r="C943" i="3" a="1"/>
  <c r="C943" i="3" s="1"/>
  <c r="C1369" i="3" a="1"/>
  <c r="C1369" i="3" s="1"/>
  <c r="C720" i="3" a="1"/>
  <c r="C720" i="3" s="1"/>
  <c r="C777" i="3" a="1"/>
  <c r="C777" i="3" s="1"/>
  <c r="C806" i="3" a="1"/>
  <c r="C806" i="3" s="1"/>
  <c r="C1242" i="3" a="1"/>
  <c r="C1242" i="3" s="1"/>
  <c r="C1382" i="3" a="1"/>
  <c r="C1382" i="3" s="1"/>
  <c r="C1201" i="3" a="1"/>
  <c r="C1201" i="3" s="1"/>
  <c r="C27" i="3" a="1"/>
  <c r="C27" i="3" s="1"/>
  <c r="C1261" i="3" a="1"/>
  <c r="C1261" i="3" s="1"/>
  <c r="C604" i="3" a="1"/>
  <c r="C604" i="3" s="1"/>
  <c r="B747" i="3"/>
  <c r="C747" i="3" a="1"/>
  <c r="C747" i="3" s="1"/>
  <c r="B719" i="3"/>
  <c r="C1344" i="3" a="1"/>
  <c r="C1344" i="3" s="1"/>
  <c r="C1241" i="3" a="1"/>
  <c r="C1241" i="3" s="1"/>
  <c r="C719" i="3" a="1"/>
  <c r="C719" i="3" s="1"/>
  <c r="B1308" i="3"/>
  <c r="C1308" i="3" a="1"/>
  <c r="C1308" i="3" s="1"/>
  <c r="C857" i="3" a="1"/>
  <c r="C857" i="3" s="1"/>
  <c r="C1343" i="3" a="1"/>
  <c r="C1343" i="3" s="1"/>
  <c r="B277" i="3"/>
  <c r="B325" i="3"/>
  <c r="C277" i="3" a="1"/>
  <c r="C277" i="3" s="1"/>
  <c r="C988" i="3" a="1"/>
  <c r="C988" i="3" s="1"/>
  <c r="C1307" i="3" a="1"/>
  <c r="C1307" i="3" s="1"/>
  <c r="C325" i="3" a="1"/>
  <c r="C325" i="3" s="1"/>
  <c r="C807" i="3" a="1"/>
  <c r="C807" i="3" s="1"/>
  <c r="C26" i="3" a="1"/>
  <c r="C26" i="3" s="1"/>
  <c r="H11" i="1"/>
  <c r="B4" i="4" l="1"/>
  <c r="B3" i="4"/>
  <c r="B2" i="4"/>
  <c r="C511" i="2" l="1"/>
  <c r="D511" i="2" a="1"/>
  <c r="D511" i="2" s="1"/>
  <c r="C348" i="2"/>
  <c r="D348" i="2" a="1"/>
  <c r="D348" i="2" s="1"/>
  <c r="H389" i="1"/>
  <c r="I389" i="1" s="1"/>
  <c r="H95" i="1"/>
  <c r="I95" i="1" s="1"/>
  <c r="H221" i="1"/>
  <c r="I221" i="1" s="1"/>
  <c r="H328" i="1"/>
  <c r="I328" i="1" s="1"/>
  <c r="H165" i="1"/>
  <c r="I165" i="1" s="1"/>
  <c r="H302" i="1"/>
  <c r="I302" i="1" s="1"/>
  <c r="H390" i="1"/>
  <c r="I390" i="1" s="1"/>
  <c r="H391" i="1"/>
  <c r="I391" i="1" s="1"/>
  <c r="H392" i="1"/>
  <c r="I392" i="1" s="1"/>
  <c r="H195" i="1"/>
  <c r="I195" i="1" s="1"/>
  <c r="H148" i="1"/>
  <c r="I148" i="1" s="1"/>
  <c r="H339" i="1"/>
  <c r="I339" i="1" s="1"/>
  <c r="H177" i="1"/>
  <c r="I177" i="1" s="1"/>
  <c r="H393" i="1"/>
  <c r="I393" i="1" s="1"/>
  <c r="H212" i="1"/>
  <c r="I212" i="1" s="1"/>
  <c r="H297" i="1"/>
  <c r="I297" i="1" s="1"/>
  <c r="H303" i="1"/>
  <c r="I303" i="1" s="1"/>
  <c r="H271" i="1"/>
  <c r="I271" i="1" s="1"/>
  <c r="H304" i="1"/>
  <c r="I304" i="1" s="1"/>
  <c r="H98" i="1"/>
  <c r="I98" i="1" s="1"/>
  <c r="H290" i="1"/>
  <c r="I290" i="1" s="1"/>
  <c r="H394" i="1"/>
  <c r="I394" i="1" s="1"/>
  <c r="H129" i="1"/>
  <c r="I129" i="1" s="1"/>
  <c r="H167" i="1"/>
  <c r="I167" i="1" s="1"/>
  <c r="H329" i="1"/>
  <c r="I329" i="1" s="1"/>
  <c r="H211" i="1"/>
  <c r="I211" i="1" s="1"/>
  <c r="H198" i="1"/>
  <c r="I198" i="1" s="1"/>
  <c r="H194" i="1"/>
  <c r="I194" i="1" s="1"/>
  <c r="H197" i="1"/>
  <c r="I197" i="1" s="1"/>
  <c r="H163" i="1"/>
  <c r="I163" i="1" s="1"/>
  <c r="H330" i="1"/>
  <c r="I330" i="1" s="1"/>
  <c r="H118" i="1"/>
  <c r="I118" i="1" s="1"/>
  <c r="H291" i="1"/>
  <c r="I291" i="1" s="1"/>
  <c r="H292" i="1"/>
  <c r="I292" i="1" s="1"/>
  <c r="H157" i="1"/>
  <c r="I157" i="1" s="1"/>
  <c r="H229" i="1"/>
  <c r="I229" i="1" s="1"/>
  <c r="H313" i="1"/>
  <c r="I313" i="1" s="1"/>
  <c r="H233" i="1"/>
  <c r="I233" i="1" s="1"/>
  <c r="H288" i="1"/>
  <c r="I288" i="1" s="1"/>
  <c r="H188" i="1"/>
  <c r="I188" i="1" s="1"/>
  <c r="H340" i="1"/>
  <c r="I340" i="1" s="1"/>
  <c r="H331" i="1"/>
  <c r="I331" i="1" s="1"/>
  <c r="H341" i="1"/>
  <c r="I341" i="1" s="1"/>
  <c r="H81" i="1"/>
  <c r="I81" i="1" s="1"/>
  <c r="H15" i="1"/>
  <c r="I15" i="1" s="1"/>
  <c r="H178" i="1"/>
  <c r="I178" i="1" s="1"/>
  <c r="H204" i="1"/>
  <c r="I204" i="1" s="1"/>
  <c r="H319" i="1"/>
  <c r="I319" i="1" s="1"/>
  <c r="H171" i="1"/>
  <c r="I171" i="1" s="1"/>
  <c r="H169" i="1"/>
  <c r="I169" i="1" s="1"/>
  <c r="H395" i="1"/>
  <c r="I395" i="1" s="1"/>
  <c r="H40" i="1"/>
  <c r="I40" i="1" s="1"/>
  <c r="H320" i="1"/>
  <c r="I320" i="1" s="1"/>
  <c r="H396" i="1"/>
  <c r="I396" i="1" s="1"/>
  <c r="H289" i="1"/>
  <c r="I289" i="1" s="1"/>
  <c r="H68" i="1"/>
  <c r="I68" i="1" s="1"/>
  <c r="H361" i="1"/>
  <c r="I361" i="1" s="1"/>
  <c r="H342" i="1"/>
  <c r="I342" i="1" s="1"/>
  <c r="H174" i="1"/>
  <c r="I174" i="1" s="1"/>
  <c r="H250" i="1"/>
  <c r="I250" i="1" s="1"/>
  <c r="H263" i="1"/>
  <c r="I263" i="1" s="1"/>
  <c r="H251" i="1"/>
  <c r="I251" i="1" s="1"/>
  <c r="H267" i="1"/>
  <c r="I267" i="1" s="1"/>
  <c r="H239" i="1"/>
  <c r="I239" i="1" s="1"/>
  <c r="H219" i="1"/>
  <c r="I219" i="1" s="1"/>
  <c r="H236" i="1"/>
  <c r="I236" i="1" s="1"/>
  <c r="H293" i="1"/>
  <c r="I293" i="1" s="1"/>
  <c r="H215" i="1"/>
  <c r="I215" i="1" s="1"/>
  <c r="H397" i="1"/>
  <c r="I397" i="1" s="1"/>
  <c r="H213" i="1"/>
  <c r="I213" i="1" s="1"/>
  <c r="H343" i="1"/>
  <c r="I343" i="1" s="1"/>
  <c r="H108" i="1"/>
  <c r="I108" i="1" s="1"/>
  <c r="H125" i="1"/>
  <c r="I125" i="1" s="1"/>
  <c r="H314" i="1"/>
  <c r="I314" i="1" s="1"/>
  <c r="H89" i="1"/>
  <c r="I89" i="1" s="1"/>
  <c r="H114" i="1"/>
  <c r="I114" i="1" s="1"/>
  <c r="H321" i="1"/>
  <c r="I321" i="1" s="1"/>
  <c r="H143" i="1"/>
  <c r="I143" i="1" s="1"/>
  <c r="H111" i="1"/>
  <c r="I111" i="1" s="1"/>
  <c r="H294" i="1"/>
  <c r="I294" i="1" s="1"/>
  <c r="H127" i="1"/>
  <c r="I127" i="1" s="1"/>
  <c r="H332" i="1"/>
  <c r="I332" i="1" s="1"/>
  <c r="H258" i="1"/>
  <c r="I258" i="1" s="1"/>
  <c r="H199" i="1"/>
  <c r="I199" i="1" s="1"/>
  <c r="H249" i="1"/>
  <c r="I249" i="1" s="1"/>
  <c r="H42" i="1"/>
  <c r="I42" i="1" s="1"/>
  <c r="H283" i="1"/>
  <c r="I283" i="1" s="1"/>
  <c r="H279" i="1"/>
  <c r="I279" i="1" s="1"/>
  <c r="H398" i="1"/>
  <c r="I398" i="1" s="1"/>
  <c r="H86" i="1"/>
  <c r="I86" i="1" s="1"/>
  <c r="H214" i="1"/>
  <c r="I214" i="1" s="1"/>
  <c r="H344" i="1"/>
  <c r="I344" i="1" s="1"/>
  <c r="H305" i="1"/>
  <c r="I305" i="1" s="1"/>
  <c r="H333" i="1"/>
  <c r="I333" i="1" s="1"/>
  <c r="H13" i="1"/>
  <c r="I13" i="1" s="1"/>
  <c r="H185" i="1"/>
  <c r="I185" i="1" s="1"/>
  <c r="H112" i="1"/>
  <c r="I112" i="1" s="1"/>
  <c r="H20" i="1"/>
  <c r="I20" i="1" s="1"/>
  <c r="H30" i="1"/>
  <c r="I30" i="1" s="1"/>
  <c r="H306" i="1"/>
  <c r="I306" i="1" s="1"/>
  <c r="H247" i="1"/>
  <c r="I247" i="1" s="1"/>
  <c r="H93" i="1"/>
  <c r="I93" i="1" s="1"/>
  <c r="H399" i="1"/>
  <c r="I399" i="1" s="1"/>
  <c r="H238" i="1"/>
  <c r="I238" i="1" s="1"/>
  <c r="H136" i="1"/>
  <c r="I136" i="1" s="1"/>
  <c r="H25" i="1"/>
  <c r="H315" i="1"/>
  <c r="I315" i="1" s="1"/>
  <c r="H345" i="1"/>
  <c r="I345" i="1" s="1"/>
  <c r="H151" i="1"/>
  <c r="I151" i="1" s="1"/>
  <c r="H231" i="1"/>
  <c r="I231" i="1" s="1"/>
  <c r="H49" i="1"/>
  <c r="I49" i="1" s="1"/>
  <c r="H8" i="1"/>
  <c r="I8" i="1" s="1"/>
  <c r="H53" i="1"/>
  <c r="I53" i="1" s="1"/>
  <c r="H173" i="1"/>
  <c r="I173" i="1" s="1"/>
  <c r="H273" i="1"/>
  <c r="I273" i="1" s="1"/>
  <c r="H14" i="1"/>
  <c r="I14" i="1" s="1"/>
  <c r="H96" i="1"/>
  <c r="I96" i="1" s="1"/>
  <c r="H362" i="1"/>
  <c r="I362" i="1" s="1"/>
  <c r="H87" i="1"/>
  <c r="I87" i="1" s="1"/>
  <c r="H109" i="1"/>
  <c r="I109" i="1" s="1"/>
  <c r="H155" i="1"/>
  <c r="I155" i="1" s="1"/>
  <c r="H248" i="1"/>
  <c r="I248" i="1" s="1"/>
  <c r="H83" i="1"/>
  <c r="I83" i="1" s="1"/>
  <c r="H206" i="1"/>
  <c r="I206" i="1" s="1"/>
  <c r="H38" i="1"/>
  <c r="I38" i="1" s="1"/>
  <c r="H400" i="1"/>
  <c r="I400" i="1" s="1"/>
  <c r="H286" i="1"/>
  <c r="I286" i="1" s="1"/>
  <c r="H186" i="1"/>
  <c r="I186" i="1" s="1"/>
  <c r="H363" i="1"/>
  <c r="I363" i="1" s="1"/>
  <c r="H133" i="1"/>
  <c r="I133" i="1" s="1"/>
  <c r="H78" i="1"/>
  <c r="I78" i="1" s="1"/>
  <c r="H48" i="1"/>
  <c r="I48" i="1" s="1"/>
  <c r="H346" i="1"/>
  <c r="I346" i="1" s="1"/>
  <c r="H364" i="1"/>
  <c r="I364" i="1" s="1"/>
  <c r="H209" i="1"/>
  <c r="I209" i="1" s="1"/>
  <c r="H347" i="1"/>
  <c r="I347" i="1" s="1"/>
  <c r="H334" i="1"/>
  <c r="I334" i="1" s="1"/>
  <c r="H170" i="1"/>
  <c r="I170" i="1" s="1"/>
  <c r="H348" i="1"/>
  <c r="I348" i="1" s="1"/>
  <c r="H376" i="1"/>
  <c r="I376" i="1" s="1"/>
  <c r="H401" i="1"/>
  <c r="I401" i="1" s="1"/>
  <c r="H402" i="1"/>
  <c r="I402" i="1" s="1"/>
  <c r="H26" i="1"/>
  <c r="I26" i="1" s="1"/>
  <c r="H403" i="1"/>
  <c r="I403" i="1" s="1"/>
  <c r="H252" i="1"/>
  <c r="I252" i="1" s="1"/>
  <c r="H404" i="1"/>
  <c r="I404" i="1" s="1"/>
  <c r="H405" i="1"/>
  <c r="I405" i="1" s="1"/>
  <c r="H141" i="1"/>
  <c r="I141" i="1" s="1"/>
  <c r="H272" i="1"/>
  <c r="I272" i="1" s="1"/>
  <c r="H406" i="1"/>
  <c r="I406" i="1" s="1"/>
  <c r="H73" i="1"/>
  <c r="I73" i="1" s="1"/>
  <c r="H407" i="1"/>
  <c r="I407" i="1" s="1"/>
  <c r="H408" i="1"/>
  <c r="I408" i="1" s="1"/>
  <c r="H168" i="1"/>
  <c r="I168" i="1" s="1"/>
  <c r="H409" i="1"/>
  <c r="I409" i="1" s="1"/>
  <c r="H24" i="1"/>
  <c r="I24" i="1" s="1"/>
  <c r="H79" i="1"/>
  <c r="I79" i="1" s="1"/>
  <c r="H39" i="1"/>
  <c r="I39" i="1" s="1"/>
  <c r="H307" i="1"/>
  <c r="I307" i="1" s="1"/>
  <c r="H240" i="1"/>
  <c r="I240" i="1" s="1"/>
  <c r="H308" i="1"/>
  <c r="I308" i="1" s="1"/>
  <c r="H269" i="1"/>
  <c r="I269" i="1" s="1"/>
  <c r="H365" i="1"/>
  <c r="I365" i="1" s="1"/>
  <c r="H264" i="1"/>
  <c r="I264" i="1" s="1"/>
  <c r="H41" i="1"/>
  <c r="I41" i="1" s="1"/>
  <c r="H410" i="1"/>
  <c r="I410" i="1" s="1"/>
  <c r="H172" i="1"/>
  <c r="I172" i="1" s="1"/>
  <c r="H82" i="1"/>
  <c r="I82" i="1" s="1"/>
  <c r="H58" i="1"/>
  <c r="I58" i="1" s="1"/>
  <c r="H88" i="1"/>
  <c r="I88" i="1" s="1"/>
  <c r="H99" i="1"/>
  <c r="I99" i="1" s="1"/>
  <c r="H179" i="1"/>
  <c r="I179" i="1" s="1"/>
  <c r="H150" i="1"/>
  <c r="I150" i="1" s="1"/>
  <c r="H66" i="1"/>
  <c r="I66" i="1" s="1"/>
  <c r="H190" i="1"/>
  <c r="I190" i="1" s="1"/>
  <c r="H45" i="1"/>
  <c r="I45" i="1" s="1"/>
  <c r="H47" i="1"/>
  <c r="I47" i="1" s="1"/>
  <c r="H92" i="1"/>
  <c r="I92" i="1" s="1"/>
  <c r="H301" i="1"/>
  <c r="I301" i="1" s="1"/>
  <c r="H316" i="1"/>
  <c r="I316" i="1" s="1"/>
  <c r="H107" i="1"/>
  <c r="I107" i="1" s="1"/>
  <c r="H366" i="1"/>
  <c r="I366" i="1" s="1"/>
  <c r="H367" i="1"/>
  <c r="I367" i="1" s="1"/>
  <c r="H230" i="1"/>
  <c r="I230" i="1" s="1"/>
  <c r="H152" i="1"/>
  <c r="I152" i="1" s="1"/>
  <c r="H181" i="1"/>
  <c r="I181" i="1" s="1"/>
  <c r="H55" i="1"/>
  <c r="I55" i="1" s="1"/>
  <c r="H90" i="1"/>
  <c r="I90" i="1" s="1"/>
  <c r="H298" i="1"/>
  <c r="I298" i="1" s="1"/>
  <c r="H411" i="1"/>
  <c r="I411" i="1" s="1"/>
  <c r="H412" i="1"/>
  <c r="I412" i="1" s="1"/>
  <c r="H102" i="1"/>
  <c r="I102" i="1" s="1"/>
  <c r="H36" i="1"/>
  <c r="I36" i="1" s="1"/>
  <c r="H162" i="1"/>
  <c r="I162" i="1" s="1"/>
  <c r="H5" i="1"/>
  <c r="I5" i="1" s="1"/>
  <c r="H377" i="1"/>
  <c r="I377" i="1" s="1"/>
  <c r="H226" i="1"/>
  <c r="I226" i="1" s="1"/>
  <c r="H29" i="1"/>
  <c r="I29" i="1" s="1"/>
  <c r="H413" i="1"/>
  <c r="I413" i="1" s="1"/>
  <c r="H368" i="1"/>
  <c r="I368" i="1" s="1"/>
  <c r="H414" i="1"/>
  <c r="I414" i="1" s="1"/>
  <c r="H217" i="1"/>
  <c r="I217" i="1" s="1"/>
  <c r="H415" i="1"/>
  <c r="I415" i="1" s="1"/>
  <c r="H228" i="1"/>
  <c r="I228" i="1" s="1"/>
  <c r="H284" i="1"/>
  <c r="I284" i="1" s="1"/>
  <c r="H349" i="1"/>
  <c r="I349" i="1" s="1"/>
  <c r="H159" i="1"/>
  <c r="I159" i="1" s="1"/>
  <c r="H124" i="1"/>
  <c r="I124" i="1" s="1"/>
  <c r="H149" i="1"/>
  <c r="I149" i="1" s="1"/>
  <c r="H266" i="1"/>
  <c r="I266" i="1" s="1"/>
  <c r="H253" i="1"/>
  <c r="I253" i="1" s="1"/>
  <c r="H16" i="1"/>
  <c r="I16" i="1" s="1"/>
  <c r="H74" i="1"/>
  <c r="H23" i="1"/>
  <c r="I23" i="1" s="1"/>
  <c r="H274" i="1"/>
  <c r="I274" i="1" s="1"/>
  <c r="H416" i="1"/>
  <c r="I416" i="1" s="1"/>
  <c r="H417" i="1"/>
  <c r="I417" i="1" s="1"/>
  <c r="H259" i="1"/>
  <c r="I259" i="1" s="1"/>
  <c r="H418" i="1"/>
  <c r="I418" i="1" s="1"/>
  <c r="H54" i="1"/>
  <c r="I54" i="1" s="1"/>
  <c r="H27" i="1"/>
  <c r="I27" i="1" s="1"/>
  <c r="H285" i="1"/>
  <c r="I285" i="1" s="1"/>
  <c r="H216" i="1"/>
  <c r="I216" i="1" s="1"/>
  <c r="H122" i="1"/>
  <c r="I122" i="1" s="1"/>
  <c r="H33" i="1"/>
  <c r="I33" i="1" s="1"/>
  <c r="H419" i="1"/>
  <c r="I419" i="1" s="1"/>
  <c r="H420" i="1"/>
  <c r="I420" i="1" s="1"/>
  <c r="H184" i="1"/>
  <c r="I184" i="1" s="1"/>
  <c r="H103" i="1"/>
  <c r="I103" i="1" s="1"/>
  <c r="H110" i="1"/>
  <c r="I110" i="1" s="1"/>
  <c r="H147" i="1"/>
  <c r="I147" i="1" s="1"/>
  <c r="H144" i="1"/>
  <c r="I144" i="1" s="1"/>
  <c r="H180" i="1"/>
  <c r="I180" i="1" s="1"/>
  <c r="H192" i="1"/>
  <c r="I192" i="1" s="1"/>
  <c r="H142" i="1"/>
  <c r="I142" i="1" s="1"/>
  <c r="H421" i="1"/>
  <c r="I421" i="1" s="1"/>
  <c r="H422" i="1"/>
  <c r="I422" i="1" s="1"/>
  <c r="H423" i="1"/>
  <c r="I423" i="1" s="1"/>
  <c r="H241" i="1"/>
  <c r="I241" i="1" s="1"/>
  <c r="H115" i="1"/>
  <c r="I115" i="1" s="1"/>
  <c r="H242" i="1"/>
  <c r="I242" i="1" s="1"/>
  <c r="H222" i="1"/>
  <c r="I222" i="1" s="1"/>
  <c r="H261" i="1"/>
  <c r="I261" i="1" s="1"/>
  <c r="H275" i="1"/>
  <c r="I275" i="1" s="1"/>
  <c r="H276" i="1"/>
  <c r="I276" i="1" s="1"/>
  <c r="H424" i="1"/>
  <c r="I424" i="1" s="1"/>
  <c r="H277" i="1"/>
  <c r="I277" i="1" s="1"/>
  <c r="H139" i="1"/>
  <c r="I139" i="1" s="1"/>
  <c r="H299" i="1"/>
  <c r="I299" i="1" s="1"/>
  <c r="H210" i="1"/>
  <c r="I210" i="1" s="1"/>
  <c r="H208" i="1"/>
  <c r="I208" i="1" s="1"/>
  <c r="H207" i="1"/>
  <c r="I207" i="1" s="1"/>
  <c r="H425" i="1"/>
  <c r="I425" i="1" s="1"/>
  <c r="H19" i="1"/>
  <c r="I19" i="1" s="1"/>
  <c r="H104" i="1"/>
  <c r="I104" i="1" s="1"/>
  <c r="H227" i="1"/>
  <c r="I227" i="1" s="1"/>
  <c r="H100" i="1"/>
  <c r="I100" i="1" s="1"/>
  <c r="H237" i="1"/>
  <c r="I237" i="1" s="1"/>
  <c r="H369" i="1"/>
  <c r="I369" i="1" s="1"/>
  <c r="H335" i="1"/>
  <c r="I335" i="1" s="1"/>
  <c r="H17" i="1"/>
  <c r="I17" i="1" s="1"/>
  <c r="H94" i="1"/>
  <c r="I94" i="1" s="1"/>
  <c r="H254" i="1"/>
  <c r="I254" i="1" s="1"/>
  <c r="H309" i="1"/>
  <c r="I309" i="1" s="1"/>
  <c r="H191" i="1"/>
  <c r="I191" i="1" s="1"/>
  <c r="H202" i="1"/>
  <c r="I202" i="1" s="1"/>
  <c r="H245" i="1"/>
  <c r="I245" i="1" s="1"/>
  <c r="H218" i="1"/>
  <c r="I218" i="1" s="1"/>
  <c r="H130" i="1"/>
  <c r="I130" i="1" s="1"/>
  <c r="H350" i="1"/>
  <c r="I350" i="1" s="1"/>
  <c r="H70" i="1"/>
  <c r="I70" i="1" s="1"/>
  <c r="H7" i="1"/>
  <c r="I7" i="1" s="1"/>
  <c r="H69" i="1"/>
  <c r="I69" i="1" s="1"/>
  <c r="H378" i="1"/>
  <c r="I378" i="1" s="1"/>
  <c r="H4" i="1"/>
  <c r="I4" i="1" s="1"/>
  <c r="H2" i="1"/>
  <c r="I2" i="1" s="1"/>
  <c r="H351" i="1"/>
  <c r="I351" i="1" s="1"/>
  <c r="H278" i="1"/>
  <c r="I278" i="1" s="1"/>
  <c r="H379" i="1"/>
  <c r="I379" i="1" s="1"/>
  <c r="H235" i="1"/>
  <c r="I235" i="1" s="1"/>
  <c r="H77" i="1"/>
  <c r="I77" i="1" s="1"/>
  <c r="H336" i="1"/>
  <c r="I336" i="1" s="1"/>
  <c r="H28" i="1"/>
  <c r="I28" i="1" s="1"/>
  <c r="H183" i="1"/>
  <c r="I183" i="1" s="1"/>
  <c r="H262" i="1"/>
  <c r="I262" i="1" s="1"/>
  <c r="H135" i="1"/>
  <c r="I135" i="1" s="1"/>
  <c r="H91" i="1"/>
  <c r="I91" i="1" s="1"/>
  <c r="H158" i="1"/>
  <c r="I158" i="1" s="1"/>
  <c r="H146" i="1"/>
  <c r="I146" i="1" s="1"/>
  <c r="H137" i="1"/>
  <c r="I137" i="1" s="1"/>
  <c r="H223" i="1"/>
  <c r="I223" i="1" s="1"/>
  <c r="H380" i="1"/>
  <c r="I380" i="1" s="1"/>
  <c r="H310" i="1"/>
  <c r="I310" i="1" s="1"/>
  <c r="H101" i="1"/>
  <c r="I101" i="1" s="1"/>
  <c r="H189" i="1"/>
  <c r="I189" i="1" s="1"/>
  <c r="H381" i="1"/>
  <c r="I381" i="1" s="1"/>
  <c r="H352" i="1"/>
  <c r="I352" i="1" s="1"/>
  <c r="H164" i="1"/>
  <c r="I164" i="1" s="1"/>
  <c r="H353" i="1"/>
  <c r="I353" i="1" s="1"/>
  <c r="H426" i="1"/>
  <c r="I426" i="1" s="1"/>
  <c r="H322" i="1"/>
  <c r="I322" i="1" s="1"/>
  <c r="H46" i="1"/>
  <c r="I46" i="1" s="1"/>
  <c r="H80" i="1"/>
  <c r="I80" i="1" s="1"/>
  <c r="H280" i="1"/>
  <c r="I280" i="1" s="1"/>
  <c r="H282" i="1"/>
  <c r="I282" i="1" s="1"/>
  <c r="H121" i="1"/>
  <c r="I121" i="1" s="1"/>
  <c r="H323" i="1"/>
  <c r="I323" i="1" s="1"/>
  <c r="H256" i="1"/>
  <c r="I256" i="1" s="1"/>
  <c r="H43" i="1"/>
  <c r="I43" i="1" s="1"/>
  <c r="H193" i="1"/>
  <c r="I193" i="1" s="1"/>
  <c r="H265" i="1"/>
  <c r="I265" i="1" s="1"/>
  <c r="H67" i="1"/>
  <c r="I67" i="1" s="1"/>
  <c r="H71" i="1"/>
  <c r="I71" i="1" s="1"/>
  <c r="H200" i="1"/>
  <c r="I200" i="1" s="1"/>
  <c r="H300" i="1"/>
  <c r="I300" i="1" s="1"/>
  <c r="H61" i="1"/>
  <c r="I61" i="1" s="1"/>
  <c r="H166" i="1"/>
  <c r="I166" i="1" s="1"/>
  <c r="H354" i="1"/>
  <c r="I354" i="1" s="1"/>
  <c r="H62" i="1"/>
  <c r="I62" i="1" s="1"/>
  <c r="H56" i="1"/>
  <c r="I56" i="1" s="1"/>
  <c r="H427" i="1"/>
  <c r="I427" i="1" s="1"/>
  <c r="H337" i="1"/>
  <c r="I337" i="1" s="1"/>
  <c r="H84" i="1"/>
  <c r="I84" i="1" s="1"/>
  <c r="H224" i="1"/>
  <c r="I224" i="1" s="1"/>
  <c r="H123" i="1"/>
  <c r="I123" i="1" s="1"/>
  <c r="H428" i="1"/>
  <c r="I428" i="1" s="1"/>
  <c r="H324" i="1"/>
  <c r="I324" i="1" s="1"/>
  <c r="H176" i="1"/>
  <c r="I176" i="1" s="1"/>
  <c r="H317" i="1"/>
  <c r="I317" i="1" s="1"/>
  <c r="H370" i="1"/>
  <c r="I370" i="1" s="1"/>
  <c r="H382" i="1"/>
  <c r="I382" i="1" s="1"/>
  <c r="H429" i="1"/>
  <c r="I429" i="1" s="1"/>
  <c r="H246" i="1"/>
  <c r="I246" i="1" s="1"/>
  <c r="H52" i="1"/>
  <c r="I52" i="1" s="1"/>
  <c r="H355" i="1"/>
  <c r="I355" i="1" s="1"/>
  <c r="H325" i="1"/>
  <c r="I325" i="1" s="1"/>
  <c r="H126" i="1"/>
  <c r="I126" i="1" s="1"/>
  <c r="H234" i="1"/>
  <c r="I234" i="1" s="1"/>
  <c r="H430" i="1"/>
  <c r="I430" i="1" s="1"/>
  <c r="H371" i="1"/>
  <c r="I371" i="1" s="1"/>
  <c r="H156" i="1"/>
  <c r="I156" i="1" s="1"/>
  <c r="H220" i="1"/>
  <c r="I220" i="1" s="1"/>
  <c r="H97" i="1"/>
  <c r="I97" i="1" s="1"/>
  <c r="H10" i="1"/>
  <c r="I10" i="1" s="1"/>
  <c r="H372" i="1"/>
  <c r="I372" i="1" s="1"/>
  <c r="H12" i="1"/>
  <c r="I12" i="1" s="1"/>
  <c r="H431" i="1"/>
  <c r="I431" i="1" s="1"/>
  <c r="H383" i="1"/>
  <c r="I383" i="1" s="1"/>
  <c r="H85" i="1"/>
  <c r="I85" i="1" s="1"/>
  <c r="H18" i="1"/>
  <c r="I18" i="1" s="1"/>
  <c r="H65" i="1"/>
  <c r="I65" i="1" s="1"/>
  <c r="H60" i="1"/>
  <c r="I60" i="1" s="1"/>
  <c r="H9" i="1"/>
  <c r="I9" i="1" s="1"/>
  <c r="H384" i="1"/>
  <c r="I384" i="1" s="1"/>
  <c r="H432" i="1"/>
  <c r="I432" i="1" s="1"/>
  <c r="H128" i="1"/>
  <c r="I128" i="1" s="1"/>
  <c r="H326" i="1"/>
  <c r="I326" i="1" s="1"/>
  <c r="H182" i="1"/>
  <c r="I182" i="1" s="1"/>
  <c r="H433" i="1"/>
  <c r="I433" i="1" s="1"/>
  <c r="H116" i="1"/>
  <c r="I116" i="1" s="1"/>
  <c r="H72" i="1"/>
  <c r="I72" i="1" s="1"/>
  <c r="H31" i="1"/>
  <c r="I31" i="1" s="1"/>
  <c r="H203" i="1"/>
  <c r="I203" i="1" s="1"/>
  <c r="I11" i="1"/>
  <c r="H76" i="1"/>
  <c r="I76" i="1" s="1"/>
  <c r="H244" i="1"/>
  <c r="I244" i="1" s="1"/>
  <c r="H268" i="1"/>
  <c r="I268" i="1" s="1"/>
  <c r="H63" i="1"/>
  <c r="I63" i="1" s="1"/>
  <c r="H145" i="1"/>
  <c r="I145" i="1" s="1"/>
  <c r="H270" i="1"/>
  <c r="I270" i="1" s="1"/>
  <c r="H132" i="1"/>
  <c r="I132" i="1" s="1"/>
  <c r="H51" i="1"/>
  <c r="I51" i="1" s="1"/>
  <c r="H138" i="1"/>
  <c r="I138" i="1" s="1"/>
  <c r="H232" i="1"/>
  <c r="I232" i="1" s="1"/>
  <c r="H311" i="1"/>
  <c r="I311" i="1" s="1"/>
  <c r="H318" i="1"/>
  <c r="I318" i="1" s="1"/>
  <c r="H32" i="1"/>
  <c r="I32" i="1" s="1"/>
  <c r="H6" i="1"/>
  <c r="I6" i="1" s="1"/>
  <c r="H434" i="1"/>
  <c r="I434" i="1" s="1"/>
  <c r="H435" i="1"/>
  <c r="I435" i="1" s="1"/>
  <c r="H260" i="1"/>
  <c r="I260" i="1" s="1"/>
  <c r="H257" i="1"/>
  <c r="I257" i="1" s="1"/>
  <c r="H436" i="1"/>
  <c r="I436" i="1" s="1"/>
  <c r="H437" i="1"/>
  <c r="I437" i="1" s="1"/>
  <c r="H106" i="1"/>
  <c r="I106" i="1" s="1"/>
  <c r="H59" i="1"/>
  <c r="I59" i="1" s="1"/>
  <c r="H295" i="1"/>
  <c r="I295" i="1" s="1"/>
  <c r="H153" i="1"/>
  <c r="I153" i="1" s="1"/>
  <c r="H438" i="1"/>
  <c r="I438" i="1" s="1"/>
  <c r="H439" i="1"/>
  <c r="I439" i="1" s="1"/>
  <c r="H243" i="1"/>
  <c r="I243" i="1" s="1"/>
  <c r="H161" i="1"/>
  <c r="I161" i="1" s="1"/>
  <c r="H50" i="1"/>
  <c r="I50" i="1" s="1"/>
  <c r="H44" i="1"/>
  <c r="I44" i="1" s="1"/>
  <c r="H134" i="1"/>
  <c r="I134" i="1" s="1"/>
  <c r="H131" i="1"/>
  <c r="I131" i="1" s="1"/>
  <c r="H356" i="1"/>
  <c r="I356" i="1" s="1"/>
  <c r="H385" i="1"/>
  <c r="I385" i="1" s="1"/>
  <c r="H37" i="1"/>
  <c r="I37" i="1" s="1"/>
  <c r="H357" i="1"/>
  <c r="I357" i="1" s="1"/>
  <c r="H440" i="1"/>
  <c r="I440" i="1" s="1"/>
  <c r="H441" i="1"/>
  <c r="I441" i="1" s="1"/>
  <c r="H64" i="1"/>
  <c r="I64" i="1" s="1"/>
  <c r="H442" i="1"/>
  <c r="I442" i="1" s="1"/>
  <c r="H75" i="1"/>
  <c r="I75" i="1" s="1"/>
  <c r="H327" i="1"/>
  <c r="I327" i="1" s="1"/>
  <c r="H255" i="1"/>
  <c r="I255" i="1" s="1"/>
  <c r="H225" i="1"/>
  <c r="I225" i="1" s="1"/>
  <c r="H22" i="1"/>
  <c r="I22" i="1" s="1"/>
  <c r="H443" i="1"/>
  <c r="I443" i="1" s="1"/>
  <c r="H175" i="1"/>
  <c r="I175" i="1" s="1"/>
  <c r="H3" i="1"/>
  <c r="I3" i="1" s="1"/>
  <c r="H201" i="1"/>
  <c r="I201" i="1" s="1"/>
  <c r="H373" i="1"/>
  <c r="I373" i="1" s="1"/>
  <c r="H386" i="1"/>
  <c r="I386" i="1" s="1"/>
  <c r="H444" i="1"/>
  <c r="I444" i="1" s="1"/>
  <c r="H21" i="1"/>
  <c r="I21" i="1" s="1"/>
  <c r="H105" i="1"/>
  <c r="I105" i="1" s="1"/>
  <c r="H358" i="1"/>
  <c r="I358" i="1" s="1"/>
  <c r="H35" i="1"/>
  <c r="I35" i="1" s="1"/>
  <c r="H196" i="1"/>
  <c r="I196" i="1" s="1"/>
  <c r="H387" i="1"/>
  <c r="I387" i="1" s="1"/>
  <c r="H312" i="1"/>
  <c r="I312" i="1" s="1"/>
  <c r="H34" i="1"/>
  <c r="I34" i="1" s="1"/>
  <c r="H281" i="1"/>
  <c r="I281" i="1" s="1"/>
  <c r="H205" i="1"/>
  <c r="I205" i="1" s="1"/>
  <c r="H287" i="1"/>
  <c r="I287" i="1" s="1"/>
  <c r="H359" i="1"/>
  <c r="I359" i="1" s="1"/>
  <c r="H374" i="1"/>
  <c r="I374" i="1" s="1"/>
  <c r="H57" i="1"/>
  <c r="I57" i="1" s="1"/>
  <c r="H113" i="1"/>
  <c r="I113" i="1" s="1"/>
  <c r="H187" i="1"/>
  <c r="I187" i="1" s="1"/>
  <c r="H140" i="1"/>
  <c r="I140" i="1" s="1"/>
  <c r="H338" i="1"/>
  <c r="I338" i="1" s="1"/>
  <c r="H388" i="1"/>
  <c r="I388" i="1" s="1"/>
  <c r="H154" i="1"/>
  <c r="I154" i="1" s="1"/>
  <c r="H117" i="1"/>
  <c r="I117" i="1" s="1"/>
  <c r="H375" i="1"/>
  <c r="I375" i="1" s="1"/>
  <c r="H160" i="1"/>
  <c r="I160" i="1" s="1"/>
  <c r="H119" i="1"/>
  <c r="I119" i="1" s="1"/>
  <c r="H120" i="1"/>
  <c r="I120" i="1" s="1"/>
  <c r="H296" i="1"/>
  <c r="I296" i="1" s="1"/>
  <c r="H360" i="1"/>
  <c r="I360" i="1" s="1"/>
  <c r="G389" i="1"/>
  <c r="G95" i="1"/>
  <c r="G221" i="1"/>
  <c r="G328" i="1"/>
  <c r="G165" i="1"/>
  <c r="G302" i="1"/>
  <c r="G390" i="1"/>
  <c r="G391" i="1"/>
  <c r="G392" i="1"/>
  <c r="G195" i="1"/>
  <c r="G148" i="1"/>
  <c r="G339" i="1"/>
  <c r="G177" i="1"/>
  <c r="G393" i="1"/>
  <c r="G212" i="1"/>
  <c r="G297" i="1"/>
  <c r="G303" i="1"/>
  <c r="G271" i="1"/>
  <c r="G304" i="1"/>
  <c r="G98" i="1"/>
  <c r="G290" i="1"/>
  <c r="G394" i="1"/>
  <c r="G129" i="1"/>
  <c r="G167" i="1"/>
  <c r="G329" i="1"/>
  <c r="G211" i="1"/>
  <c r="G198" i="1"/>
  <c r="G194" i="1"/>
  <c r="G197" i="1"/>
  <c r="G163" i="1"/>
  <c r="G330" i="1"/>
  <c r="G118" i="1"/>
  <c r="G291" i="1"/>
  <c r="G292" i="1"/>
  <c r="G157" i="1"/>
  <c r="G229" i="1"/>
  <c r="G313" i="1"/>
  <c r="G233" i="1"/>
  <c r="G288" i="1"/>
  <c r="G188" i="1"/>
  <c r="G340" i="1"/>
  <c r="G331" i="1"/>
  <c r="G341" i="1"/>
  <c r="G81" i="1"/>
  <c r="G15" i="1"/>
  <c r="G178" i="1"/>
  <c r="G204" i="1"/>
  <c r="G319" i="1"/>
  <c r="G171" i="1"/>
  <c r="G169" i="1"/>
  <c r="G395" i="1"/>
  <c r="G40" i="1"/>
  <c r="G320" i="1"/>
  <c r="G396" i="1"/>
  <c r="G289" i="1"/>
  <c r="G68" i="1"/>
  <c r="G361" i="1"/>
  <c r="G342" i="1"/>
  <c r="G174" i="1"/>
  <c r="G250" i="1"/>
  <c r="G263" i="1"/>
  <c r="G251" i="1"/>
  <c r="G267" i="1"/>
  <c r="G239" i="1"/>
  <c r="G219" i="1"/>
  <c r="G236" i="1"/>
  <c r="G293" i="1"/>
  <c r="G215" i="1"/>
  <c r="G397" i="1"/>
  <c r="G213" i="1"/>
  <c r="G343" i="1"/>
  <c r="G108" i="1"/>
  <c r="G125" i="1"/>
  <c r="G314" i="1"/>
  <c r="G89" i="1"/>
  <c r="G114" i="1"/>
  <c r="G321" i="1"/>
  <c r="G143" i="1"/>
  <c r="G111" i="1"/>
  <c r="G294" i="1"/>
  <c r="G127" i="1"/>
  <c r="G332" i="1"/>
  <c r="G258" i="1"/>
  <c r="G199" i="1"/>
  <c r="G249" i="1"/>
  <c r="G42" i="1"/>
  <c r="G283" i="1"/>
  <c r="G279" i="1"/>
  <c r="G398" i="1"/>
  <c r="G86" i="1"/>
  <c r="G214" i="1"/>
  <c r="G344" i="1"/>
  <c r="G305" i="1"/>
  <c r="G333" i="1"/>
  <c r="G13" i="1"/>
  <c r="G185" i="1"/>
  <c r="G112" i="1"/>
  <c r="G20" i="1"/>
  <c r="G30" i="1"/>
  <c r="G306" i="1"/>
  <c r="G247" i="1"/>
  <c r="G93" i="1"/>
  <c r="G399" i="1"/>
  <c r="G238" i="1"/>
  <c r="G136" i="1"/>
  <c r="G25" i="1"/>
  <c r="G315" i="1"/>
  <c r="G345" i="1"/>
  <c r="G151" i="1"/>
  <c r="G231" i="1"/>
  <c r="G49" i="1"/>
  <c r="G8" i="1"/>
  <c r="G53" i="1"/>
  <c r="G173" i="1"/>
  <c r="G273" i="1"/>
  <c r="G14" i="1"/>
  <c r="G96" i="1"/>
  <c r="G362" i="1"/>
  <c r="G87" i="1"/>
  <c r="G109" i="1"/>
  <c r="G155" i="1"/>
  <c r="G248" i="1"/>
  <c r="G83" i="1"/>
  <c r="G206" i="1"/>
  <c r="G38" i="1"/>
  <c r="G400" i="1"/>
  <c r="G286" i="1"/>
  <c r="G186" i="1"/>
  <c r="G363" i="1"/>
  <c r="G133" i="1"/>
  <c r="G78" i="1"/>
  <c r="G48" i="1"/>
  <c r="G346" i="1"/>
  <c r="G364" i="1"/>
  <c r="G209" i="1"/>
  <c r="G347" i="1"/>
  <c r="G334" i="1"/>
  <c r="G170" i="1"/>
  <c r="G348" i="1"/>
  <c r="G376" i="1"/>
  <c r="G401" i="1"/>
  <c r="G402" i="1"/>
  <c r="G26" i="1"/>
  <c r="G403" i="1"/>
  <c r="G252" i="1"/>
  <c r="G404" i="1"/>
  <c r="G405" i="1"/>
  <c r="G141" i="1"/>
  <c r="G272" i="1"/>
  <c r="G406" i="1"/>
  <c r="G73" i="1"/>
  <c r="G407" i="1"/>
  <c r="G408" i="1"/>
  <c r="G168" i="1"/>
  <c r="G409" i="1"/>
  <c r="G24" i="1"/>
  <c r="G79" i="1"/>
  <c r="G39" i="1"/>
  <c r="G307" i="1"/>
  <c r="G240" i="1"/>
  <c r="G308" i="1"/>
  <c r="G269" i="1"/>
  <c r="G365" i="1"/>
  <c r="G264" i="1"/>
  <c r="G41" i="1"/>
  <c r="G410" i="1"/>
  <c r="G172" i="1"/>
  <c r="G82" i="1"/>
  <c r="G58" i="1"/>
  <c r="G88" i="1"/>
  <c r="G99" i="1"/>
  <c r="G179" i="1"/>
  <c r="G150" i="1"/>
  <c r="G66" i="1"/>
  <c r="G190" i="1"/>
  <c r="G45" i="1"/>
  <c r="G47" i="1"/>
  <c r="G92" i="1"/>
  <c r="G301" i="1"/>
  <c r="G316" i="1"/>
  <c r="G107" i="1"/>
  <c r="G366" i="1"/>
  <c r="G367" i="1"/>
  <c r="G230" i="1"/>
  <c r="G152" i="1"/>
  <c r="G181" i="1"/>
  <c r="G55" i="1"/>
  <c r="G90" i="1"/>
  <c r="G298" i="1"/>
  <c r="G411" i="1"/>
  <c r="G412" i="1"/>
  <c r="G102" i="1"/>
  <c r="G36" i="1"/>
  <c r="G162" i="1"/>
  <c r="G5" i="1"/>
  <c r="G377" i="1"/>
  <c r="G226" i="1"/>
  <c r="G29" i="1"/>
  <c r="G413" i="1"/>
  <c r="G368" i="1"/>
  <c r="G414" i="1"/>
  <c r="G217" i="1"/>
  <c r="G415" i="1"/>
  <c r="G228" i="1"/>
  <c r="G284" i="1"/>
  <c r="G349" i="1"/>
  <c r="G159" i="1"/>
  <c r="G124" i="1"/>
  <c r="G149" i="1"/>
  <c r="G266" i="1"/>
  <c r="G253" i="1"/>
  <c r="G16" i="1"/>
  <c r="G74" i="1"/>
  <c r="G23" i="1"/>
  <c r="G274" i="1"/>
  <c r="G416" i="1"/>
  <c r="G417" i="1"/>
  <c r="G259" i="1"/>
  <c r="G418" i="1"/>
  <c r="G54" i="1"/>
  <c r="G27" i="1"/>
  <c r="G285" i="1"/>
  <c r="G216" i="1"/>
  <c r="G122" i="1"/>
  <c r="G33" i="1"/>
  <c r="G419" i="1"/>
  <c r="G420" i="1"/>
  <c r="G184" i="1"/>
  <c r="G103" i="1"/>
  <c r="G110" i="1"/>
  <c r="G147" i="1"/>
  <c r="G144" i="1"/>
  <c r="G180" i="1"/>
  <c r="G192" i="1"/>
  <c r="G142" i="1"/>
  <c r="G421" i="1"/>
  <c r="G422" i="1"/>
  <c r="G423" i="1"/>
  <c r="G241" i="1"/>
  <c r="G115" i="1"/>
  <c r="G242" i="1"/>
  <c r="G222" i="1"/>
  <c r="G261" i="1"/>
  <c r="G275" i="1"/>
  <c r="G276" i="1"/>
  <c r="G424" i="1"/>
  <c r="G277" i="1"/>
  <c r="G139" i="1"/>
  <c r="G299" i="1"/>
  <c r="G210" i="1"/>
  <c r="G208" i="1"/>
  <c r="G207" i="1"/>
  <c r="G425" i="1"/>
  <c r="G19" i="1"/>
  <c r="G104" i="1"/>
  <c r="G227" i="1"/>
  <c r="G100" i="1"/>
  <c r="G237" i="1"/>
  <c r="G369" i="1"/>
  <c r="G335" i="1"/>
  <c r="G17" i="1"/>
  <c r="G94" i="1"/>
  <c r="G254" i="1"/>
  <c r="G309" i="1"/>
  <c r="G191" i="1"/>
  <c r="G202" i="1"/>
  <c r="G245" i="1"/>
  <c r="G218" i="1"/>
  <c r="G130" i="1"/>
  <c r="G350" i="1"/>
  <c r="G70" i="1"/>
  <c r="G7" i="1"/>
  <c r="G69" i="1"/>
  <c r="G378" i="1"/>
  <c r="G4" i="1"/>
  <c r="G2" i="1"/>
  <c r="G351" i="1"/>
  <c r="G278" i="1"/>
  <c r="G379" i="1"/>
  <c r="G235" i="1"/>
  <c r="G77" i="1"/>
  <c r="G336" i="1"/>
  <c r="G28" i="1"/>
  <c r="G183" i="1"/>
  <c r="G262" i="1"/>
  <c r="G135" i="1"/>
  <c r="G91" i="1"/>
  <c r="G158" i="1"/>
  <c r="G146" i="1"/>
  <c r="G137" i="1"/>
  <c r="G223" i="1"/>
  <c r="G380" i="1"/>
  <c r="G310" i="1"/>
  <c r="G101" i="1"/>
  <c r="G189" i="1"/>
  <c r="G381" i="1"/>
  <c r="G352" i="1"/>
  <c r="G164" i="1"/>
  <c r="G353" i="1"/>
  <c r="G426" i="1"/>
  <c r="G322" i="1"/>
  <c r="G46" i="1"/>
  <c r="G80" i="1"/>
  <c r="G280" i="1"/>
  <c r="G282" i="1"/>
  <c r="G121" i="1"/>
  <c r="G323" i="1"/>
  <c r="G256" i="1"/>
  <c r="G43" i="1"/>
  <c r="G193" i="1"/>
  <c r="G265" i="1"/>
  <c r="G67" i="1"/>
  <c r="G71" i="1"/>
  <c r="G200" i="1"/>
  <c r="G300" i="1"/>
  <c r="G61" i="1"/>
  <c r="G166" i="1"/>
  <c r="G354" i="1"/>
  <c r="G62" i="1"/>
  <c r="G56" i="1"/>
  <c r="G427" i="1"/>
  <c r="G337" i="1"/>
  <c r="G84" i="1"/>
  <c r="G224" i="1"/>
  <c r="G123" i="1"/>
  <c r="G428" i="1"/>
  <c r="G324" i="1"/>
  <c r="G176" i="1"/>
  <c r="G317" i="1"/>
  <c r="G370" i="1"/>
  <c r="G382" i="1"/>
  <c r="G429" i="1"/>
  <c r="G246" i="1"/>
  <c r="G52" i="1"/>
  <c r="G355" i="1"/>
  <c r="G325" i="1"/>
  <c r="G126" i="1"/>
  <c r="G234" i="1"/>
  <c r="G430" i="1"/>
  <c r="G371" i="1"/>
  <c r="G156" i="1"/>
  <c r="G220" i="1"/>
  <c r="G97" i="1"/>
  <c r="G10" i="1"/>
  <c r="G372" i="1"/>
  <c r="G12" i="1"/>
  <c r="G431" i="1"/>
  <c r="G383" i="1"/>
  <c r="G85" i="1"/>
  <c r="G18" i="1"/>
  <c r="G65" i="1"/>
  <c r="G60" i="1"/>
  <c r="G384" i="1"/>
  <c r="G432" i="1"/>
  <c r="G128" i="1"/>
  <c r="G326" i="1"/>
  <c r="G182" i="1"/>
  <c r="G433" i="1"/>
  <c r="G116" i="1"/>
  <c r="G72" i="1"/>
  <c r="G31" i="1"/>
  <c r="G203" i="1"/>
  <c r="G11" i="1"/>
  <c r="G76" i="1"/>
  <c r="G244" i="1"/>
  <c r="G268" i="1"/>
  <c r="G63" i="1"/>
  <c r="G145" i="1"/>
  <c r="G270" i="1"/>
  <c r="G132" i="1"/>
  <c r="G51" i="1"/>
  <c r="G138" i="1"/>
  <c r="G232" i="1"/>
  <c r="G311" i="1"/>
  <c r="G318" i="1"/>
  <c r="G32" i="1"/>
  <c r="G6" i="1"/>
  <c r="G434" i="1"/>
  <c r="G435" i="1"/>
  <c r="G260" i="1"/>
  <c r="G257" i="1"/>
  <c r="G436" i="1"/>
  <c r="G437" i="1"/>
  <c r="G106" i="1"/>
  <c r="G59" i="1"/>
  <c r="G295" i="1"/>
  <c r="G153" i="1"/>
  <c r="G438" i="1"/>
  <c r="G439" i="1"/>
  <c r="G243" i="1"/>
  <c r="G161" i="1"/>
  <c r="G50" i="1"/>
  <c r="G44" i="1"/>
  <c r="G134" i="1"/>
  <c r="G131" i="1"/>
  <c r="G356" i="1"/>
  <c r="G385" i="1"/>
  <c r="G37" i="1"/>
  <c r="G357" i="1"/>
  <c r="G440" i="1"/>
  <c r="G441" i="1"/>
  <c r="G64" i="1"/>
  <c r="G442" i="1"/>
  <c r="G75" i="1"/>
  <c r="G327" i="1"/>
  <c r="G255" i="1"/>
  <c r="G225" i="1"/>
  <c r="G22" i="1"/>
  <c r="G443" i="1"/>
  <c r="G175" i="1"/>
  <c r="G3" i="1"/>
  <c r="G201" i="1"/>
  <c r="G373" i="1"/>
  <c r="G386" i="1"/>
  <c r="G444" i="1"/>
  <c r="G21" i="1"/>
  <c r="G105" i="1"/>
  <c r="G358" i="1"/>
  <c r="G35" i="1"/>
  <c r="G196" i="1"/>
  <c r="G387" i="1"/>
  <c r="G312" i="1"/>
  <c r="G34" i="1"/>
  <c r="G281" i="1"/>
  <c r="G205" i="1"/>
  <c r="G287" i="1"/>
  <c r="G359" i="1"/>
  <c r="G374" i="1"/>
  <c r="G57" i="1"/>
  <c r="G113" i="1"/>
  <c r="G187" i="1"/>
  <c r="G140" i="1"/>
  <c r="G338" i="1"/>
  <c r="G388" i="1"/>
  <c r="G154" i="1"/>
  <c r="G117" i="1"/>
  <c r="G375" i="1"/>
  <c r="G160" i="1"/>
  <c r="G119" i="1"/>
  <c r="G120" i="1"/>
  <c r="G296" i="1"/>
  <c r="G360" i="1"/>
  <c r="B1342" i="3"/>
  <c r="C1342" i="3" a="1"/>
  <c r="C1342" i="3" s="1"/>
  <c r="B1341" i="3"/>
  <c r="C1341" i="3" a="1"/>
  <c r="C1341" i="3" s="1"/>
  <c r="B1340" i="3"/>
  <c r="C1340" i="3" a="1"/>
  <c r="C1340" i="3" s="1"/>
  <c r="B1339" i="3"/>
  <c r="C1339" i="3" a="1"/>
  <c r="C1339" i="3" s="1"/>
  <c r="B1338" i="3"/>
  <c r="C1338" i="3" a="1"/>
  <c r="C1338" i="3" s="1"/>
  <c r="B1337" i="3"/>
  <c r="C1337" i="3" a="1"/>
  <c r="C1337" i="3" s="1"/>
  <c r="B1336" i="3"/>
  <c r="C1336" i="3" a="1"/>
  <c r="C1336" i="3" s="1"/>
  <c r="B1335" i="3"/>
  <c r="C1335" i="3" a="1"/>
  <c r="C1335" i="3" s="1"/>
  <c r="B1334" i="3"/>
  <c r="C1334" i="3" a="1"/>
  <c r="C1334" i="3" s="1"/>
  <c r="B1333" i="3"/>
  <c r="C1333" i="3" a="1"/>
  <c r="C1333" i="3" s="1"/>
  <c r="B1332" i="3"/>
  <c r="C1332" i="3" a="1"/>
  <c r="C1332" i="3" s="1"/>
  <c r="B1331" i="3"/>
  <c r="C1331" i="3" a="1"/>
  <c r="C1331" i="3" s="1"/>
  <c r="B1330" i="3"/>
  <c r="C1330" i="3" a="1"/>
  <c r="C1330" i="3" s="1"/>
  <c r="B1329" i="3"/>
  <c r="C1329" i="3" a="1"/>
  <c r="C1329" i="3" s="1"/>
  <c r="B1328" i="3"/>
  <c r="C1328" i="3" a="1"/>
  <c r="C1328" i="3" s="1"/>
  <c r="B1327" i="3"/>
  <c r="C1327" i="3" a="1"/>
  <c r="C1327" i="3" s="1"/>
  <c r="B1326" i="3"/>
  <c r="C1326" i="3" a="1"/>
  <c r="C1326" i="3" s="1"/>
  <c r="B1325" i="3"/>
  <c r="C1325" i="3" a="1"/>
  <c r="C1325" i="3" s="1"/>
  <c r="B1324" i="3"/>
  <c r="C1324" i="3" a="1"/>
  <c r="C1324" i="3" s="1"/>
  <c r="B1323" i="3"/>
  <c r="C1323" i="3" a="1"/>
  <c r="C1323" i="3" s="1"/>
  <c r="B1322" i="3"/>
  <c r="C1322" i="3" a="1"/>
  <c r="C1322" i="3" s="1"/>
  <c r="B1321" i="3"/>
  <c r="C1321" i="3" a="1"/>
  <c r="C1321" i="3" s="1"/>
  <c r="C566" i="2"/>
  <c r="D566" i="2" a="1"/>
  <c r="D566" i="2" s="1"/>
  <c r="C565" i="2"/>
  <c r="D565" i="2" a="1"/>
  <c r="D565" i="2" s="1"/>
  <c r="C564" i="2"/>
  <c r="D564" i="2" a="1"/>
  <c r="D564" i="2" s="1"/>
  <c r="C563" i="2"/>
  <c r="D563" i="2" a="1"/>
  <c r="D563" i="2" s="1"/>
  <c r="C562" i="2"/>
  <c r="D562" i="2" a="1"/>
  <c r="D562" i="2" s="1"/>
  <c r="C561" i="2"/>
  <c r="D561" i="2" a="1"/>
  <c r="D561" i="2" s="1"/>
  <c r="C560" i="2"/>
  <c r="D560" i="2" a="1"/>
  <c r="D560" i="2" s="1"/>
  <c r="C559" i="2"/>
  <c r="D559" i="2" a="1"/>
  <c r="D559" i="2" s="1"/>
  <c r="C558" i="2"/>
  <c r="D558" i="2" a="1"/>
  <c r="D558" i="2" s="1"/>
  <c r="E320" i="1" l="1"/>
  <c r="F320" i="1" s="1"/>
  <c r="E313" i="1"/>
  <c r="F313" i="1" s="1"/>
  <c r="E197" i="1"/>
  <c r="F197" i="1" s="1"/>
  <c r="E290" i="1"/>
  <c r="F290" i="1" s="1"/>
  <c r="E177" i="1"/>
  <c r="F177" i="1" s="1"/>
  <c r="E165" i="1"/>
  <c r="F165" i="1" s="1"/>
  <c r="E330" i="1"/>
  <c r="F330" i="1" s="1"/>
  <c r="E390" i="1"/>
  <c r="F390" i="1" s="1"/>
  <c r="E204" i="1"/>
  <c r="F204" i="1" s="1"/>
  <c r="E288" i="1"/>
  <c r="F288" i="1" s="1"/>
  <c r="E129" i="1"/>
  <c r="F129" i="1" s="1"/>
  <c r="E212" i="1"/>
  <c r="F212" i="1" s="1"/>
  <c r="E289" i="1"/>
  <c r="F289" i="1" s="1"/>
  <c r="E15" i="1"/>
  <c r="F15" i="1" s="1"/>
  <c r="I25" i="1"/>
  <c r="E174" i="1"/>
  <c r="F174" i="1" s="1"/>
  <c r="E395" i="1"/>
  <c r="F395" i="1" s="1"/>
  <c r="E341" i="1"/>
  <c r="F341" i="1" s="1"/>
  <c r="E157" i="1"/>
  <c r="F157" i="1" s="1"/>
  <c r="E198" i="1"/>
  <c r="F198" i="1" s="1"/>
  <c r="E304" i="1"/>
  <c r="F304" i="1" s="1"/>
  <c r="E148" i="1"/>
  <c r="F148" i="1" s="1"/>
  <c r="E221" i="1"/>
  <c r="F221" i="1" s="1"/>
  <c r="E189" i="1"/>
  <c r="F189" i="1" s="1"/>
  <c r="E91" i="1"/>
  <c r="F91" i="1" s="1"/>
  <c r="E379" i="1"/>
  <c r="F379" i="1" s="1"/>
  <c r="E70" i="1"/>
  <c r="F70" i="1" s="1"/>
  <c r="E254" i="1"/>
  <c r="F254" i="1" s="1"/>
  <c r="E104" i="1"/>
  <c r="F104" i="1" s="1"/>
  <c r="E277" i="1"/>
  <c r="F277" i="1" s="1"/>
  <c r="E241" i="1"/>
  <c r="F241" i="1" s="1"/>
  <c r="E147" i="1"/>
  <c r="F147" i="1" s="1"/>
  <c r="E216" i="1"/>
  <c r="F216" i="1" s="1"/>
  <c r="E274" i="1"/>
  <c r="F274" i="1" s="1"/>
  <c r="E159" i="1"/>
  <c r="F159" i="1" s="1"/>
  <c r="E413" i="1"/>
  <c r="F413" i="1" s="1"/>
  <c r="E412" i="1"/>
  <c r="F412" i="1" s="1"/>
  <c r="E367" i="1"/>
  <c r="F367" i="1" s="1"/>
  <c r="E190" i="1"/>
  <c r="F190" i="1" s="1"/>
  <c r="E172" i="1"/>
  <c r="F172" i="1" s="1"/>
  <c r="E307" i="1"/>
  <c r="F307" i="1" s="1"/>
  <c r="E73" i="1"/>
  <c r="F73" i="1" s="1"/>
  <c r="E26" i="1"/>
  <c r="F26" i="1" s="1"/>
  <c r="E209" i="1"/>
  <c r="F209" i="1" s="1"/>
  <c r="E286" i="1"/>
  <c r="F286" i="1" s="1"/>
  <c r="E87" i="1"/>
  <c r="F87" i="1" s="1"/>
  <c r="E49" i="1"/>
  <c r="F49" i="1" s="1"/>
  <c r="E399" i="1"/>
  <c r="F399" i="1" s="1"/>
  <c r="E13" i="1"/>
  <c r="F13" i="1" s="1"/>
  <c r="E283" i="1"/>
  <c r="F283" i="1" s="1"/>
  <c r="E111" i="1"/>
  <c r="F111" i="1" s="1"/>
  <c r="E343" i="1"/>
  <c r="F343" i="1" s="1"/>
  <c r="E267" i="1"/>
  <c r="F267" i="1" s="1"/>
  <c r="E265" i="1"/>
  <c r="F265" i="1" s="1"/>
  <c r="E80" i="1"/>
  <c r="F80" i="1" s="1"/>
  <c r="E312" i="1"/>
  <c r="F312" i="1" s="1"/>
  <c r="E255" i="1"/>
  <c r="F255" i="1" s="1"/>
  <c r="E243" i="1"/>
  <c r="F243" i="1" s="1"/>
  <c r="E268" i="1"/>
  <c r="F268" i="1" s="1"/>
  <c r="E65" i="1"/>
  <c r="F65" i="1" s="1"/>
  <c r="E355" i="1"/>
  <c r="F355" i="1" s="1"/>
  <c r="E62" i="1"/>
  <c r="F62" i="1" s="1"/>
  <c r="E113" i="1"/>
  <c r="F113" i="1" s="1"/>
  <c r="E386" i="1"/>
  <c r="F386" i="1" s="1"/>
  <c r="E37" i="1"/>
  <c r="F37" i="1" s="1"/>
  <c r="E436" i="1"/>
  <c r="F436" i="1" s="1"/>
  <c r="E311" i="1"/>
  <c r="F311" i="1" s="1"/>
  <c r="E433" i="1"/>
  <c r="F433" i="1" s="1"/>
  <c r="E97" i="1"/>
  <c r="F97" i="1" s="1"/>
  <c r="E324" i="1"/>
  <c r="F324" i="1" s="1"/>
  <c r="E160" i="1"/>
  <c r="F160" i="1" s="1"/>
  <c r="E287" i="1"/>
  <c r="F287" i="1" s="1"/>
  <c r="E175" i="1"/>
  <c r="F175" i="1" s="1"/>
  <c r="E134" i="1"/>
  <c r="F134" i="1" s="1"/>
  <c r="E434" i="1"/>
  <c r="F434" i="1" s="1"/>
  <c r="E432" i="1"/>
  <c r="F432" i="1" s="1"/>
  <c r="E430" i="1"/>
  <c r="F430" i="1" s="1"/>
  <c r="E84" i="1"/>
  <c r="F84" i="1" s="1"/>
  <c r="E353" i="1"/>
  <c r="F353" i="1" s="1"/>
  <c r="E28" i="1"/>
  <c r="F28" i="1" s="1"/>
  <c r="E369" i="1"/>
  <c r="F369" i="1" s="1"/>
  <c r="E261" i="1"/>
  <c r="F261" i="1" s="1"/>
  <c r="E420" i="1"/>
  <c r="F420" i="1" s="1"/>
  <c r="E415" i="1"/>
  <c r="F415" i="1" s="1"/>
  <c r="E55" i="1"/>
  <c r="F55" i="1" s="1"/>
  <c r="E99" i="1"/>
  <c r="F99" i="1" s="1"/>
  <c r="E409" i="1"/>
  <c r="F409" i="1" s="1"/>
  <c r="E348" i="1"/>
  <c r="F348" i="1" s="1"/>
  <c r="E78" i="1"/>
  <c r="F78" i="1" s="1"/>
  <c r="E83" i="1"/>
  <c r="F83" i="1" s="1"/>
  <c r="E315" i="1"/>
  <c r="F315" i="1" s="1"/>
  <c r="E30" i="1"/>
  <c r="F30" i="1" s="1"/>
  <c r="E214" i="1"/>
  <c r="F214" i="1" s="1"/>
  <c r="E258" i="1"/>
  <c r="F258" i="1" s="1"/>
  <c r="E89" i="1"/>
  <c r="F89" i="1" s="1"/>
  <c r="E293" i="1"/>
  <c r="F293" i="1" s="1"/>
  <c r="E360" i="1"/>
  <c r="F360" i="1" s="1"/>
  <c r="E388" i="1"/>
  <c r="F388" i="1" s="1"/>
  <c r="E358" i="1"/>
  <c r="F358" i="1" s="1"/>
  <c r="E64" i="1"/>
  <c r="F64" i="1" s="1"/>
  <c r="E295" i="1"/>
  <c r="F295" i="1" s="1"/>
  <c r="E132" i="1"/>
  <c r="F132" i="1" s="1"/>
  <c r="E203" i="1"/>
  <c r="F203" i="1" s="1"/>
  <c r="E431" i="1"/>
  <c r="F431" i="1" s="1"/>
  <c r="E382" i="1"/>
  <c r="F382" i="1" s="1"/>
  <c r="E300" i="1"/>
  <c r="F300" i="1" s="1"/>
  <c r="E323" i="1"/>
  <c r="F323" i="1" s="1"/>
  <c r="E223" i="1"/>
  <c r="F223" i="1" s="1"/>
  <c r="E4" i="1"/>
  <c r="F4" i="1" s="1"/>
  <c r="E245" i="1"/>
  <c r="F245" i="1" s="1"/>
  <c r="E208" i="1"/>
  <c r="F208" i="1" s="1"/>
  <c r="E142" i="1"/>
  <c r="F142" i="1" s="1"/>
  <c r="E418" i="1"/>
  <c r="F418" i="1" s="1"/>
  <c r="E253" i="1"/>
  <c r="F253" i="1" s="1"/>
  <c r="E5" i="1"/>
  <c r="F5" i="1" s="1"/>
  <c r="E301" i="1"/>
  <c r="F301" i="1" s="1"/>
  <c r="E365" i="1"/>
  <c r="F365" i="1" s="1"/>
  <c r="E405" i="1"/>
  <c r="F405" i="1" s="1"/>
  <c r="E273" i="1"/>
  <c r="F273" i="1" s="1"/>
  <c r="E403" i="1"/>
  <c r="F403" i="1" s="1"/>
  <c r="E347" i="1"/>
  <c r="F347" i="1" s="1"/>
  <c r="E186" i="1"/>
  <c r="F186" i="1" s="1"/>
  <c r="E109" i="1"/>
  <c r="F109" i="1" s="1"/>
  <c r="E8" i="1"/>
  <c r="F8" i="1" s="1"/>
  <c r="E238" i="1"/>
  <c r="F238" i="1" s="1"/>
  <c r="E185" i="1"/>
  <c r="F185" i="1" s="1"/>
  <c r="E279" i="1"/>
  <c r="F279" i="1" s="1"/>
  <c r="E294" i="1"/>
  <c r="F294" i="1" s="1"/>
  <c r="E108" i="1"/>
  <c r="F108" i="1" s="1"/>
  <c r="E239" i="1"/>
  <c r="F239" i="1" s="1"/>
  <c r="E68" i="1"/>
  <c r="F68" i="1" s="1"/>
  <c r="E319" i="1"/>
  <c r="F319" i="1" s="1"/>
  <c r="E188" i="1"/>
  <c r="F188" i="1" s="1"/>
  <c r="E118" i="1"/>
  <c r="F118" i="1" s="1"/>
  <c r="E167" i="1"/>
  <c r="F167" i="1" s="1"/>
  <c r="E297" i="1"/>
  <c r="F297" i="1" s="1"/>
  <c r="E391" i="1"/>
  <c r="F391" i="1" s="1"/>
  <c r="I74" i="1"/>
  <c r="H445" i="1"/>
  <c r="E120" i="1"/>
  <c r="F120" i="1" s="1"/>
  <c r="E140" i="1"/>
  <c r="F140" i="1" s="1"/>
  <c r="E281" i="1"/>
  <c r="F281" i="1" s="1"/>
  <c r="E21" i="1"/>
  <c r="F21" i="1" s="1"/>
  <c r="E22" i="1"/>
  <c r="F22" i="1" s="1"/>
  <c r="E440" i="1"/>
  <c r="F440" i="1" s="1"/>
  <c r="E50" i="1"/>
  <c r="F50" i="1" s="1"/>
  <c r="E106" i="1"/>
  <c r="F106" i="1" s="1"/>
  <c r="E32" i="1"/>
  <c r="F32" i="1" s="1"/>
  <c r="E145" i="1"/>
  <c r="F145" i="1" s="1"/>
  <c r="E72" i="1"/>
  <c r="F72" i="1" s="1"/>
  <c r="E372" i="1"/>
  <c r="F372" i="1" s="1"/>
  <c r="E126" i="1"/>
  <c r="F126" i="1" s="1"/>
  <c r="E317" i="1"/>
  <c r="F317" i="1" s="1"/>
  <c r="E427" i="1"/>
  <c r="F427" i="1" s="1"/>
  <c r="E71" i="1"/>
  <c r="F71" i="1" s="1"/>
  <c r="E282" i="1"/>
  <c r="F282" i="1" s="1"/>
  <c r="E352" i="1"/>
  <c r="F352" i="1" s="1"/>
  <c r="E146" i="1"/>
  <c r="F146" i="1" s="1"/>
  <c r="E77" i="1"/>
  <c r="F77" i="1" s="1"/>
  <c r="E69" i="1"/>
  <c r="F69" i="1" s="1"/>
  <c r="E191" i="1"/>
  <c r="F191" i="1" s="1"/>
  <c r="E100" i="1"/>
  <c r="F100" i="1" s="1"/>
  <c r="E299" i="1"/>
  <c r="F299" i="1" s="1"/>
  <c r="E242" i="1"/>
  <c r="F242" i="1" s="1"/>
  <c r="E180" i="1"/>
  <c r="F180" i="1" s="1"/>
  <c r="E33" i="1"/>
  <c r="F33" i="1" s="1"/>
  <c r="E417" i="1"/>
  <c r="F417" i="1" s="1"/>
  <c r="E149" i="1"/>
  <c r="F149" i="1" s="1"/>
  <c r="E414" i="1"/>
  <c r="F414" i="1" s="1"/>
  <c r="E36" i="1"/>
  <c r="F36" i="1" s="1"/>
  <c r="E152" i="1"/>
  <c r="F152" i="1" s="1"/>
  <c r="E47" i="1"/>
  <c r="F47" i="1" s="1"/>
  <c r="E58" i="1"/>
  <c r="F58" i="1" s="1"/>
  <c r="E308" i="1"/>
  <c r="F308" i="1" s="1"/>
  <c r="E408" i="1"/>
  <c r="F408" i="1" s="1"/>
  <c r="E252" i="1"/>
  <c r="F252" i="1" s="1"/>
  <c r="E334" i="1"/>
  <c r="F334" i="1" s="1"/>
  <c r="E363" i="1"/>
  <c r="F363" i="1" s="1"/>
  <c r="E155" i="1"/>
  <c r="F155" i="1" s="1"/>
  <c r="E53" i="1"/>
  <c r="F53" i="1" s="1"/>
  <c r="E136" i="1"/>
  <c r="F136" i="1" s="1"/>
  <c r="E112" i="1"/>
  <c r="F112" i="1" s="1"/>
  <c r="E398" i="1"/>
  <c r="F398" i="1" s="1"/>
  <c r="E127" i="1"/>
  <c r="F127" i="1" s="1"/>
  <c r="E125" i="1"/>
  <c r="F125" i="1" s="1"/>
  <c r="E219" i="1"/>
  <c r="F219" i="1" s="1"/>
  <c r="E361" i="1"/>
  <c r="F361" i="1" s="1"/>
  <c r="E171" i="1"/>
  <c r="F171" i="1" s="1"/>
  <c r="E340" i="1"/>
  <c r="F340" i="1" s="1"/>
  <c r="E291" i="1"/>
  <c r="F291" i="1" s="1"/>
  <c r="E329" i="1"/>
  <c r="F329" i="1" s="1"/>
  <c r="E303" i="1"/>
  <c r="F303" i="1" s="1"/>
  <c r="E392" i="1"/>
  <c r="F392" i="1" s="1"/>
  <c r="E389" i="1"/>
  <c r="F389" i="1" s="1"/>
  <c r="E375" i="1"/>
  <c r="F375" i="1" s="1"/>
  <c r="E57" i="1"/>
  <c r="F57" i="1" s="1"/>
  <c r="E387" i="1"/>
  <c r="F387" i="1" s="1"/>
  <c r="E373" i="1"/>
  <c r="F373" i="1" s="1"/>
  <c r="E327" i="1"/>
  <c r="F327" i="1" s="1"/>
  <c r="E385" i="1"/>
  <c r="F385" i="1" s="1"/>
  <c r="E439" i="1"/>
  <c r="F439" i="1" s="1"/>
  <c r="E257" i="1"/>
  <c r="F257" i="1" s="1"/>
  <c r="E232" i="1"/>
  <c r="F232" i="1" s="1"/>
  <c r="E244" i="1"/>
  <c r="F244" i="1" s="1"/>
  <c r="E182" i="1"/>
  <c r="F182" i="1" s="1"/>
  <c r="E18" i="1"/>
  <c r="F18" i="1" s="1"/>
  <c r="E220" i="1"/>
  <c r="F220" i="1" s="1"/>
  <c r="E52" i="1"/>
  <c r="F52" i="1" s="1"/>
  <c r="E428" i="1"/>
  <c r="F428" i="1" s="1"/>
  <c r="E354" i="1"/>
  <c r="F354" i="1" s="1"/>
  <c r="E193" i="1"/>
  <c r="F193" i="1" s="1"/>
  <c r="E46" i="1"/>
  <c r="F46" i="1" s="1"/>
  <c r="E101" i="1"/>
  <c r="F101" i="1" s="1"/>
  <c r="E135" i="1"/>
  <c r="F135" i="1" s="1"/>
  <c r="E278" i="1"/>
  <c r="F278" i="1" s="1"/>
  <c r="E350" i="1"/>
  <c r="F350" i="1" s="1"/>
  <c r="E94" i="1"/>
  <c r="F94" i="1" s="1"/>
  <c r="E19" i="1"/>
  <c r="F19" i="1" s="1"/>
  <c r="E424" i="1"/>
  <c r="F424" i="1" s="1"/>
  <c r="E423" i="1"/>
  <c r="F423" i="1" s="1"/>
  <c r="E110" i="1"/>
  <c r="F110" i="1" s="1"/>
  <c r="E285" i="1"/>
  <c r="F285" i="1" s="1"/>
  <c r="E23" i="1"/>
  <c r="F23" i="1" s="1"/>
  <c r="E349" i="1"/>
  <c r="F349" i="1" s="1"/>
  <c r="E29" i="1"/>
  <c r="F29" i="1" s="1"/>
  <c r="E411" i="1"/>
  <c r="F411" i="1" s="1"/>
  <c r="E366" i="1"/>
  <c r="F366" i="1" s="1"/>
  <c r="E66" i="1"/>
  <c r="F66" i="1" s="1"/>
  <c r="E410" i="1"/>
  <c r="F410" i="1" s="1"/>
  <c r="E39" i="1"/>
  <c r="F39" i="1" s="1"/>
  <c r="E406" i="1"/>
  <c r="F406" i="1" s="1"/>
  <c r="E402" i="1"/>
  <c r="F402" i="1" s="1"/>
  <c r="E364" i="1"/>
  <c r="F364" i="1" s="1"/>
  <c r="E400" i="1"/>
  <c r="F400" i="1" s="1"/>
  <c r="E362" i="1"/>
  <c r="F362" i="1" s="1"/>
  <c r="E231" i="1"/>
  <c r="F231" i="1" s="1"/>
  <c r="E93" i="1"/>
  <c r="F93" i="1" s="1"/>
  <c r="E333" i="1"/>
  <c r="F333" i="1" s="1"/>
  <c r="E42" i="1"/>
  <c r="F42" i="1" s="1"/>
  <c r="E143" i="1"/>
  <c r="F143" i="1" s="1"/>
  <c r="E213" i="1"/>
  <c r="F213" i="1" s="1"/>
  <c r="E251" i="1"/>
  <c r="F251" i="1" s="1"/>
  <c r="E396" i="1"/>
  <c r="F396" i="1" s="1"/>
  <c r="E178" i="1"/>
  <c r="F178" i="1" s="1"/>
  <c r="E233" i="1"/>
  <c r="F233" i="1" s="1"/>
  <c r="E163" i="1"/>
  <c r="F163" i="1" s="1"/>
  <c r="E394" i="1"/>
  <c r="F394" i="1" s="1"/>
  <c r="E393" i="1"/>
  <c r="F393" i="1" s="1"/>
  <c r="E302" i="1"/>
  <c r="F302" i="1" s="1"/>
  <c r="E117" i="1"/>
  <c r="F117" i="1" s="1"/>
  <c r="E374" i="1"/>
  <c r="F374" i="1" s="1"/>
  <c r="E196" i="1"/>
  <c r="F196" i="1" s="1"/>
  <c r="E201" i="1"/>
  <c r="F201" i="1" s="1"/>
  <c r="E75" i="1"/>
  <c r="F75" i="1" s="1"/>
  <c r="E356" i="1"/>
  <c r="F356" i="1" s="1"/>
  <c r="E438" i="1"/>
  <c r="F438" i="1" s="1"/>
  <c r="E260" i="1"/>
  <c r="F260" i="1" s="1"/>
  <c r="E138" i="1"/>
  <c r="F138" i="1" s="1"/>
  <c r="E76" i="1"/>
  <c r="F76" i="1" s="1"/>
  <c r="E326" i="1"/>
  <c r="F326" i="1" s="1"/>
  <c r="E85" i="1"/>
  <c r="F85" i="1" s="1"/>
  <c r="E156" i="1"/>
  <c r="F156" i="1" s="1"/>
  <c r="E246" i="1"/>
  <c r="F246" i="1" s="1"/>
  <c r="E123" i="1"/>
  <c r="F123" i="1" s="1"/>
  <c r="E166" i="1"/>
  <c r="F166" i="1" s="1"/>
  <c r="E43" i="1"/>
  <c r="F43" i="1" s="1"/>
  <c r="E322" i="1"/>
  <c r="F322" i="1" s="1"/>
  <c r="E310" i="1"/>
  <c r="F310" i="1" s="1"/>
  <c r="E262" i="1"/>
  <c r="F262" i="1" s="1"/>
  <c r="E351" i="1"/>
  <c r="F351" i="1" s="1"/>
  <c r="E130" i="1"/>
  <c r="F130" i="1" s="1"/>
  <c r="E17" i="1"/>
  <c r="F17" i="1" s="1"/>
  <c r="E425" i="1"/>
  <c r="F425" i="1" s="1"/>
  <c r="E276" i="1"/>
  <c r="F276" i="1" s="1"/>
  <c r="E422" i="1"/>
  <c r="F422" i="1" s="1"/>
  <c r="E103" i="1"/>
  <c r="F103" i="1" s="1"/>
  <c r="E27" i="1"/>
  <c r="F27" i="1" s="1"/>
  <c r="E74" i="1"/>
  <c r="F74" i="1" s="1"/>
  <c r="E284" i="1"/>
  <c r="F284" i="1" s="1"/>
  <c r="E226" i="1"/>
  <c r="F226" i="1" s="1"/>
  <c r="E298" i="1"/>
  <c r="F298" i="1" s="1"/>
  <c r="E107" i="1"/>
  <c r="F107" i="1" s="1"/>
  <c r="E150" i="1"/>
  <c r="F150" i="1" s="1"/>
  <c r="E41" i="1"/>
  <c r="F41" i="1" s="1"/>
  <c r="E79" i="1"/>
  <c r="F79" i="1" s="1"/>
  <c r="E272" i="1"/>
  <c r="F272" i="1" s="1"/>
  <c r="E401" i="1"/>
  <c r="F401" i="1" s="1"/>
  <c r="E346" i="1"/>
  <c r="F346" i="1" s="1"/>
  <c r="E38" i="1"/>
  <c r="F38" i="1" s="1"/>
  <c r="E96" i="1"/>
  <c r="F96" i="1" s="1"/>
  <c r="E151" i="1"/>
  <c r="F151" i="1" s="1"/>
  <c r="E247" i="1"/>
  <c r="F247" i="1" s="1"/>
  <c r="E305" i="1"/>
  <c r="F305" i="1" s="1"/>
  <c r="E249" i="1"/>
  <c r="F249" i="1" s="1"/>
  <c r="E321" i="1"/>
  <c r="F321" i="1" s="1"/>
  <c r="E397" i="1"/>
  <c r="F397" i="1" s="1"/>
  <c r="E263" i="1"/>
  <c r="F263" i="1" s="1"/>
  <c r="E296" i="1"/>
  <c r="F296" i="1" s="1"/>
  <c r="E338" i="1"/>
  <c r="F338" i="1" s="1"/>
  <c r="E205" i="1"/>
  <c r="F205" i="1" s="1"/>
  <c r="E105" i="1"/>
  <c r="F105" i="1" s="1"/>
  <c r="E443" i="1"/>
  <c r="F443" i="1" s="1"/>
  <c r="E441" i="1"/>
  <c r="F441" i="1" s="1"/>
  <c r="E44" i="1"/>
  <c r="F44" i="1" s="1"/>
  <c r="E59" i="1"/>
  <c r="F59" i="1" s="1"/>
  <c r="E6" i="1"/>
  <c r="F6" i="1" s="1"/>
  <c r="E270" i="1"/>
  <c r="F270" i="1" s="1"/>
  <c r="E31" i="1"/>
  <c r="F31" i="1" s="1"/>
  <c r="E384" i="1"/>
  <c r="F384" i="1" s="1"/>
  <c r="E12" i="1"/>
  <c r="F12" i="1" s="1"/>
  <c r="E234" i="1"/>
  <c r="F234" i="1" s="1"/>
  <c r="E370" i="1"/>
  <c r="F370" i="1" s="1"/>
  <c r="E337" i="1"/>
  <c r="F337" i="1" s="1"/>
  <c r="E200" i="1"/>
  <c r="F200" i="1" s="1"/>
  <c r="E121" i="1"/>
  <c r="F121" i="1" s="1"/>
  <c r="E164" i="1"/>
  <c r="F164" i="1" s="1"/>
  <c r="E137" i="1"/>
  <c r="F137" i="1" s="1"/>
  <c r="E336" i="1"/>
  <c r="F336" i="1" s="1"/>
  <c r="E378" i="1"/>
  <c r="F378" i="1" s="1"/>
  <c r="E202" i="1"/>
  <c r="F202" i="1" s="1"/>
  <c r="E237" i="1"/>
  <c r="F237" i="1" s="1"/>
  <c r="E210" i="1"/>
  <c r="F210" i="1" s="1"/>
  <c r="E222" i="1"/>
  <c r="F222" i="1" s="1"/>
  <c r="E192" i="1"/>
  <c r="F192" i="1" s="1"/>
  <c r="E419" i="1"/>
  <c r="F419" i="1" s="1"/>
  <c r="E259" i="1"/>
  <c r="F259" i="1" s="1"/>
  <c r="E266" i="1"/>
  <c r="F266" i="1" s="1"/>
  <c r="E217" i="1"/>
  <c r="F217" i="1" s="1"/>
  <c r="E162" i="1"/>
  <c r="F162" i="1" s="1"/>
  <c r="E181" i="1"/>
  <c r="F181" i="1" s="1"/>
  <c r="E92" i="1"/>
  <c r="F92" i="1" s="1"/>
  <c r="E88" i="1"/>
  <c r="F88" i="1" s="1"/>
  <c r="E269" i="1"/>
  <c r="F269" i="1" s="1"/>
  <c r="E168" i="1"/>
  <c r="F168" i="1" s="1"/>
  <c r="E404" i="1"/>
  <c r="F404" i="1" s="1"/>
  <c r="E170" i="1"/>
  <c r="F170" i="1" s="1"/>
  <c r="E133" i="1"/>
  <c r="F133" i="1" s="1"/>
  <c r="E248" i="1"/>
  <c r="F248" i="1" s="1"/>
  <c r="E173" i="1"/>
  <c r="F173" i="1" s="1"/>
  <c r="E25" i="1"/>
  <c r="F25" i="1" s="1"/>
  <c r="E20" i="1"/>
  <c r="F20" i="1" s="1"/>
  <c r="E86" i="1"/>
  <c r="F86" i="1" s="1"/>
  <c r="E332" i="1"/>
  <c r="F332" i="1" s="1"/>
  <c r="E314" i="1"/>
  <c r="F314" i="1" s="1"/>
  <c r="E236" i="1"/>
  <c r="F236" i="1" s="1"/>
  <c r="E342" i="1"/>
  <c r="F342" i="1" s="1"/>
  <c r="E169" i="1"/>
  <c r="F169" i="1" s="1"/>
  <c r="E331" i="1"/>
  <c r="F331" i="1" s="1"/>
  <c r="E292" i="1"/>
  <c r="F292" i="1" s="1"/>
  <c r="E211" i="1"/>
  <c r="F211" i="1" s="1"/>
  <c r="E271" i="1"/>
  <c r="F271" i="1" s="1"/>
  <c r="E195" i="1"/>
  <c r="F195" i="1" s="1"/>
  <c r="E95" i="1"/>
  <c r="F95" i="1" s="1"/>
  <c r="E119" i="1"/>
  <c r="F119" i="1" s="1"/>
  <c r="E444" i="1"/>
  <c r="F444" i="1" s="1"/>
  <c r="E161" i="1"/>
  <c r="F161" i="1" s="1"/>
  <c r="E63" i="1"/>
  <c r="F63" i="1" s="1"/>
  <c r="E116" i="1"/>
  <c r="F116" i="1" s="1"/>
  <c r="E60" i="1"/>
  <c r="F60" i="1" s="1"/>
  <c r="E10" i="1"/>
  <c r="F10" i="1" s="1"/>
  <c r="E325" i="1"/>
  <c r="F325" i="1" s="1"/>
  <c r="E176" i="1"/>
  <c r="F176" i="1" s="1"/>
  <c r="E56" i="1"/>
  <c r="F56" i="1" s="1"/>
  <c r="E67" i="1"/>
  <c r="F67" i="1" s="1"/>
  <c r="E280" i="1"/>
  <c r="F280" i="1" s="1"/>
  <c r="E381" i="1"/>
  <c r="F381" i="1" s="1"/>
  <c r="E158" i="1"/>
  <c r="F158" i="1" s="1"/>
  <c r="E235" i="1"/>
  <c r="F235" i="1" s="1"/>
  <c r="E7" i="1"/>
  <c r="F7" i="1" s="1"/>
  <c r="E309" i="1"/>
  <c r="F309" i="1" s="1"/>
  <c r="E227" i="1"/>
  <c r="F227" i="1" s="1"/>
  <c r="E139" i="1"/>
  <c r="F139" i="1" s="1"/>
  <c r="E115" i="1"/>
  <c r="F115" i="1" s="1"/>
  <c r="E144" i="1"/>
  <c r="F144" i="1" s="1"/>
  <c r="E122" i="1"/>
  <c r="F122" i="1" s="1"/>
  <c r="E416" i="1"/>
  <c r="F416" i="1" s="1"/>
  <c r="E124" i="1"/>
  <c r="F124" i="1" s="1"/>
  <c r="E368" i="1"/>
  <c r="F368" i="1" s="1"/>
  <c r="E102" i="1"/>
  <c r="F102" i="1" s="1"/>
  <c r="E230" i="1"/>
  <c r="F230" i="1" s="1"/>
  <c r="E45" i="1"/>
  <c r="F45" i="1" s="1"/>
  <c r="E82" i="1"/>
  <c r="F82" i="1" s="1"/>
  <c r="E240" i="1"/>
  <c r="F240" i="1" s="1"/>
  <c r="E407" i="1"/>
  <c r="F407" i="1" s="1"/>
  <c r="E34" i="1"/>
  <c r="F34" i="1" s="1"/>
  <c r="E225" i="1"/>
  <c r="F225" i="1" s="1"/>
  <c r="E437" i="1"/>
  <c r="F437" i="1" s="1"/>
  <c r="E187" i="1"/>
  <c r="F187" i="1" s="1"/>
  <c r="E357" i="1"/>
  <c r="F357" i="1" s="1"/>
  <c r="E318" i="1"/>
  <c r="F318" i="1" s="1"/>
  <c r="E154" i="1"/>
  <c r="F154" i="1" s="1"/>
  <c r="E359" i="1"/>
  <c r="F359" i="1" s="1"/>
  <c r="E35" i="1"/>
  <c r="F35" i="1" s="1"/>
  <c r="E3" i="1"/>
  <c r="F3" i="1" s="1"/>
  <c r="E442" i="1"/>
  <c r="F442" i="1" s="1"/>
  <c r="E131" i="1"/>
  <c r="F131" i="1" s="1"/>
  <c r="E153" i="1"/>
  <c r="F153" i="1" s="1"/>
  <c r="E435" i="1"/>
  <c r="F435" i="1" s="1"/>
  <c r="E51" i="1"/>
  <c r="F51" i="1" s="1"/>
  <c r="E11" i="1"/>
  <c r="F11" i="1" s="1"/>
  <c r="E128" i="1"/>
  <c r="F128" i="1" s="1"/>
  <c r="E383" i="1"/>
  <c r="F383" i="1" s="1"/>
  <c r="E371" i="1"/>
  <c r="F371" i="1" s="1"/>
  <c r="E429" i="1"/>
  <c r="F429" i="1" s="1"/>
  <c r="E224" i="1"/>
  <c r="F224" i="1" s="1"/>
  <c r="E61" i="1"/>
  <c r="F61" i="1" s="1"/>
  <c r="E256" i="1"/>
  <c r="F256" i="1" s="1"/>
  <c r="E426" i="1"/>
  <c r="F426" i="1" s="1"/>
  <c r="E380" i="1"/>
  <c r="F380" i="1" s="1"/>
  <c r="E183" i="1"/>
  <c r="F183" i="1" s="1"/>
  <c r="E2" i="1"/>
  <c r="F2" i="1" s="1"/>
  <c r="E218" i="1"/>
  <c r="F218" i="1" s="1"/>
  <c r="E335" i="1"/>
  <c r="F335" i="1" s="1"/>
  <c r="E207" i="1"/>
  <c r="F207" i="1" s="1"/>
  <c r="E275" i="1"/>
  <c r="F275" i="1" s="1"/>
  <c r="E421" i="1"/>
  <c r="F421" i="1" s="1"/>
  <c r="E184" i="1"/>
  <c r="F184" i="1" s="1"/>
  <c r="E54" i="1"/>
  <c r="F54" i="1" s="1"/>
  <c r="E16" i="1"/>
  <c r="F16" i="1" s="1"/>
  <c r="E228" i="1"/>
  <c r="F228" i="1" s="1"/>
  <c r="E377" i="1"/>
  <c r="F377" i="1" s="1"/>
  <c r="E90" i="1"/>
  <c r="F90" i="1" s="1"/>
  <c r="E316" i="1"/>
  <c r="F316" i="1" s="1"/>
  <c r="E179" i="1"/>
  <c r="F179" i="1" s="1"/>
  <c r="E264" i="1"/>
  <c r="F264" i="1" s="1"/>
  <c r="E24" i="1"/>
  <c r="F24" i="1" s="1"/>
  <c r="E141" i="1"/>
  <c r="F141" i="1" s="1"/>
  <c r="E376" i="1"/>
  <c r="F376" i="1" s="1"/>
  <c r="E48" i="1"/>
  <c r="F48" i="1" s="1"/>
  <c r="E206" i="1"/>
  <c r="F206" i="1" s="1"/>
  <c r="E14" i="1"/>
  <c r="F14" i="1" s="1"/>
  <c r="E345" i="1"/>
  <c r="F345" i="1" s="1"/>
  <c r="E306" i="1"/>
  <c r="F306" i="1" s="1"/>
  <c r="E344" i="1"/>
  <c r="F344" i="1" s="1"/>
  <c r="E199" i="1"/>
  <c r="F199" i="1" s="1"/>
  <c r="E114" i="1"/>
  <c r="F114" i="1" s="1"/>
  <c r="E215" i="1"/>
  <c r="F215" i="1" s="1"/>
  <c r="E250" i="1"/>
  <c r="F250" i="1" s="1"/>
  <c r="E40" i="1"/>
  <c r="F40" i="1" s="1"/>
  <c r="E81" i="1"/>
  <c r="F81" i="1" s="1"/>
  <c r="E229" i="1"/>
  <c r="F229" i="1" s="1"/>
  <c r="E194" i="1"/>
  <c r="F194" i="1" s="1"/>
  <c r="E98" i="1"/>
  <c r="F98" i="1" s="1"/>
  <c r="E339" i="1"/>
  <c r="F339" i="1" s="1"/>
  <c r="E328" i="1"/>
  <c r="F328" i="1" s="1"/>
  <c r="C557" i="2"/>
  <c r="D557" i="2" a="1"/>
  <c r="D557" i="2" s="1"/>
  <c r="C556" i="2"/>
  <c r="D556" i="2" a="1"/>
  <c r="D556" i="2" s="1"/>
  <c r="C555" i="2"/>
  <c r="D555" i="2" a="1"/>
  <c r="D555" i="2" s="1"/>
  <c r="C554" i="2"/>
  <c r="D554" i="2" a="1"/>
  <c r="D554" i="2" s="1"/>
  <c r="C553" i="2"/>
  <c r="D553" i="2" a="1"/>
  <c r="D553" i="2" s="1"/>
  <c r="C552" i="2"/>
  <c r="D552" i="2" a="1"/>
  <c r="D552" i="2" s="1"/>
  <c r="C551" i="2"/>
  <c r="D551" i="2" a="1"/>
  <c r="D551" i="2" s="1"/>
  <c r="C550" i="2"/>
  <c r="D550" i="2" a="1"/>
  <c r="D550" i="2" s="1"/>
  <c r="C549" i="2"/>
  <c r="D549" i="2" a="1"/>
  <c r="D549" i="2" s="1"/>
  <c r="C548" i="2"/>
  <c r="D548" i="2" a="1"/>
  <c r="D548" i="2" s="1"/>
  <c r="C547" i="2"/>
  <c r="D547" i="2" a="1"/>
  <c r="D547" i="2" s="1"/>
  <c r="C546" i="2"/>
  <c r="D546" i="2" a="1"/>
  <c r="D546" i="2" s="1"/>
  <c r="C545" i="2"/>
  <c r="D545" i="2" a="1"/>
  <c r="D545" i="2" s="1"/>
  <c r="C544" i="2"/>
  <c r="D544" i="2" a="1"/>
  <c r="D544" i="2" s="1"/>
  <c r="C543" i="2"/>
  <c r="D543" i="2" a="1"/>
  <c r="D543" i="2" s="1"/>
  <c r="C2" i="2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3" i="2"/>
  <c r="C514" i="2"/>
  <c r="C515" i="2"/>
  <c r="C567" i="2"/>
  <c r="C568" i="2"/>
  <c r="C569" i="2"/>
  <c r="C570" i="2"/>
  <c r="C571" i="2"/>
  <c r="C572" i="2"/>
  <c r="C573" i="2"/>
  <c r="C574" i="2"/>
  <c r="C575" i="2"/>
  <c r="C576" i="2"/>
  <c r="C577" i="2"/>
  <c r="C578" i="2"/>
  <c r="C579" i="2"/>
  <c r="C580" i="2"/>
  <c r="C581" i="2"/>
  <c r="C582" i="2"/>
  <c r="C583" i="2"/>
  <c r="C584" i="2"/>
  <c r="C585" i="2"/>
  <c r="C586" i="2"/>
  <c r="C587" i="2"/>
  <c r="C588" i="2"/>
  <c r="C589" i="2"/>
  <c r="C590" i="2"/>
  <c r="C591" i="2"/>
  <c r="C592" i="2"/>
  <c r="C593" i="2"/>
  <c r="C594" i="2"/>
  <c r="C595" i="2"/>
  <c r="C596" i="2"/>
  <c r="C597" i="2"/>
  <c r="C598" i="2"/>
  <c r="C599" i="2"/>
  <c r="C600" i="2"/>
  <c r="C601" i="2"/>
  <c r="C602" i="2"/>
  <c r="C603" i="2"/>
  <c r="C604" i="2"/>
  <c r="C605" i="2"/>
  <c r="C606" i="2"/>
  <c r="C607" i="2"/>
  <c r="C608" i="2"/>
  <c r="C609" i="2"/>
  <c r="C610" i="2"/>
  <c r="C611" i="2"/>
  <c r="C612" i="2"/>
  <c r="C93" i="2"/>
  <c r="C613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C542" i="2"/>
  <c r="D542" i="2" a="1"/>
  <c r="D542" i="2" s="1"/>
  <c r="D541" i="2" a="1"/>
  <c r="D541" i="2" s="1"/>
  <c r="D540" i="2" a="1"/>
  <c r="D540" i="2" s="1"/>
  <c r="D539" i="2" a="1"/>
  <c r="D539" i="2" s="1"/>
  <c r="D538" i="2" a="1"/>
  <c r="D538" i="2" s="1"/>
  <c r="D537" i="2" a="1"/>
  <c r="D537" i="2" s="1"/>
  <c r="D536" i="2" a="1"/>
  <c r="D536" i="2" s="1"/>
  <c r="D535" i="2" a="1"/>
  <c r="D535" i="2" s="1"/>
  <c r="D534" i="2" a="1"/>
  <c r="D534" i="2" s="1"/>
  <c r="D533" i="2" a="1"/>
  <c r="D533" i="2" s="1"/>
  <c r="D532" i="2" a="1"/>
  <c r="D532" i="2" s="1"/>
  <c r="D531" i="2" a="1"/>
  <c r="D531" i="2" s="1"/>
  <c r="D530" i="2" a="1"/>
  <c r="D530" i="2" s="1"/>
  <c r="D529" i="2" a="1"/>
  <c r="D529" i="2" s="1"/>
  <c r="D528" i="2" a="1"/>
  <c r="D528" i="2" s="1"/>
  <c r="D527" i="2" a="1"/>
  <c r="D527" i="2" s="1"/>
  <c r="D526" i="2" a="1"/>
  <c r="D526" i="2" s="1"/>
  <c r="D525" i="2" a="1"/>
  <c r="D525" i="2" s="1"/>
  <c r="D524" i="2" a="1"/>
  <c r="D524" i="2" s="1"/>
  <c r="D523" i="2" a="1"/>
  <c r="D523" i="2" s="1"/>
  <c r="D522" i="2" a="1"/>
  <c r="D522" i="2" s="1"/>
  <c r="D521" i="2" a="1"/>
  <c r="D521" i="2" s="1"/>
  <c r="D520" i="2" a="1"/>
  <c r="D520" i="2" s="1"/>
  <c r="D519" i="2" a="1"/>
  <c r="D519" i="2" s="1"/>
  <c r="D518" i="2" a="1"/>
  <c r="D518" i="2" s="1"/>
  <c r="D517" i="2" a="1"/>
  <c r="D517" i="2" s="1"/>
  <c r="D516" i="2" a="1"/>
  <c r="D516" i="2" s="1"/>
  <c r="B1277" i="3"/>
  <c r="B1278" i="3"/>
  <c r="B1279" i="3"/>
  <c r="B1280" i="3"/>
  <c r="B1281" i="3"/>
  <c r="B1282" i="3"/>
  <c r="B1283" i="3"/>
  <c r="B1284" i="3"/>
  <c r="B1285" i="3"/>
  <c r="B1286" i="3"/>
  <c r="B1287" i="3"/>
  <c r="B1288" i="3"/>
  <c r="B1289" i="3"/>
  <c r="B1290" i="3"/>
  <c r="B1291" i="3"/>
  <c r="B1292" i="3"/>
  <c r="B1293" i="3"/>
  <c r="B1294" i="3"/>
  <c r="B1295" i="3"/>
  <c r="B1296" i="3"/>
  <c r="B1297" i="3"/>
  <c r="B1298" i="3"/>
  <c r="B1299" i="3"/>
  <c r="B1300" i="3"/>
  <c r="B1301" i="3"/>
  <c r="B1302" i="3"/>
  <c r="B1303" i="3"/>
  <c r="B1304" i="3"/>
  <c r="B1305" i="3"/>
  <c r="B1306" i="3"/>
  <c r="B1309" i="3"/>
  <c r="B1310" i="3"/>
  <c r="B1311" i="3"/>
  <c r="B1312" i="3"/>
  <c r="B1313" i="3"/>
  <c r="B1314" i="3"/>
  <c r="B1315" i="3"/>
  <c r="B1316" i="3"/>
  <c r="B1317" i="3"/>
  <c r="B1318" i="3"/>
  <c r="C1277" i="3" a="1"/>
  <c r="C1277" i="3" s="1"/>
  <c r="C1278" i="3" a="1"/>
  <c r="C1278" i="3" s="1"/>
  <c r="C1279" i="3" a="1"/>
  <c r="C1279" i="3" s="1"/>
  <c r="C1280" i="3" a="1"/>
  <c r="C1280" i="3" s="1"/>
  <c r="C1281" i="3" a="1"/>
  <c r="C1281" i="3" s="1"/>
  <c r="C1282" i="3" a="1"/>
  <c r="C1282" i="3" s="1"/>
  <c r="C1283" i="3" a="1"/>
  <c r="C1283" i="3" s="1"/>
  <c r="C1284" i="3" a="1"/>
  <c r="C1284" i="3" s="1"/>
  <c r="C1285" i="3" a="1"/>
  <c r="C1285" i="3" s="1"/>
  <c r="C1286" i="3" a="1"/>
  <c r="C1286" i="3" s="1"/>
  <c r="C1287" i="3" a="1"/>
  <c r="C1287" i="3" s="1"/>
  <c r="C1288" i="3" a="1"/>
  <c r="C1288" i="3" s="1"/>
  <c r="C1289" i="3" a="1"/>
  <c r="C1289" i="3" s="1"/>
  <c r="C1290" i="3" a="1"/>
  <c r="C1290" i="3" s="1"/>
  <c r="C1291" i="3" a="1"/>
  <c r="C1291" i="3" s="1"/>
  <c r="C1292" i="3" a="1"/>
  <c r="C1292" i="3" s="1"/>
  <c r="C1293" i="3" a="1"/>
  <c r="C1293" i="3" s="1"/>
  <c r="C1294" i="3" a="1"/>
  <c r="C1294" i="3" s="1"/>
  <c r="C1295" i="3" a="1"/>
  <c r="C1295" i="3" s="1"/>
  <c r="C1296" i="3" a="1"/>
  <c r="C1296" i="3" s="1"/>
  <c r="C1297" i="3" a="1"/>
  <c r="C1297" i="3" s="1"/>
  <c r="C1298" i="3" a="1"/>
  <c r="C1298" i="3" s="1"/>
  <c r="C1299" i="3" a="1"/>
  <c r="C1299" i="3" s="1"/>
  <c r="C1300" i="3" a="1"/>
  <c r="C1300" i="3" s="1"/>
  <c r="C1301" i="3" a="1"/>
  <c r="C1301" i="3" s="1"/>
  <c r="C1302" i="3" a="1"/>
  <c r="C1302" i="3" s="1"/>
  <c r="C1303" i="3" a="1"/>
  <c r="C1303" i="3" s="1"/>
  <c r="C1304" i="3" a="1"/>
  <c r="C1304" i="3" s="1"/>
  <c r="C1305" i="3" a="1"/>
  <c r="C1305" i="3" s="1"/>
  <c r="C1306" i="3" a="1"/>
  <c r="C1306" i="3" s="1"/>
  <c r="C1309" i="3" a="1"/>
  <c r="C1309" i="3" s="1"/>
  <c r="C1310" i="3" a="1"/>
  <c r="C1310" i="3" s="1"/>
  <c r="C1311" i="3" a="1"/>
  <c r="C1311" i="3" s="1"/>
  <c r="C1312" i="3" a="1"/>
  <c r="C1312" i="3" s="1"/>
  <c r="C1313" i="3" a="1"/>
  <c r="C1313" i="3" s="1"/>
  <c r="C1314" i="3" a="1"/>
  <c r="C1314" i="3" s="1"/>
  <c r="C1315" i="3" a="1"/>
  <c r="C1315" i="3" s="1"/>
  <c r="C1316" i="3" a="1"/>
  <c r="C1316" i="3" s="1"/>
  <c r="C1317" i="3" a="1"/>
  <c r="C1317" i="3" s="1"/>
  <c r="C1318" i="3" a="1"/>
  <c r="C1318" i="3" s="1"/>
  <c r="B1276" i="3"/>
  <c r="C1276" i="3" a="1"/>
  <c r="C1276" i="3" s="1"/>
  <c r="B1275" i="3"/>
  <c r="C1275" i="3" a="1"/>
  <c r="C1275" i="3" s="1"/>
  <c r="B1274" i="3"/>
  <c r="C1274" i="3" a="1"/>
  <c r="C1274" i="3" s="1"/>
  <c r="B1273" i="3"/>
  <c r="C1273" i="3" a="1"/>
  <c r="C1273" i="3" s="1"/>
  <c r="B1272" i="3"/>
  <c r="C1272" i="3" a="1"/>
  <c r="C1272" i="3" s="1"/>
  <c r="B1271" i="3"/>
  <c r="C1271" i="3" a="1"/>
  <c r="C1271" i="3" s="1"/>
  <c r="B1270" i="3"/>
  <c r="C1270" i="3" a="1"/>
  <c r="C1270" i="3" s="1"/>
  <c r="B1184" i="3"/>
  <c r="B1185" i="3"/>
  <c r="B1186" i="3"/>
  <c r="B1187" i="3"/>
  <c r="B1188" i="3"/>
  <c r="B1189" i="3"/>
  <c r="B1190" i="3"/>
  <c r="B1191" i="3"/>
  <c r="B1192" i="3"/>
  <c r="B1193" i="3"/>
  <c r="B1194" i="3"/>
  <c r="B1195" i="3"/>
  <c r="B1196" i="3"/>
  <c r="B1197" i="3"/>
  <c r="B1198" i="3"/>
  <c r="B1199" i="3"/>
  <c r="B1200" i="3"/>
  <c r="B1203" i="3"/>
  <c r="B1204" i="3"/>
  <c r="B1205" i="3"/>
  <c r="B1206" i="3"/>
  <c r="B1207" i="3"/>
  <c r="B1208" i="3"/>
  <c r="B1209" i="3"/>
  <c r="B1210" i="3"/>
  <c r="B1211" i="3"/>
  <c r="B1212" i="3"/>
  <c r="B1213" i="3"/>
  <c r="B1214" i="3"/>
  <c r="B1215" i="3"/>
  <c r="B1216" i="3"/>
  <c r="B1217" i="3"/>
  <c r="B1218" i="3"/>
  <c r="B1219" i="3"/>
  <c r="B1220" i="3"/>
  <c r="B1221" i="3"/>
  <c r="B1222" i="3"/>
  <c r="B1223" i="3"/>
  <c r="B1224" i="3"/>
  <c r="B1225" i="3"/>
  <c r="B1226" i="3"/>
  <c r="B1227" i="3"/>
  <c r="B1228" i="3"/>
  <c r="B1229" i="3"/>
  <c r="B1230" i="3"/>
  <c r="B1231" i="3"/>
  <c r="B1232" i="3"/>
  <c r="B1233" i="3"/>
  <c r="B1234" i="3"/>
  <c r="B1235" i="3"/>
  <c r="B1236" i="3"/>
  <c r="B1237" i="3"/>
  <c r="B1238" i="3"/>
  <c r="B1239" i="3"/>
  <c r="B1240" i="3"/>
  <c r="B1243" i="3"/>
  <c r="B1244" i="3"/>
  <c r="B1245" i="3"/>
  <c r="B1246" i="3"/>
  <c r="B1247" i="3"/>
  <c r="B1248" i="3"/>
  <c r="B1249" i="3"/>
  <c r="B1250" i="3"/>
  <c r="B1251" i="3"/>
  <c r="B1252" i="3"/>
  <c r="B1253" i="3"/>
  <c r="B1254" i="3"/>
  <c r="B1255" i="3"/>
  <c r="B1256" i="3"/>
  <c r="B1257" i="3"/>
  <c r="B1258" i="3"/>
  <c r="B1259" i="3"/>
  <c r="B1260" i="3"/>
  <c r="B1262" i="3"/>
  <c r="B1263" i="3"/>
  <c r="B1264" i="3"/>
  <c r="B1265" i="3"/>
  <c r="B1266" i="3"/>
  <c r="B1267" i="3"/>
  <c r="B1268" i="3"/>
  <c r="B1269" i="3"/>
  <c r="C1184" i="3" a="1"/>
  <c r="C1184" i="3" s="1"/>
  <c r="C1185" i="3" a="1"/>
  <c r="C1185" i="3" s="1"/>
  <c r="C1186" i="3" a="1"/>
  <c r="C1186" i="3" s="1"/>
  <c r="C1187" i="3" a="1"/>
  <c r="C1187" i="3" s="1"/>
  <c r="C1188" i="3" a="1"/>
  <c r="C1188" i="3" s="1"/>
  <c r="C1189" i="3" a="1"/>
  <c r="C1189" i="3" s="1"/>
  <c r="C1190" i="3" a="1"/>
  <c r="C1190" i="3" s="1"/>
  <c r="C1191" i="3" a="1"/>
  <c r="C1191" i="3" s="1"/>
  <c r="C1192" i="3" a="1"/>
  <c r="C1192" i="3" s="1"/>
  <c r="C1193" i="3" a="1"/>
  <c r="C1193" i="3" s="1"/>
  <c r="C1194" i="3" a="1"/>
  <c r="C1194" i="3" s="1"/>
  <c r="C1195" i="3" a="1"/>
  <c r="C1195" i="3" s="1"/>
  <c r="C1196" i="3" a="1"/>
  <c r="C1196" i="3" s="1"/>
  <c r="C1197" i="3" a="1"/>
  <c r="C1197" i="3" s="1"/>
  <c r="C1198" i="3" a="1"/>
  <c r="C1198" i="3" s="1"/>
  <c r="C1199" i="3" a="1"/>
  <c r="C1199" i="3" s="1"/>
  <c r="C1200" i="3" a="1"/>
  <c r="C1200" i="3" s="1"/>
  <c r="C1203" i="3" a="1"/>
  <c r="C1203" i="3" s="1"/>
  <c r="C1204" i="3" a="1"/>
  <c r="C1204" i="3" s="1"/>
  <c r="C1205" i="3" a="1"/>
  <c r="C1205" i="3" s="1"/>
  <c r="C1206" i="3" a="1"/>
  <c r="C1206" i="3" s="1"/>
  <c r="C1207" i="3" a="1"/>
  <c r="C1207" i="3" s="1"/>
  <c r="C1208" i="3" a="1"/>
  <c r="C1208" i="3" s="1"/>
  <c r="C1209" i="3" a="1"/>
  <c r="C1209" i="3" s="1"/>
  <c r="C1210" i="3" a="1"/>
  <c r="C1210" i="3" s="1"/>
  <c r="C1211" i="3" a="1"/>
  <c r="C1211" i="3" s="1"/>
  <c r="C1212" i="3" a="1"/>
  <c r="C1212" i="3" s="1"/>
  <c r="C1213" i="3" a="1"/>
  <c r="C1213" i="3" s="1"/>
  <c r="C1214" i="3" a="1"/>
  <c r="C1214" i="3" s="1"/>
  <c r="C1215" i="3" a="1"/>
  <c r="C1215" i="3" s="1"/>
  <c r="C1216" i="3" a="1"/>
  <c r="C1216" i="3" s="1"/>
  <c r="C1217" i="3" a="1"/>
  <c r="C1217" i="3" s="1"/>
  <c r="C1218" i="3" a="1"/>
  <c r="C1218" i="3" s="1"/>
  <c r="C1219" i="3" a="1"/>
  <c r="C1219" i="3" s="1"/>
  <c r="C1220" i="3" a="1"/>
  <c r="C1220" i="3" s="1"/>
  <c r="C1221" i="3" a="1"/>
  <c r="C1221" i="3" s="1"/>
  <c r="C1222" i="3" a="1"/>
  <c r="C1222" i="3" s="1"/>
  <c r="C1223" i="3" a="1"/>
  <c r="C1223" i="3" s="1"/>
  <c r="C1224" i="3" a="1"/>
  <c r="C1224" i="3" s="1"/>
  <c r="C1225" i="3" a="1"/>
  <c r="C1225" i="3" s="1"/>
  <c r="C1226" i="3" a="1"/>
  <c r="C1226" i="3" s="1"/>
  <c r="C1227" i="3" a="1"/>
  <c r="C1227" i="3" s="1"/>
  <c r="C1228" i="3" a="1"/>
  <c r="C1228" i="3" s="1"/>
  <c r="C1229" i="3" a="1"/>
  <c r="C1229" i="3" s="1"/>
  <c r="C1230" i="3" a="1"/>
  <c r="C1230" i="3" s="1"/>
  <c r="C1231" i="3" a="1"/>
  <c r="C1231" i="3" s="1"/>
  <c r="C1232" i="3" a="1"/>
  <c r="C1232" i="3" s="1"/>
  <c r="C1233" i="3" a="1"/>
  <c r="C1233" i="3" s="1"/>
  <c r="C1234" i="3" a="1"/>
  <c r="C1234" i="3" s="1"/>
  <c r="C1235" i="3" a="1"/>
  <c r="C1235" i="3" s="1"/>
  <c r="C1236" i="3" a="1"/>
  <c r="C1236" i="3" s="1"/>
  <c r="C1237" i="3" a="1"/>
  <c r="C1237" i="3" s="1"/>
  <c r="C1238" i="3" a="1"/>
  <c r="C1238" i="3" s="1"/>
  <c r="C1239" i="3" a="1"/>
  <c r="C1239" i="3" s="1"/>
  <c r="C1240" i="3" a="1"/>
  <c r="C1240" i="3" s="1"/>
  <c r="C1243" i="3" a="1"/>
  <c r="C1243" i="3" s="1"/>
  <c r="C1244" i="3" a="1"/>
  <c r="C1244" i="3" s="1"/>
  <c r="C1245" i="3" a="1"/>
  <c r="C1245" i="3" s="1"/>
  <c r="C1246" i="3" a="1"/>
  <c r="C1246" i="3" s="1"/>
  <c r="C1247" i="3" a="1"/>
  <c r="C1247" i="3" s="1"/>
  <c r="C1248" i="3" a="1"/>
  <c r="C1248" i="3" s="1"/>
  <c r="C1249" i="3" a="1"/>
  <c r="C1249" i="3" s="1"/>
  <c r="C1250" i="3" a="1"/>
  <c r="C1250" i="3" s="1"/>
  <c r="C1251" i="3" a="1"/>
  <c r="C1251" i="3" s="1"/>
  <c r="C1252" i="3" a="1"/>
  <c r="C1252" i="3" s="1"/>
  <c r="C1253" i="3" a="1"/>
  <c r="C1253" i="3" s="1"/>
  <c r="C1254" i="3" a="1"/>
  <c r="C1254" i="3" s="1"/>
  <c r="C1255" i="3" a="1"/>
  <c r="C1255" i="3" s="1"/>
  <c r="C1256" i="3" a="1"/>
  <c r="C1256" i="3" s="1"/>
  <c r="C1257" i="3" a="1"/>
  <c r="C1257" i="3" s="1"/>
  <c r="C1258" i="3" a="1"/>
  <c r="C1258" i="3" s="1"/>
  <c r="C1259" i="3" a="1"/>
  <c r="C1259" i="3" s="1"/>
  <c r="C1260" i="3" a="1"/>
  <c r="C1260" i="3" s="1"/>
  <c r="C1262" i="3" a="1"/>
  <c r="C1262" i="3" s="1"/>
  <c r="C1263" i="3" a="1"/>
  <c r="C1263" i="3" s="1"/>
  <c r="C1264" i="3" a="1"/>
  <c r="C1264" i="3" s="1"/>
  <c r="C1265" i="3" a="1"/>
  <c r="C1265" i="3" s="1"/>
  <c r="C1266" i="3" a="1"/>
  <c r="C1266" i="3" s="1"/>
  <c r="C1267" i="3" a="1"/>
  <c r="C1267" i="3" s="1"/>
  <c r="C1268" i="3" a="1"/>
  <c r="C1268" i="3" s="1"/>
  <c r="C1269" i="3" a="1"/>
  <c r="C1269" i="3" s="1"/>
  <c r="B1142" i="3"/>
  <c r="C1142" i="3" a="1"/>
  <c r="C1142" i="3" s="1"/>
  <c r="D613" i="2" a="1"/>
  <c r="D613" i="2" s="1"/>
  <c r="D93" i="2" a="1"/>
  <c r="D93" i="2" s="1"/>
  <c r="D612" i="2" a="1"/>
  <c r="D612" i="2" s="1"/>
  <c r="D611" i="2" a="1"/>
  <c r="D611" i="2" s="1"/>
  <c r="D610" i="2" a="1"/>
  <c r="D610" i="2" s="1"/>
  <c r="D609" i="2" a="1"/>
  <c r="D609" i="2" s="1"/>
  <c r="D608" i="2" a="1"/>
  <c r="D608" i="2" s="1"/>
  <c r="D607" i="2" a="1"/>
  <c r="D607" i="2" s="1"/>
  <c r="D606" i="2" a="1"/>
  <c r="D606" i="2" s="1"/>
  <c r="D605" i="2" a="1"/>
  <c r="D605" i="2" s="1"/>
  <c r="D604" i="2" a="1"/>
  <c r="D604" i="2" s="1"/>
  <c r="D603" i="2" a="1"/>
  <c r="D603" i="2" s="1"/>
  <c r="D602" i="2" a="1"/>
  <c r="D602" i="2" s="1"/>
  <c r="D601" i="2" a="1"/>
  <c r="D601" i="2" s="1"/>
  <c r="D600" i="2" a="1"/>
  <c r="D600" i="2" s="1"/>
  <c r="D599" i="2" a="1"/>
  <c r="D599" i="2" s="1"/>
  <c r="D598" i="2" a="1"/>
  <c r="D598" i="2" s="1"/>
  <c r="D597" i="2" a="1"/>
  <c r="D597" i="2" s="1"/>
  <c r="D596" i="2" a="1"/>
  <c r="D596" i="2" s="1"/>
  <c r="D595" i="2" a="1"/>
  <c r="D595" i="2" s="1"/>
  <c r="D594" i="2" a="1"/>
  <c r="D594" i="2" s="1"/>
  <c r="D593" i="2" a="1"/>
  <c r="D593" i="2" s="1"/>
  <c r="D592" i="2" a="1"/>
  <c r="D592" i="2" s="1"/>
  <c r="D591" i="2" a="1"/>
  <c r="D591" i="2" s="1"/>
  <c r="D590" i="2" a="1"/>
  <c r="D590" i="2" s="1"/>
  <c r="D589" i="2" a="1"/>
  <c r="D589" i="2" s="1"/>
  <c r="D588" i="2" a="1"/>
  <c r="D588" i="2" s="1"/>
  <c r="D587" i="2" a="1"/>
  <c r="D587" i="2" s="1"/>
  <c r="D586" i="2" a="1"/>
  <c r="D586" i="2" s="1"/>
  <c r="D585" i="2" a="1"/>
  <c r="D585" i="2" s="1"/>
  <c r="D584" i="2" a="1"/>
  <c r="D584" i="2" s="1"/>
  <c r="D583" i="2" a="1"/>
  <c r="D583" i="2" s="1"/>
  <c r="D582" i="2" a="1"/>
  <c r="D582" i="2" s="1"/>
  <c r="D581" i="2" a="1"/>
  <c r="D581" i="2" s="1"/>
  <c r="D580" i="2" a="1"/>
  <c r="D580" i="2" s="1"/>
  <c r="D579" i="2" a="1"/>
  <c r="D579" i="2" s="1"/>
  <c r="D578" i="2" a="1"/>
  <c r="D578" i="2" s="1"/>
  <c r="D577" i="2" a="1"/>
  <c r="D577" i="2" s="1"/>
  <c r="D576" i="2" a="1"/>
  <c r="D576" i="2" s="1"/>
  <c r="D575" i="2" a="1"/>
  <c r="D575" i="2" s="1"/>
  <c r="D574" i="2" a="1"/>
  <c r="D574" i="2" s="1"/>
  <c r="D573" i="2" a="1"/>
  <c r="D573" i="2" s="1"/>
  <c r="D572" i="2" a="1"/>
  <c r="D572" i="2" s="1"/>
  <c r="D571" i="2" a="1"/>
  <c r="D571" i="2" s="1"/>
  <c r="D570" i="2" a="1"/>
  <c r="D570" i="2" s="1"/>
  <c r="D569" i="2" a="1"/>
  <c r="D569" i="2" s="1"/>
  <c r="D568" i="2" a="1"/>
  <c r="D568" i="2" s="1"/>
  <c r="D567" i="2" a="1"/>
  <c r="D567" i="2" s="1"/>
  <c r="D515" i="2" a="1"/>
  <c r="D515" i="2" s="1"/>
  <c r="D514" i="2" a="1"/>
  <c r="D514" i="2" s="1"/>
  <c r="D513" i="2" a="1"/>
  <c r="D513" i="2" s="1"/>
  <c r="D510" i="2" a="1"/>
  <c r="D510" i="2" s="1"/>
  <c r="D509" i="2" a="1"/>
  <c r="D509" i="2" s="1"/>
  <c r="D508" i="2" a="1"/>
  <c r="D508" i="2" s="1"/>
  <c r="D507" i="2" a="1"/>
  <c r="D507" i="2" s="1"/>
  <c r="D506" i="2" a="1"/>
  <c r="D506" i="2" s="1"/>
  <c r="D505" i="2" a="1"/>
  <c r="D505" i="2" s="1"/>
  <c r="D504" i="2" a="1"/>
  <c r="D504" i="2" s="1"/>
  <c r="D503" i="2" a="1"/>
  <c r="D503" i="2" s="1"/>
  <c r="D502" i="2" a="1"/>
  <c r="D502" i="2" s="1"/>
  <c r="D501" i="2" a="1"/>
  <c r="D501" i="2" s="1"/>
  <c r="D500" i="2" a="1"/>
  <c r="D500" i="2" s="1"/>
  <c r="D499" i="2" a="1"/>
  <c r="D499" i="2" s="1"/>
  <c r="D498" i="2" a="1"/>
  <c r="D498" i="2" s="1"/>
  <c r="D497" i="2" a="1"/>
  <c r="D497" i="2" s="1"/>
  <c r="D496" i="2" a="1"/>
  <c r="D496" i="2" s="1"/>
  <c r="D495" i="2" a="1"/>
  <c r="D495" i="2" s="1"/>
  <c r="D494" i="2" a="1"/>
  <c r="D494" i="2" s="1"/>
  <c r="D493" i="2" a="1"/>
  <c r="D493" i="2" s="1"/>
  <c r="D492" i="2" a="1"/>
  <c r="D492" i="2" s="1"/>
  <c r="D491" i="2" a="1"/>
  <c r="D491" i="2" s="1"/>
  <c r="D490" i="2" a="1"/>
  <c r="D490" i="2" s="1"/>
  <c r="D489" i="2" a="1"/>
  <c r="D489" i="2" s="1"/>
  <c r="D488" i="2" a="1"/>
  <c r="D488" i="2" s="1"/>
  <c r="D487" i="2" a="1"/>
  <c r="D487" i="2" s="1"/>
  <c r="D486" i="2" a="1"/>
  <c r="D486" i="2" s="1"/>
  <c r="D485" i="2" a="1"/>
  <c r="D485" i="2" s="1"/>
  <c r="D484" i="2" a="1"/>
  <c r="D484" i="2" s="1"/>
  <c r="D483" i="2" a="1"/>
  <c r="D483" i="2" s="1"/>
  <c r="D482" i="2" a="1"/>
  <c r="D482" i="2" s="1"/>
  <c r="D481" i="2" a="1"/>
  <c r="D481" i="2" s="1"/>
  <c r="D480" i="2" a="1"/>
  <c r="D480" i="2" s="1"/>
  <c r="D479" i="2" a="1"/>
  <c r="D479" i="2" s="1"/>
  <c r="D478" i="2" a="1"/>
  <c r="D478" i="2" s="1"/>
  <c r="D477" i="2" a="1"/>
  <c r="D477" i="2" s="1"/>
  <c r="D476" i="2" a="1"/>
  <c r="D476" i="2" s="1"/>
  <c r="D475" i="2" a="1"/>
  <c r="D475" i="2" s="1"/>
  <c r="D474" i="2" a="1"/>
  <c r="D474" i="2" s="1"/>
  <c r="D473" i="2" a="1"/>
  <c r="D473" i="2" s="1"/>
  <c r="D472" i="2" a="1"/>
  <c r="D472" i="2" s="1"/>
  <c r="D471" i="2" a="1"/>
  <c r="D471" i="2" s="1"/>
  <c r="D470" i="2" a="1"/>
  <c r="D470" i="2" s="1"/>
  <c r="D469" i="2" a="1"/>
  <c r="D469" i="2" s="1"/>
  <c r="D468" i="2" a="1"/>
  <c r="D468" i="2" s="1"/>
  <c r="D467" i="2" a="1"/>
  <c r="D467" i="2" s="1"/>
  <c r="D466" i="2" a="1"/>
  <c r="D466" i="2" s="1"/>
  <c r="D465" i="2" a="1"/>
  <c r="D465" i="2" s="1"/>
  <c r="D464" i="2" a="1"/>
  <c r="D464" i="2" s="1"/>
  <c r="D463" i="2" a="1"/>
  <c r="D463" i="2" s="1"/>
  <c r="D462" i="2" a="1"/>
  <c r="D462" i="2" s="1"/>
  <c r="D461" i="2" a="1"/>
  <c r="D461" i="2" s="1"/>
  <c r="D460" i="2" a="1"/>
  <c r="D460" i="2" s="1"/>
  <c r="D459" i="2" a="1"/>
  <c r="D459" i="2" s="1"/>
  <c r="D458" i="2" a="1"/>
  <c r="D458" i="2" s="1"/>
  <c r="D457" i="2" a="1"/>
  <c r="D457" i="2" s="1"/>
  <c r="D456" i="2" a="1"/>
  <c r="D456" i="2" s="1"/>
  <c r="D455" i="2" a="1"/>
  <c r="D455" i="2" s="1"/>
  <c r="D454" i="2" a="1"/>
  <c r="D454" i="2" s="1"/>
  <c r="D453" i="2" a="1"/>
  <c r="D453" i="2" s="1"/>
  <c r="D452" i="2" a="1"/>
  <c r="D452" i="2" s="1"/>
  <c r="D451" i="2" a="1"/>
  <c r="D451" i="2" s="1"/>
  <c r="D450" i="2" a="1"/>
  <c r="D450" i="2" s="1"/>
  <c r="D449" i="2" a="1"/>
  <c r="D449" i="2" s="1"/>
  <c r="D448" i="2" a="1"/>
  <c r="D448" i="2" s="1"/>
  <c r="D447" i="2" a="1"/>
  <c r="D447" i="2" s="1"/>
  <c r="D446" i="2" a="1"/>
  <c r="D446" i="2" s="1"/>
  <c r="D445" i="2" a="1"/>
  <c r="D445" i="2" s="1"/>
  <c r="D444" i="2" a="1"/>
  <c r="D444" i="2" s="1"/>
  <c r="D443" i="2" a="1"/>
  <c r="D443" i="2" s="1"/>
  <c r="D442" i="2" a="1"/>
  <c r="D442" i="2" s="1"/>
  <c r="D441" i="2" a="1"/>
  <c r="D441" i="2" s="1"/>
  <c r="D440" i="2" a="1"/>
  <c r="D440" i="2" s="1"/>
  <c r="D439" i="2" a="1"/>
  <c r="D439" i="2" s="1"/>
  <c r="D438" i="2" a="1"/>
  <c r="D438" i="2" s="1"/>
  <c r="D437" i="2" a="1"/>
  <c r="D437" i="2" s="1"/>
  <c r="D436" i="2" a="1"/>
  <c r="D436" i="2" s="1"/>
  <c r="D435" i="2" a="1"/>
  <c r="D435" i="2" s="1"/>
  <c r="D434" i="2" a="1"/>
  <c r="D434" i="2" s="1"/>
  <c r="D433" i="2" a="1"/>
  <c r="D433" i="2" s="1"/>
  <c r="D432" i="2" a="1"/>
  <c r="D432" i="2" s="1"/>
  <c r="D431" i="2" a="1"/>
  <c r="D431" i="2" s="1"/>
  <c r="D430" i="2" a="1"/>
  <c r="D430" i="2" s="1"/>
  <c r="D429" i="2" a="1"/>
  <c r="D429" i="2" s="1"/>
  <c r="D428" i="2" a="1"/>
  <c r="D428" i="2" s="1"/>
  <c r="D427" i="2" a="1"/>
  <c r="D427" i="2" s="1"/>
  <c r="D426" i="2" a="1"/>
  <c r="D426" i="2" s="1"/>
  <c r="D425" i="2" a="1"/>
  <c r="D425" i="2" s="1"/>
  <c r="D424" i="2" a="1"/>
  <c r="D424" i="2" s="1"/>
  <c r="D423" i="2" a="1"/>
  <c r="D423" i="2" s="1"/>
  <c r="D422" i="2" a="1"/>
  <c r="D422" i="2" s="1"/>
  <c r="D421" i="2" a="1"/>
  <c r="D421" i="2" s="1"/>
  <c r="D420" i="2" a="1"/>
  <c r="D420" i="2" s="1"/>
  <c r="D419" i="2" a="1"/>
  <c r="D419" i="2" s="1"/>
  <c r="D418" i="2" a="1"/>
  <c r="D418" i="2" s="1"/>
  <c r="D417" i="2" a="1"/>
  <c r="D417" i="2" s="1"/>
  <c r="D416" i="2" a="1"/>
  <c r="D416" i="2" s="1"/>
  <c r="D415" i="2" a="1"/>
  <c r="D415" i="2" s="1"/>
  <c r="D414" i="2" a="1"/>
  <c r="D414" i="2" s="1"/>
  <c r="D413" i="2" a="1"/>
  <c r="D413" i="2" s="1"/>
  <c r="D412" i="2" a="1"/>
  <c r="D412" i="2" s="1"/>
  <c r="D411" i="2" a="1"/>
  <c r="D411" i="2" s="1"/>
  <c r="D410" i="2" a="1"/>
  <c r="D410" i="2" s="1"/>
  <c r="D409" i="2" a="1"/>
  <c r="D409" i="2" s="1"/>
  <c r="D408" i="2" a="1"/>
  <c r="D408" i="2" s="1"/>
  <c r="D407" i="2" a="1"/>
  <c r="D407" i="2" s="1"/>
  <c r="D406" i="2" a="1"/>
  <c r="D406" i="2" s="1"/>
  <c r="D405" i="2" a="1"/>
  <c r="D405" i="2" s="1"/>
  <c r="D404" i="2" a="1"/>
  <c r="D404" i="2" s="1"/>
  <c r="D403" i="2" a="1"/>
  <c r="D403" i="2" s="1"/>
  <c r="D402" i="2" a="1"/>
  <c r="D402" i="2" s="1"/>
  <c r="D401" i="2" a="1"/>
  <c r="D401" i="2" s="1"/>
  <c r="D400" i="2" a="1"/>
  <c r="D400" i="2" s="1"/>
  <c r="D399" i="2" a="1"/>
  <c r="D399" i="2" s="1"/>
  <c r="D398" i="2" a="1"/>
  <c r="D398" i="2" s="1"/>
  <c r="D397" i="2" a="1"/>
  <c r="D397" i="2" s="1"/>
  <c r="D396" i="2" a="1"/>
  <c r="D396" i="2" s="1"/>
  <c r="D395" i="2" a="1"/>
  <c r="D395" i="2" s="1"/>
  <c r="D394" i="2" a="1"/>
  <c r="D394" i="2" s="1"/>
  <c r="D393" i="2" a="1"/>
  <c r="D393" i="2" s="1"/>
  <c r="D392" i="2" a="1"/>
  <c r="D392" i="2" s="1"/>
  <c r="D391" i="2" a="1"/>
  <c r="D391" i="2" s="1"/>
  <c r="D390" i="2" a="1"/>
  <c r="D390" i="2" s="1"/>
  <c r="D389" i="2" a="1"/>
  <c r="D389" i="2" s="1"/>
  <c r="D388" i="2" a="1"/>
  <c r="D388" i="2" s="1"/>
  <c r="D387" i="2" a="1"/>
  <c r="D387" i="2" s="1"/>
  <c r="D386" i="2" a="1"/>
  <c r="D386" i="2" s="1"/>
  <c r="D385" i="2" a="1"/>
  <c r="D385" i="2" s="1"/>
  <c r="D384" i="2" a="1"/>
  <c r="D384" i="2" s="1"/>
  <c r="D383" i="2" a="1"/>
  <c r="D383" i="2" s="1"/>
  <c r="D382" i="2" a="1"/>
  <c r="D382" i="2" s="1"/>
  <c r="D381" i="2" a="1"/>
  <c r="D381" i="2" s="1"/>
  <c r="D380" i="2" a="1"/>
  <c r="D380" i="2" s="1"/>
  <c r="D379" i="2" a="1"/>
  <c r="D379" i="2" s="1"/>
  <c r="D378" i="2" a="1"/>
  <c r="D378" i="2" s="1"/>
  <c r="D377" i="2" a="1"/>
  <c r="D377" i="2" s="1"/>
  <c r="D376" i="2" a="1"/>
  <c r="D376" i="2" s="1"/>
  <c r="D375" i="2" a="1"/>
  <c r="D375" i="2" s="1"/>
  <c r="D374" i="2" a="1"/>
  <c r="D374" i="2" s="1"/>
  <c r="D373" i="2" a="1"/>
  <c r="D373" i="2" s="1"/>
  <c r="D372" i="2" a="1"/>
  <c r="D372" i="2" s="1"/>
  <c r="D371" i="2" a="1"/>
  <c r="D371" i="2" s="1"/>
  <c r="D370" i="2" a="1"/>
  <c r="D370" i="2" s="1"/>
  <c r="D369" i="2" a="1"/>
  <c r="D369" i="2" s="1"/>
  <c r="D368" i="2" a="1"/>
  <c r="D368" i="2" s="1"/>
  <c r="D367" i="2" a="1"/>
  <c r="D367" i="2" s="1"/>
  <c r="D366" i="2" a="1"/>
  <c r="D366" i="2" s="1"/>
  <c r="D365" i="2" a="1"/>
  <c r="D365" i="2" s="1"/>
  <c r="D364" i="2" a="1"/>
  <c r="D364" i="2" s="1"/>
  <c r="D363" i="2" a="1"/>
  <c r="D363" i="2" s="1"/>
  <c r="D362" i="2" a="1"/>
  <c r="D362" i="2" s="1"/>
  <c r="D361" i="2" a="1"/>
  <c r="D361" i="2" s="1"/>
  <c r="D360" i="2" a="1"/>
  <c r="D360" i="2" s="1"/>
  <c r="D359" i="2" a="1"/>
  <c r="D359" i="2" s="1"/>
  <c r="D358" i="2" a="1"/>
  <c r="D358" i="2" s="1"/>
  <c r="D357" i="2" a="1"/>
  <c r="D357" i="2" s="1"/>
  <c r="D356" i="2" a="1"/>
  <c r="D356" i="2" s="1"/>
  <c r="D355" i="2" a="1"/>
  <c r="D355" i="2" s="1"/>
  <c r="D354" i="2" a="1"/>
  <c r="D354" i="2" s="1"/>
  <c r="D353" i="2" a="1"/>
  <c r="D353" i="2" s="1"/>
  <c r="D352" i="2" a="1"/>
  <c r="D352" i="2" s="1"/>
  <c r="D351" i="2" a="1"/>
  <c r="D351" i="2" s="1"/>
  <c r="D350" i="2" a="1"/>
  <c r="D350" i="2" s="1"/>
  <c r="D349" i="2" a="1"/>
  <c r="D349" i="2" s="1"/>
  <c r="D347" i="2" a="1"/>
  <c r="D347" i="2" s="1"/>
  <c r="D346" i="2" a="1"/>
  <c r="D346" i="2" s="1"/>
  <c r="D345" i="2" a="1"/>
  <c r="D345" i="2" s="1"/>
  <c r="D344" i="2" a="1"/>
  <c r="D344" i="2" s="1"/>
  <c r="D343" i="2" a="1"/>
  <c r="D343" i="2" s="1"/>
  <c r="D342" i="2" a="1"/>
  <c r="D342" i="2" s="1"/>
  <c r="D341" i="2" a="1"/>
  <c r="D341" i="2" s="1"/>
  <c r="D340" i="2" a="1"/>
  <c r="D340" i="2" s="1"/>
  <c r="D339" i="2" a="1"/>
  <c r="D339" i="2" s="1"/>
  <c r="D338" i="2" a="1"/>
  <c r="D338" i="2" s="1"/>
  <c r="D337" i="2" a="1"/>
  <c r="D337" i="2" s="1"/>
  <c r="D336" i="2" a="1"/>
  <c r="D336" i="2" s="1"/>
  <c r="D335" i="2" a="1"/>
  <c r="D335" i="2" s="1"/>
  <c r="D334" i="2" a="1"/>
  <c r="D334" i="2" s="1"/>
  <c r="D333" i="2" a="1"/>
  <c r="D333" i="2" s="1"/>
  <c r="D332" i="2" a="1"/>
  <c r="D332" i="2" s="1"/>
  <c r="D331" i="2" a="1"/>
  <c r="D331" i="2" s="1"/>
  <c r="D330" i="2" a="1"/>
  <c r="D330" i="2" s="1"/>
  <c r="D329" i="2" a="1"/>
  <c r="D329" i="2" s="1"/>
  <c r="D328" i="2" a="1"/>
  <c r="D328" i="2" s="1"/>
  <c r="D327" i="2" a="1"/>
  <c r="D327" i="2" s="1"/>
  <c r="D326" i="2" a="1"/>
  <c r="D326" i="2" s="1"/>
  <c r="D325" i="2" a="1"/>
  <c r="D325" i="2" s="1"/>
  <c r="D324" i="2" a="1"/>
  <c r="D324" i="2" s="1"/>
  <c r="D323" i="2" a="1"/>
  <c r="D323" i="2" s="1"/>
  <c r="D322" i="2" a="1"/>
  <c r="D322" i="2" s="1"/>
  <c r="D321" i="2" a="1"/>
  <c r="D321" i="2" s="1"/>
  <c r="D320" i="2" a="1"/>
  <c r="D320" i="2" s="1"/>
  <c r="D319" i="2" a="1"/>
  <c r="D319" i="2" s="1"/>
  <c r="D318" i="2" a="1"/>
  <c r="D318" i="2" s="1"/>
  <c r="D317" i="2" a="1"/>
  <c r="D317" i="2" s="1"/>
  <c r="D316" i="2" a="1"/>
  <c r="D316" i="2" s="1"/>
  <c r="D315" i="2" a="1"/>
  <c r="D315" i="2" s="1"/>
  <c r="D314" i="2" a="1"/>
  <c r="D314" i="2" s="1"/>
  <c r="D313" i="2" a="1"/>
  <c r="D313" i="2" s="1"/>
  <c r="D312" i="2" a="1"/>
  <c r="D312" i="2" s="1"/>
  <c r="D311" i="2" a="1"/>
  <c r="D311" i="2" s="1"/>
  <c r="D310" i="2" a="1"/>
  <c r="D310" i="2" s="1"/>
  <c r="D309" i="2" a="1"/>
  <c r="D309" i="2" s="1"/>
  <c r="D308" i="2" a="1"/>
  <c r="D308" i="2" s="1"/>
  <c r="D307" i="2" a="1"/>
  <c r="D307" i="2" s="1"/>
  <c r="D306" i="2" a="1"/>
  <c r="D306" i="2" s="1"/>
  <c r="D305" i="2" a="1"/>
  <c r="D305" i="2" s="1"/>
  <c r="D304" i="2" a="1"/>
  <c r="D304" i="2" s="1"/>
  <c r="D303" i="2" a="1"/>
  <c r="D303" i="2" s="1"/>
  <c r="D302" i="2" a="1"/>
  <c r="D302" i="2" s="1"/>
  <c r="D301" i="2" a="1"/>
  <c r="D301" i="2" s="1"/>
  <c r="D300" i="2" a="1"/>
  <c r="D300" i="2" s="1"/>
  <c r="D299" i="2" a="1"/>
  <c r="D299" i="2" s="1"/>
  <c r="D298" i="2" a="1"/>
  <c r="D298" i="2" s="1"/>
  <c r="D297" i="2" a="1"/>
  <c r="D297" i="2" s="1"/>
  <c r="D296" i="2" a="1"/>
  <c r="D296" i="2" s="1"/>
  <c r="D295" i="2" a="1"/>
  <c r="D295" i="2" s="1"/>
  <c r="D294" i="2" a="1"/>
  <c r="D294" i="2" s="1"/>
  <c r="D293" i="2" a="1"/>
  <c r="D293" i="2" s="1"/>
  <c r="D292" i="2" a="1"/>
  <c r="D292" i="2" s="1"/>
  <c r="D291" i="2" a="1"/>
  <c r="D291" i="2" s="1"/>
  <c r="D290" i="2" a="1"/>
  <c r="D290" i="2" s="1"/>
  <c r="D289" i="2" a="1"/>
  <c r="D289" i="2" s="1"/>
  <c r="D288" i="2" a="1"/>
  <c r="D288" i="2" s="1"/>
  <c r="D287" i="2" a="1"/>
  <c r="D287" i="2" s="1"/>
  <c r="D286" i="2" a="1"/>
  <c r="D286" i="2" s="1"/>
  <c r="D285" i="2" a="1"/>
  <c r="D285" i="2" s="1"/>
  <c r="D284" i="2" a="1"/>
  <c r="D284" i="2" s="1"/>
  <c r="D283" i="2" a="1"/>
  <c r="D283" i="2" s="1"/>
  <c r="D282" i="2" a="1"/>
  <c r="D282" i="2" s="1"/>
  <c r="D281" i="2" a="1"/>
  <c r="D281" i="2" s="1"/>
  <c r="D280" i="2" a="1"/>
  <c r="D280" i="2" s="1"/>
  <c r="D279" i="2" a="1"/>
  <c r="D279" i="2" s="1"/>
  <c r="D278" i="2" a="1"/>
  <c r="D278" i="2" s="1"/>
  <c r="D277" i="2" a="1"/>
  <c r="D277" i="2" s="1"/>
  <c r="D276" i="2" a="1"/>
  <c r="D276" i="2" s="1"/>
  <c r="D275" i="2" a="1"/>
  <c r="D275" i="2" s="1"/>
  <c r="D274" i="2" a="1"/>
  <c r="D274" i="2" s="1"/>
  <c r="D273" i="2" a="1"/>
  <c r="D273" i="2" s="1"/>
  <c r="D272" i="2" a="1"/>
  <c r="D272" i="2" s="1"/>
  <c r="D271" i="2" a="1"/>
  <c r="D271" i="2" s="1"/>
  <c r="D270" i="2" a="1"/>
  <c r="D270" i="2" s="1"/>
  <c r="D269" i="2" a="1"/>
  <c r="D269" i="2" s="1"/>
  <c r="D268" i="2" a="1"/>
  <c r="D268" i="2" s="1"/>
  <c r="D267" i="2" a="1"/>
  <c r="D267" i="2" s="1"/>
  <c r="D266" i="2" a="1"/>
  <c r="D266" i="2" s="1"/>
  <c r="D265" i="2" a="1"/>
  <c r="D265" i="2" s="1"/>
  <c r="D264" i="2" a="1"/>
  <c r="D264" i="2" s="1"/>
  <c r="D263" i="2" a="1"/>
  <c r="D263" i="2" s="1"/>
  <c r="D262" i="2" a="1"/>
  <c r="D262" i="2" s="1"/>
  <c r="D261" i="2" a="1"/>
  <c r="D261" i="2" s="1"/>
  <c r="D260" i="2" a="1"/>
  <c r="D260" i="2" s="1"/>
  <c r="D259" i="2" a="1"/>
  <c r="D259" i="2" s="1"/>
  <c r="D258" i="2" a="1"/>
  <c r="D258" i="2" s="1"/>
  <c r="D257" i="2" a="1"/>
  <c r="D257" i="2" s="1"/>
  <c r="D256" i="2" a="1"/>
  <c r="D256" i="2" s="1"/>
  <c r="D255" i="2" a="1"/>
  <c r="D255" i="2" s="1"/>
  <c r="D254" i="2" a="1"/>
  <c r="D254" i="2" s="1"/>
  <c r="D253" i="2" a="1"/>
  <c r="D253" i="2" s="1"/>
  <c r="D252" i="2" a="1"/>
  <c r="D252" i="2" s="1"/>
  <c r="D251" i="2" a="1"/>
  <c r="D251" i="2" s="1"/>
  <c r="D250" i="2" a="1"/>
  <c r="D250" i="2" s="1"/>
  <c r="D249" i="2" a="1"/>
  <c r="D249" i="2" s="1"/>
  <c r="D248" i="2" a="1"/>
  <c r="D248" i="2" s="1"/>
  <c r="D247" i="2" a="1"/>
  <c r="D247" i="2" s="1"/>
  <c r="D246" i="2" a="1"/>
  <c r="D246" i="2" s="1"/>
  <c r="D245" i="2" a="1"/>
  <c r="D245" i="2" s="1"/>
  <c r="D244" i="2" a="1"/>
  <c r="D244" i="2" s="1"/>
  <c r="D243" i="2" a="1"/>
  <c r="D243" i="2" s="1"/>
  <c r="D242" i="2" a="1"/>
  <c r="D242" i="2" s="1"/>
  <c r="D241" i="2" a="1"/>
  <c r="D241" i="2" s="1"/>
  <c r="D240" i="2" a="1"/>
  <c r="D240" i="2" s="1"/>
  <c r="D239" i="2" a="1"/>
  <c r="D239" i="2" s="1"/>
  <c r="D238" i="2" a="1"/>
  <c r="D238" i="2" s="1"/>
  <c r="D237" i="2" a="1"/>
  <c r="D237" i="2" s="1"/>
  <c r="D236" i="2" a="1"/>
  <c r="D236" i="2" s="1"/>
  <c r="D235" i="2" a="1"/>
  <c r="D235" i="2" s="1"/>
  <c r="D234" i="2" a="1"/>
  <c r="D234" i="2" s="1"/>
  <c r="D233" i="2" a="1"/>
  <c r="D233" i="2" s="1"/>
  <c r="D232" i="2" a="1"/>
  <c r="D232" i="2" s="1"/>
  <c r="D231" i="2" a="1"/>
  <c r="D231" i="2" s="1"/>
  <c r="D230" i="2" a="1"/>
  <c r="D230" i="2" s="1"/>
  <c r="D229" i="2" a="1"/>
  <c r="D229" i="2" s="1"/>
  <c r="D228" i="2" a="1"/>
  <c r="D228" i="2" s="1"/>
  <c r="D227" i="2" a="1"/>
  <c r="D227" i="2" s="1"/>
  <c r="D226" i="2" a="1"/>
  <c r="D226" i="2" s="1"/>
  <c r="D225" i="2" a="1"/>
  <c r="D225" i="2" s="1"/>
  <c r="D224" i="2" a="1"/>
  <c r="D224" i="2" s="1"/>
  <c r="D223" i="2" a="1"/>
  <c r="D223" i="2" s="1"/>
  <c r="D222" i="2" a="1"/>
  <c r="D222" i="2" s="1"/>
  <c r="D221" i="2" a="1"/>
  <c r="D221" i="2" s="1"/>
  <c r="D220" i="2" a="1"/>
  <c r="D220" i="2" s="1"/>
  <c r="D219" i="2" a="1"/>
  <c r="D219" i="2" s="1"/>
  <c r="D218" i="2" a="1"/>
  <c r="D218" i="2" s="1"/>
  <c r="D217" i="2" a="1"/>
  <c r="D217" i="2" s="1"/>
  <c r="D216" i="2" a="1"/>
  <c r="D216" i="2" s="1"/>
  <c r="D215" i="2" a="1"/>
  <c r="D215" i="2" s="1"/>
  <c r="D214" i="2" a="1"/>
  <c r="D214" i="2" s="1"/>
  <c r="D213" i="2" a="1"/>
  <c r="D213" i="2" s="1"/>
  <c r="D212" i="2" a="1"/>
  <c r="D212" i="2" s="1"/>
  <c r="D211" i="2" a="1"/>
  <c r="D211" i="2" s="1"/>
  <c r="D210" i="2" a="1"/>
  <c r="D210" i="2" s="1"/>
  <c r="D209" i="2" a="1"/>
  <c r="D209" i="2" s="1"/>
  <c r="D208" i="2" a="1"/>
  <c r="D208" i="2" s="1"/>
  <c r="D207" i="2" a="1"/>
  <c r="D207" i="2" s="1"/>
  <c r="D206" i="2" a="1"/>
  <c r="D206" i="2" s="1"/>
  <c r="D205" i="2" a="1"/>
  <c r="D205" i="2" s="1"/>
  <c r="D204" i="2" a="1"/>
  <c r="D204" i="2" s="1"/>
  <c r="D203" i="2" a="1"/>
  <c r="D203" i="2" s="1"/>
  <c r="D202" i="2" a="1"/>
  <c r="D202" i="2" s="1"/>
  <c r="D201" i="2" a="1"/>
  <c r="D201" i="2" s="1"/>
  <c r="D200" i="2" a="1"/>
  <c r="D200" i="2" s="1"/>
  <c r="D199" i="2" a="1"/>
  <c r="D199" i="2" s="1"/>
  <c r="D198" i="2" a="1"/>
  <c r="D198" i="2" s="1"/>
  <c r="D197" i="2" a="1"/>
  <c r="D197" i="2" s="1"/>
  <c r="D196" i="2" a="1"/>
  <c r="D196" i="2" s="1"/>
  <c r="D195" i="2" a="1"/>
  <c r="D195" i="2" s="1"/>
  <c r="D194" i="2" a="1"/>
  <c r="D194" i="2" s="1"/>
  <c r="D193" i="2" a="1"/>
  <c r="D193" i="2" s="1"/>
  <c r="D192" i="2" a="1"/>
  <c r="D192" i="2" s="1"/>
  <c r="D191" i="2" a="1"/>
  <c r="D191" i="2" s="1"/>
  <c r="D190" i="2" a="1"/>
  <c r="D190" i="2" s="1"/>
  <c r="D189" i="2" a="1"/>
  <c r="D189" i="2" s="1"/>
  <c r="D188" i="2" a="1"/>
  <c r="D188" i="2" s="1"/>
  <c r="D187" i="2" a="1"/>
  <c r="D187" i="2" s="1"/>
  <c r="D186" i="2" a="1"/>
  <c r="D186" i="2" s="1"/>
  <c r="D185" i="2" a="1"/>
  <c r="D185" i="2" s="1"/>
  <c r="D184" i="2" a="1"/>
  <c r="D184" i="2" s="1"/>
  <c r="D183" i="2" a="1"/>
  <c r="D183" i="2" s="1"/>
  <c r="D182" i="2" a="1"/>
  <c r="D182" i="2" s="1"/>
  <c r="D181" i="2" a="1"/>
  <c r="D181" i="2" s="1"/>
  <c r="D180" i="2" a="1"/>
  <c r="D180" i="2" s="1"/>
  <c r="D179" i="2" a="1"/>
  <c r="D179" i="2" s="1"/>
  <c r="D178" i="2" a="1"/>
  <c r="D178" i="2" s="1"/>
  <c r="D177" i="2" a="1"/>
  <c r="D177" i="2" s="1"/>
  <c r="D176" i="2" a="1"/>
  <c r="D176" i="2" s="1"/>
  <c r="D175" i="2" a="1"/>
  <c r="D175" i="2" s="1"/>
  <c r="D174" i="2" a="1"/>
  <c r="D174" i="2" s="1"/>
  <c r="D173" i="2" a="1"/>
  <c r="D173" i="2" s="1"/>
  <c r="D172" i="2" a="1"/>
  <c r="D172" i="2" s="1"/>
  <c r="D171" i="2" a="1"/>
  <c r="D171" i="2" s="1"/>
  <c r="D170" i="2" a="1"/>
  <c r="D170" i="2" s="1"/>
  <c r="D169" i="2" a="1"/>
  <c r="D169" i="2" s="1"/>
  <c r="D168" i="2" a="1"/>
  <c r="D168" i="2" s="1"/>
  <c r="D167" i="2" a="1"/>
  <c r="D167" i="2" s="1"/>
  <c r="D166" i="2" a="1"/>
  <c r="D166" i="2" s="1"/>
  <c r="D165" i="2" a="1"/>
  <c r="D165" i="2" s="1"/>
  <c r="D164" i="2" a="1"/>
  <c r="D164" i="2" s="1"/>
  <c r="D163" i="2" a="1"/>
  <c r="D163" i="2" s="1"/>
  <c r="D162" i="2" a="1"/>
  <c r="D162" i="2" s="1"/>
  <c r="D161" i="2" a="1"/>
  <c r="D161" i="2" s="1"/>
  <c r="D160" i="2" a="1"/>
  <c r="D160" i="2" s="1"/>
  <c r="D159" i="2" a="1"/>
  <c r="D159" i="2" s="1"/>
  <c r="D158" i="2" a="1"/>
  <c r="D158" i="2" s="1"/>
  <c r="D157" i="2" a="1"/>
  <c r="D157" i="2" s="1"/>
  <c r="D156" i="2" a="1"/>
  <c r="D156" i="2" s="1"/>
  <c r="D155" i="2" a="1"/>
  <c r="D155" i="2" s="1"/>
  <c r="D154" i="2" a="1"/>
  <c r="D154" i="2" s="1"/>
  <c r="D153" i="2" a="1"/>
  <c r="D153" i="2" s="1"/>
  <c r="D152" i="2" a="1"/>
  <c r="D152" i="2" s="1"/>
  <c r="D151" i="2" a="1"/>
  <c r="D151" i="2" s="1"/>
  <c r="D150" i="2" a="1"/>
  <c r="D150" i="2" s="1"/>
  <c r="D149" i="2" a="1"/>
  <c r="D149" i="2" s="1"/>
  <c r="D148" i="2" a="1"/>
  <c r="D148" i="2" s="1"/>
  <c r="D147" i="2" a="1"/>
  <c r="D147" i="2" s="1"/>
  <c r="D146" i="2" a="1"/>
  <c r="D146" i="2" s="1"/>
  <c r="D145" i="2" a="1"/>
  <c r="D145" i="2" s="1"/>
  <c r="D144" i="2" a="1"/>
  <c r="D144" i="2" s="1"/>
  <c r="D143" i="2" a="1"/>
  <c r="D143" i="2" s="1"/>
  <c r="D142" i="2" a="1"/>
  <c r="D142" i="2" s="1"/>
  <c r="D141" i="2" a="1"/>
  <c r="D141" i="2" s="1"/>
  <c r="D140" i="2" a="1"/>
  <c r="D140" i="2" s="1"/>
  <c r="D139" i="2" a="1"/>
  <c r="D139" i="2" s="1"/>
  <c r="D138" i="2" a="1"/>
  <c r="D138" i="2" s="1"/>
  <c r="D137" i="2" a="1"/>
  <c r="D137" i="2" s="1"/>
  <c r="D136" i="2" a="1"/>
  <c r="D136" i="2" s="1"/>
  <c r="D135" i="2" a="1"/>
  <c r="D135" i="2" s="1"/>
  <c r="D134" i="2" a="1"/>
  <c r="D134" i="2" s="1"/>
  <c r="D133" i="2" a="1"/>
  <c r="D133" i="2" s="1"/>
  <c r="D132" i="2" a="1"/>
  <c r="D132" i="2" s="1"/>
  <c r="D131" i="2" a="1"/>
  <c r="D131" i="2" s="1"/>
  <c r="D130" i="2" a="1"/>
  <c r="D130" i="2" s="1"/>
  <c r="D129" i="2" a="1"/>
  <c r="D129" i="2" s="1"/>
  <c r="D128" i="2" a="1"/>
  <c r="D128" i="2" s="1"/>
  <c r="D127" i="2" a="1"/>
  <c r="D127" i="2" s="1"/>
  <c r="D126" i="2" a="1"/>
  <c r="D126" i="2" s="1"/>
  <c r="D125" i="2" a="1"/>
  <c r="D125" i="2" s="1"/>
  <c r="D124" i="2" a="1"/>
  <c r="D124" i="2" s="1"/>
  <c r="D123" i="2" a="1"/>
  <c r="D123" i="2" s="1"/>
  <c r="D122" i="2" a="1"/>
  <c r="D122" i="2" s="1"/>
  <c r="D121" i="2" a="1"/>
  <c r="D121" i="2" s="1"/>
  <c r="D120" i="2" a="1"/>
  <c r="D120" i="2" s="1"/>
  <c r="D119" i="2" a="1"/>
  <c r="D119" i="2" s="1"/>
  <c r="D118" i="2" a="1"/>
  <c r="D118" i="2" s="1"/>
  <c r="D117" i="2" a="1"/>
  <c r="D117" i="2" s="1"/>
  <c r="D116" i="2" a="1"/>
  <c r="D116" i="2" s="1"/>
  <c r="D115" i="2" a="1"/>
  <c r="D115" i="2" s="1"/>
  <c r="D114" i="2" a="1"/>
  <c r="D114" i="2" s="1"/>
  <c r="D113" i="2" a="1"/>
  <c r="D113" i="2" s="1"/>
  <c r="D112" i="2" a="1"/>
  <c r="D112" i="2" s="1"/>
  <c r="D111" i="2" a="1"/>
  <c r="D111" i="2" s="1"/>
  <c r="D110" i="2" a="1"/>
  <c r="D110" i="2" s="1"/>
  <c r="D109" i="2" a="1"/>
  <c r="D109" i="2" s="1"/>
  <c r="D108" i="2" a="1"/>
  <c r="D108" i="2" s="1"/>
  <c r="D107" i="2" a="1"/>
  <c r="D107" i="2" s="1"/>
  <c r="D106" i="2" a="1"/>
  <c r="D106" i="2" s="1"/>
  <c r="D105" i="2" a="1"/>
  <c r="D105" i="2" s="1"/>
  <c r="D104" i="2" a="1"/>
  <c r="D104" i="2" s="1"/>
  <c r="D103" i="2" a="1"/>
  <c r="D103" i="2" s="1"/>
  <c r="D102" i="2" a="1"/>
  <c r="D102" i="2" s="1"/>
  <c r="D101" i="2" a="1"/>
  <c r="D101" i="2" s="1"/>
  <c r="D100" i="2" a="1"/>
  <c r="D100" i="2" s="1"/>
  <c r="D99" i="2" a="1"/>
  <c r="D99" i="2" s="1"/>
  <c r="D98" i="2" a="1"/>
  <c r="D98" i="2" s="1"/>
  <c r="D97" i="2" a="1"/>
  <c r="D97" i="2" s="1"/>
  <c r="D96" i="2" a="1"/>
  <c r="D96" i="2" s="1"/>
  <c r="D95" i="2" a="1"/>
  <c r="D95" i="2" s="1"/>
  <c r="D94" i="2" a="1"/>
  <c r="D94" i="2" s="1"/>
  <c r="D92" i="2" a="1"/>
  <c r="D92" i="2" s="1"/>
  <c r="D91" i="2" a="1"/>
  <c r="D91" i="2" s="1"/>
  <c r="D90" i="2" a="1"/>
  <c r="D90" i="2" s="1"/>
  <c r="D89" i="2" a="1"/>
  <c r="D89" i="2" s="1"/>
  <c r="D88" i="2" a="1"/>
  <c r="D88" i="2" s="1"/>
  <c r="D87" i="2" a="1"/>
  <c r="D87" i="2" s="1"/>
  <c r="D86" i="2" a="1"/>
  <c r="D86" i="2" s="1"/>
  <c r="D85" i="2" a="1"/>
  <c r="D85" i="2" s="1"/>
  <c r="D84" i="2" a="1"/>
  <c r="D84" i="2" s="1"/>
  <c r="D83" i="2" a="1"/>
  <c r="D83" i="2" s="1"/>
  <c r="D82" i="2" a="1"/>
  <c r="D82" i="2" s="1"/>
  <c r="D81" i="2" a="1"/>
  <c r="D81" i="2" s="1"/>
  <c r="D80" i="2" a="1"/>
  <c r="D80" i="2" s="1"/>
  <c r="D79" i="2" a="1"/>
  <c r="D79" i="2" s="1"/>
  <c r="D78" i="2" a="1"/>
  <c r="D78" i="2" s="1"/>
  <c r="D77" i="2" a="1"/>
  <c r="D77" i="2" s="1"/>
  <c r="D76" i="2" a="1"/>
  <c r="D76" i="2" s="1"/>
  <c r="D75" i="2" a="1"/>
  <c r="D75" i="2" s="1"/>
  <c r="D74" i="2" a="1"/>
  <c r="D74" i="2" s="1"/>
  <c r="D73" i="2" a="1"/>
  <c r="D73" i="2" s="1"/>
  <c r="D72" i="2" a="1"/>
  <c r="D72" i="2" s="1"/>
  <c r="D71" i="2" a="1"/>
  <c r="D71" i="2" s="1"/>
  <c r="D70" i="2" a="1"/>
  <c r="D70" i="2" s="1"/>
  <c r="D69" i="2" a="1"/>
  <c r="D69" i="2" s="1"/>
  <c r="D68" i="2" a="1"/>
  <c r="D68" i="2" s="1"/>
  <c r="D67" i="2" a="1"/>
  <c r="D67" i="2" s="1"/>
  <c r="D66" i="2" a="1"/>
  <c r="D66" i="2" s="1"/>
  <c r="D65" i="2" a="1"/>
  <c r="D65" i="2" s="1"/>
  <c r="D64" i="2" a="1"/>
  <c r="D64" i="2" s="1"/>
  <c r="D63" i="2" a="1"/>
  <c r="D63" i="2" s="1"/>
  <c r="D62" i="2" a="1"/>
  <c r="D62" i="2" s="1"/>
  <c r="D61" i="2" a="1"/>
  <c r="D61" i="2" s="1"/>
  <c r="D60" i="2" a="1"/>
  <c r="D60" i="2" s="1"/>
  <c r="D59" i="2" a="1"/>
  <c r="D59" i="2" s="1"/>
  <c r="D58" i="2" a="1"/>
  <c r="D58" i="2" s="1"/>
  <c r="D57" i="2" a="1"/>
  <c r="D57" i="2" s="1"/>
  <c r="D56" i="2" a="1"/>
  <c r="D56" i="2" s="1"/>
  <c r="D55" i="2" a="1"/>
  <c r="D55" i="2" s="1"/>
  <c r="D54" i="2" a="1"/>
  <c r="D54" i="2" s="1"/>
  <c r="D53" i="2" a="1"/>
  <c r="D53" i="2" s="1"/>
  <c r="D52" i="2" a="1"/>
  <c r="D52" i="2" s="1"/>
  <c r="D51" i="2" a="1"/>
  <c r="D51" i="2" s="1"/>
  <c r="D50" i="2" a="1"/>
  <c r="D50" i="2" s="1"/>
  <c r="D49" i="2" a="1"/>
  <c r="D49" i="2" s="1"/>
  <c r="D48" i="2" a="1"/>
  <c r="D48" i="2" s="1"/>
  <c r="D47" i="2" a="1"/>
  <c r="D47" i="2" s="1"/>
  <c r="D46" i="2" a="1"/>
  <c r="D46" i="2" s="1"/>
  <c r="D45" i="2" a="1"/>
  <c r="D45" i="2" s="1"/>
  <c r="D44" i="2" a="1"/>
  <c r="D44" i="2" s="1"/>
  <c r="D43" i="2" a="1"/>
  <c r="D43" i="2" s="1"/>
  <c r="D42" i="2" a="1"/>
  <c r="D42" i="2" s="1"/>
  <c r="D41" i="2" a="1"/>
  <c r="D41" i="2" s="1"/>
  <c r="D40" i="2" a="1"/>
  <c r="D40" i="2" s="1"/>
  <c r="D39" i="2" a="1"/>
  <c r="D39" i="2" s="1"/>
  <c r="D38" i="2" a="1"/>
  <c r="D38" i="2" s="1"/>
  <c r="D37" i="2" a="1"/>
  <c r="D37" i="2" s="1"/>
  <c r="D36" i="2" a="1"/>
  <c r="D36" i="2" s="1"/>
  <c r="D35" i="2" a="1"/>
  <c r="D35" i="2" s="1"/>
  <c r="D34" i="2" a="1"/>
  <c r="D34" i="2" s="1"/>
  <c r="D33" i="2" a="1"/>
  <c r="D33" i="2" s="1"/>
  <c r="D32" i="2" a="1"/>
  <c r="D32" i="2" s="1"/>
  <c r="D31" i="2" a="1"/>
  <c r="D31" i="2" s="1"/>
  <c r="D30" i="2" a="1"/>
  <c r="D30" i="2" s="1"/>
  <c r="D29" i="2" a="1"/>
  <c r="D29" i="2" s="1"/>
  <c r="D28" i="2" a="1"/>
  <c r="D28" i="2" s="1"/>
  <c r="D27" i="2" a="1"/>
  <c r="D27" i="2" s="1"/>
  <c r="D26" i="2" a="1"/>
  <c r="D26" i="2" s="1"/>
  <c r="D25" i="2" a="1"/>
  <c r="D25" i="2" s="1"/>
  <c r="D24" i="2" a="1"/>
  <c r="D24" i="2" s="1"/>
  <c r="D23" i="2" a="1"/>
  <c r="D23" i="2" s="1"/>
  <c r="D22" i="2" a="1"/>
  <c r="D22" i="2" s="1"/>
  <c r="D21" i="2" a="1"/>
  <c r="D21" i="2" s="1"/>
  <c r="D20" i="2" a="1"/>
  <c r="D20" i="2" s="1"/>
  <c r="D19" i="2" a="1"/>
  <c r="D19" i="2" s="1"/>
  <c r="D18" i="2" a="1"/>
  <c r="D18" i="2" s="1"/>
  <c r="D17" i="2" a="1"/>
  <c r="D17" i="2" s="1"/>
  <c r="D16" i="2" a="1"/>
  <c r="D16" i="2" s="1"/>
  <c r="D15" i="2" a="1"/>
  <c r="D15" i="2" s="1"/>
  <c r="D14" i="2" a="1"/>
  <c r="D14" i="2" s="1"/>
  <c r="D13" i="2" a="1"/>
  <c r="D13" i="2" s="1"/>
  <c r="D12" i="2" a="1"/>
  <c r="D12" i="2" s="1"/>
  <c r="D11" i="2" a="1"/>
  <c r="D11" i="2" s="1"/>
  <c r="D10" i="2" a="1"/>
  <c r="D10" i="2" s="1"/>
  <c r="D9" i="2" a="1"/>
  <c r="D9" i="2" s="1"/>
  <c r="D8" i="2" a="1"/>
  <c r="D8" i="2" s="1"/>
  <c r="D7" i="2" a="1"/>
  <c r="D7" i="2" s="1"/>
  <c r="D6" i="2" a="1"/>
  <c r="D6" i="2" s="1"/>
  <c r="D5" i="2" a="1"/>
  <c r="D5" i="2" s="1"/>
  <c r="D4" i="2" a="1"/>
  <c r="D4" i="2" s="1"/>
  <c r="D3" i="2" a="1"/>
  <c r="D3" i="2" s="1"/>
  <c r="D2" i="2" a="1"/>
  <c r="D2" i="2" s="1"/>
  <c r="B279" i="3"/>
  <c r="C279" i="3" a="1"/>
  <c r="C279" i="3" s="1"/>
  <c r="J444" i="1" l="1"/>
  <c r="J4" i="1"/>
  <c r="K4" i="1" s="1"/>
  <c r="J381" i="1"/>
  <c r="K381" i="1" s="1"/>
  <c r="J234" i="1"/>
  <c r="K234" i="1" s="1"/>
  <c r="J60" i="1"/>
  <c r="K60" i="1" s="1"/>
  <c r="J204" i="1"/>
  <c r="K204" i="1" s="1"/>
  <c r="J127" i="1"/>
  <c r="K127" i="1" s="1"/>
  <c r="J52" i="1"/>
  <c r="K52" i="1" s="1"/>
  <c r="K444" i="1"/>
  <c r="J348" i="1"/>
  <c r="K348" i="1" s="1"/>
  <c r="J250" i="1"/>
  <c r="K250" i="1" s="1"/>
  <c r="J194" i="1"/>
  <c r="K194" i="1" s="1"/>
  <c r="J136" i="1"/>
  <c r="K136" i="1" s="1"/>
  <c r="J12" i="1"/>
  <c r="K12" i="1" s="1"/>
  <c r="J25" i="1"/>
  <c r="K25" i="1" s="1"/>
  <c r="J148" i="1"/>
  <c r="K148" i="1" s="1"/>
  <c r="J200" i="1"/>
  <c r="K200" i="1" s="1"/>
  <c r="J184" i="1"/>
  <c r="K184" i="1" s="1"/>
  <c r="J218" i="1"/>
  <c r="K218" i="1" s="1"/>
  <c r="J325" i="1"/>
  <c r="K325" i="1" s="1"/>
  <c r="J387" i="1"/>
  <c r="K387" i="1" s="1"/>
  <c r="J41" i="1"/>
  <c r="K41" i="1" s="1"/>
  <c r="J125" i="1"/>
  <c r="K125" i="1" s="1"/>
  <c r="J103" i="1"/>
  <c r="K103" i="1" s="1"/>
  <c r="J115" i="1"/>
  <c r="K115" i="1" s="1"/>
  <c r="J156" i="1"/>
  <c r="K156" i="1" s="1"/>
  <c r="J326" i="1"/>
  <c r="K326" i="1" s="1"/>
  <c r="J388" i="1"/>
  <c r="K388" i="1" s="1"/>
  <c r="J9" i="1"/>
  <c r="K9" i="1" s="1"/>
  <c r="J211" i="1"/>
  <c r="K211" i="1" s="1"/>
  <c r="J195" i="1"/>
  <c r="K195" i="1" s="1"/>
  <c r="J202" i="1"/>
  <c r="K202" i="1" s="1"/>
  <c r="J132" i="1"/>
  <c r="K132" i="1" s="1"/>
  <c r="J327" i="1"/>
  <c r="K327" i="1" s="1"/>
  <c r="J389" i="1"/>
  <c r="K389" i="1" s="1"/>
  <c r="J27" i="1"/>
  <c r="K27" i="1" s="1"/>
  <c r="J70" i="1"/>
  <c r="K70" i="1" s="1"/>
  <c r="J81" i="1"/>
  <c r="K81" i="1" s="1"/>
  <c r="J31" i="1"/>
  <c r="K31" i="1" s="1"/>
  <c r="J248" i="1"/>
  <c r="K248" i="1" s="1"/>
  <c r="J328" i="1"/>
  <c r="K328" i="1" s="1"/>
  <c r="J390" i="1"/>
  <c r="K390" i="1" s="1"/>
  <c r="J20" i="1"/>
  <c r="K20" i="1" s="1"/>
  <c r="J110" i="1"/>
  <c r="K110" i="1" s="1"/>
  <c r="J123" i="1"/>
  <c r="K123" i="1" s="1"/>
  <c r="J186" i="1"/>
  <c r="K186" i="1" s="1"/>
  <c r="J275" i="1"/>
  <c r="K275" i="1" s="1"/>
  <c r="J337" i="1"/>
  <c r="K337" i="1" s="1"/>
  <c r="J398" i="1"/>
  <c r="K398" i="1" s="1"/>
  <c r="J24" i="1"/>
  <c r="K24" i="1" s="1"/>
  <c r="J10" i="1"/>
  <c r="K10" i="1" s="1"/>
  <c r="J262" i="1"/>
  <c r="K262" i="1" s="1"/>
  <c r="J244" i="1"/>
  <c r="K244" i="1" s="1"/>
  <c r="J283" i="1"/>
  <c r="K283" i="1" s="1"/>
  <c r="J346" i="1"/>
  <c r="K346" i="1" s="1"/>
  <c r="J407" i="1"/>
  <c r="K407" i="1" s="1"/>
  <c r="J146" i="1"/>
  <c r="K146" i="1" s="1"/>
  <c r="J91" i="1"/>
  <c r="K91" i="1" s="1"/>
  <c r="J87" i="1"/>
  <c r="K87" i="1" s="1"/>
  <c r="J255" i="1"/>
  <c r="K255" i="1" s="1"/>
  <c r="J292" i="1"/>
  <c r="K292" i="1" s="1"/>
  <c r="J355" i="1"/>
  <c r="K355" i="1" s="1"/>
  <c r="J416" i="1"/>
  <c r="K416" i="1" s="1"/>
  <c r="J66" i="1"/>
  <c r="K66" i="1" s="1"/>
  <c r="J112" i="1"/>
  <c r="K112" i="1" s="1"/>
  <c r="J175" i="1"/>
  <c r="K175" i="1" s="1"/>
  <c r="J167" i="1"/>
  <c r="K167" i="1" s="1"/>
  <c r="J300" i="1"/>
  <c r="K300" i="1" s="1"/>
  <c r="J363" i="1"/>
  <c r="K363" i="1" s="1"/>
  <c r="J425" i="1"/>
  <c r="K425" i="1" s="1"/>
  <c r="J21" i="1"/>
  <c r="K21" i="1" s="1"/>
  <c r="J189" i="1"/>
  <c r="K189" i="1" s="1"/>
  <c r="J65" i="1"/>
  <c r="K65" i="1" s="1"/>
  <c r="J176" i="1"/>
  <c r="K176" i="1" s="1"/>
  <c r="J271" i="1"/>
  <c r="K271" i="1" s="1"/>
  <c r="J333" i="1"/>
  <c r="K333" i="1" s="1"/>
  <c r="J395" i="1"/>
  <c r="K395" i="1" s="1"/>
  <c r="J18" i="1"/>
  <c r="K18" i="1" s="1"/>
  <c r="J94" i="1"/>
  <c r="K94" i="1" s="1"/>
  <c r="J104" i="1"/>
  <c r="K104" i="1" s="1"/>
  <c r="J68" i="1"/>
  <c r="K68" i="1" s="1"/>
  <c r="J272" i="1"/>
  <c r="K272" i="1" s="1"/>
  <c r="J334" i="1"/>
  <c r="K334" i="1" s="1"/>
  <c r="J396" i="1"/>
  <c r="K396" i="1" s="1"/>
  <c r="J16" i="1"/>
  <c r="K16" i="1" s="1"/>
  <c r="J26" i="1"/>
  <c r="K26" i="1" s="1"/>
  <c r="J96" i="1"/>
  <c r="K96" i="1" s="1"/>
  <c r="J73" i="1"/>
  <c r="K73" i="1" s="1"/>
  <c r="J273" i="1"/>
  <c r="K273" i="1" s="1"/>
  <c r="J335" i="1"/>
  <c r="K335" i="1" s="1"/>
  <c r="J397" i="1"/>
  <c r="K397" i="1" s="1"/>
  <c r="J11" i="1"/>
  <c r="K11" i="1" s="1"/>
  <c r="J145" i="1"/>
  <c r="K145" i="1" s="1"/>
  <c r="J40" i="1"/>
  <c r="K40" i="1" s="1"/>
  <c r="J38" i="1"/>
  <c r="K38" i="1" s="1"/>
  <c r="J274" i="1"/>
  <c r="K274" i="1" s="1"/>
  <c r="J336" i="1"/>
  <c r="K336" i="1" s="1"/>
  <c r="J249" i="1"/>
  <c r="K249" i="1" s="1"/>
  <c r="J19" i="1"/>
  <c r="K19" i="1" s="1"/>
  <c r="J118" i="1"/>
  <c r="K118" i="1" s="1"/>
  <c r="J264" i="1"/>
  <c r="K264" i="1" s="1"/>
  <c r="J266" i="1"/>
  <c r="K266" i="1" s="1"/>
  <c r="J282" i="1"/>
  <c r="K282" i="1" s="1"/>
  <c r="J345" i="1"/>
  <c r="K345" i="1" s="1"/>
  <c r="J406" i="1"/>
  <c r="K406" i="1" s="1"/>
  <c r="J13" i="1"/>
  <c r="K13" i="1" s="1"/>
  <c r="J32" i="1"/>
  <c r="K32" i="1" s="1"/>
  <c r="J138" i="1"/>
  <c r="K138" i="1" s="1"/>
  <c r="J134" i="1"/>
  <c r="K134" i="1" s="1"/>
  <c r="J291" i="1"/>
  <c r="K291" i="1" s="1"/>
  <c r="J354" i="1"/>
  <c r="K354" i="1" s="1"/>
  <c r="J415" i="1"/>
  <c r="K415" i="1" s="1"/>
  <c r="J80" i="1"/>
  <c r="K80" i="1" s="1"/>
  <c r="J180" i="1"/>
  <c r="K180" i="1" s="1"/>
  <c r="J198" i="1"/>
  <c r="K198" i="1" s="1"/>
  <c r="J256" i="1"/>
  <c r="K256" i="1" s="1"/>
  <c r="J299" i="1"/>
  <c r="K299" i="1" s="1"/>
  <c r="J362" i="1"/>
  <c r="K362" i="1" s="1"/>
  <c r="J424" i="1"/>
  <c r="K424" i="1" s="1"/>
  <c r="J137" i="1"/>
  <c r="K137" i="1" s="1"/>
  <c r="J219" i="1"/>
  <c r="K219" i="1" s="1"/>
  <c r="J226" i="1"/>
  <c r="K226" i="1" s="1"/>
  <c r="J84" i="1"/>
  <c r="K84" i="1" s="1"/>
  <c r="J308" i="1"/>
  <c r="K308" i="1" s="1"/>
  <c r="J370" i="1"/>
  <c r="K370" i="1" s="1"/>
  <c r="J433" i="1"/>
  <c r="K433" i="1" s="1"/>
  <c r="J3" i="1"/>
  <c r="K3" i="1" s="1"/>
  <c r="J114" i="1"/>
  <c r="K114" i="1" s="1"/>
  <c r="J237" i="1"/>
  <c r="K237" i="1" s="1"/>
  <c r="J267" i="1"/>
  <c r="K267" i="1" s="1"/>
  <c r="J278" i="1"/>
  <c r="K278" i="1" s="1"/>
  <c r="J341" i="1"/>
  <c r="K341" i="1" s="1"/>
  <c r="J402" i="1"/>
  <c r="K402" i="1" s="1"/>
  <c r="J49" i="1"/>
  <c r="K49" i="1" s="1"/>
  <c r="J181" i="1"/>
  <c r="K181" i="1" s="1"/>
  <c r="J216" i="1"/>
  <c r="K216" i="1" s="1"/>
  <c r="J265" i="1"/>
  <c r="K265" i="1" s="1"/>
  <c r="J279" i="1"/>
  <c r="K279" i="1" s="1"/>
  <c r="J342" i="1"/>
  <c r="K342" i="1" s="1"/>
  <c r="J403" i="1"/>
  <c r="K403" i="1" s="1"/>
  <c r="J22" i="1"/>
  <c r="K22" i="1" s="1"/>
  <c r="J263" i="1"/>
  <c r="K263" i="1" s="1"/>
  <c r="J258" i="1"/>
  <c r="K258" i="1" s="1"/>
  <c r="J280" i="1"/>
  <c r="K280" i="1" s="1"/>
  <c r="J343" i="1"/>
  <c r="K343" i="1" s="1"/>
  <c r="J404" i="1"/>
  <c r="K404" i="1" s="1"/>
  <c r="J53" i="1"/>
  <c r="K53" i="1" s="1"/>
  <c r="J7" i="1"/>
  <c r="K7" i="1" s="1"/>
  <c r="J154" i="1"/>
  <c r="K154" i="1" s="1"/>
  <c r="J259" i="1"/>
  <c r="K259" i="1" s="1"/>
  <c r="J281" i="1"/>
  <c r="K281" i="1" s="1"/>
  <c r="J344" i="1"/>
  <c r="K344" i="1" s="1"/>
  <c r="J405" i="1"/>
  <c r="K405" i="1" s="1"/>
  <c r="J86" i="1"/>
  <c r="K86" i="1" s="1"/>
  <c r="J90" i="1"/>
  <c r="K90" i="1" s="1"/>
  <c r="J223" i="1"/>
  <c r="K223" i="1" s="1"/>
  <c r="J246" i="1"/>
  <c r="K246" i="1" s="1"/>
  <c r="J290" i="1"/>
  <c r="K290" i="1" s="1"/>
  <c r="J353" i="1"/>
  <c r="K353" i="1" s="1"/>
  <c r="J414" i="1"/>
  <c r="K414" i="1" s="1"/>
  <c r="J109" i="1"/>
  <c r="K109" i="1" s="1"/>
  <c r="J44" i="1"/>
  <c r="K44" i="1" s="1"/>
  <c r="J224" i="1"/>
  <c r="K224" i="1" s="1"/>
  <c r="J162" i="1"/>
  <c r="K162" i="1" s="1"/>
  <c r="J298" i="1"/>
  <c r="K298" i="1" s="1"/>
  <c r="J361" i="1"/>
  <c r="K361" i="1" s="1"/>
  <c r="J423" i="1"/>
  <c r="K423" i="1" s="1"/>
  <c r="J62" i="1"/>
  <c r="K62" i="1" s="1"/>
  <c r="J239" i="1"/>
  <c r="K239" i="1" s="1"/>
  <c r="J215" i="1"/>
  <c r="K215" i="1" s="1"/>
  <c r="J207" i="1"/>
  <c r="K207" i="1" s="1"/>
  <c r="J307" i="1"/>
  <c r="K307" i="1" s="1"/>
  <c r="J2" i="1"/>
  <c r="K2" i="1" s="1"/>
  <c r="J432" i="1"/>
  <c r="K432" i="1" s="1"/>
  <c r="J93" i="1"/>
  <c r="K93" i="1" s="1"/>
  <c r="J117" i="1"/>
  <c r="K117" i="1" s="1"/>
  <c r="J227" i="1"/>
  <c r="K227" i="1" s="1"/>
  <c r="J213" i="1"/>
  <c r="K213" i="1" s="1"/>
  <c r="J316" i="1"/>
  <c r="K316" i="1" s="1"/>
  <c r="J378" i="1"/>
  <c r="K378" i="1" s="1"/>
  <c r="J441" i="1"/>
  <c r="K441" i="1" s="1"/>
  <c r="J63" i="1"/>
  <c r="K63" i="1" s="1"/>
  <c r="J251" i="1"/>
  <c r="K251" i="1" s="1"/>
  <c r="J120" i="1"/>
  <c r="K120" i="1" s="1"/>
  <c r="J260" i="1"/>
  <c r="K260" i="1" s="1"/>
  <c r="J286" i="1"/>
  <c r="K286" i="1" s="1"/>
  <c r="J349" i="1"/>
  <c r="K349" i="1" s="1"/>
  <c r="J410" i="1"/>
  <c r="K410" i="1" s="1"/>
  <c r="J74" i="1"/>
  <c r="K74" i="1" s="1"/>
  <c r="J30" i="1"/>
  <c r="K30" i="1" s="1"/>
  <c r="J222" i="1"/>
  <c r="K222" i="1" s="1"/>
  <c r="J205" i="1"/>
  <c r="K205" i="1" s="1"/>
  <c r="J287" i="1"/>
  <c r="K287" i="1" s="1"/>
  <c r="J350" i="1"/>
  <c r="K350" i="1" s="1"/>
  <c r="J411" i="1"/>
  <c r="K411" i="1" s="1"/>
  <c r="J5" i="1"/>
  <c r="K5" i="1" s="1"/>
  <c r="J143" i="1"/>
  <c r="K143" i="1" s="1"/>
  <c r="J85" i="1"/>
  <c r="K85" i="1" s="1"/>
  <c r="J245" i="1"/>
  <c r="K245" i="1" s="1"/>
  <c r="J288" i="1"/>
  <c r="K288" i="1" s="1"/>
  <c r="J351" i="1"/>
  <c r="K351" i="1" s="1"/>
  <c r="J412" i="1"/>
  <c r="K412" i="1" s="1"/>
  <c r="J47" i="1"/>
  <c r="K47" i="1" s="1"/>
  <c r="J67" i="1"/>
  <c r="K67" i="1" s="1"/>
  <c r="J58" i="1"/>
  <c r="K58" i="1" s="1"/>
  <c r="J69" i="1"/>
  <c r="K69" i="1" s="1"/>
  <c r="J289" i="1"/>
  <c r="K289" i="1" s="1"/>
  <c r="J352" i="1"/>
  <c r="K352" i="1" s="1"/>
  <c r="J413" i="1"/>
  <c r="K413" i="1" s="1"/>
  <c r="J158" i="1"/>
  <c r="K158" i="1" s="1"/>
  <c r="J100" i="1"/>
  <c r="K100" i="1" s="1"/>
  <c r="J238" i="1"/>
  <c r="K238" i="1" s="1"/>
  <c r="J247" i="1"/>
  <c r="K247" i="1" s="1"/>
  <c r="J297" i="1"/>
  <c r="K297" i="1" s="1"/>
  <c r="J360" i="1"/>
  <c r="K360" i="1" s="1"/>
  <c r="J422" i="1"/>
  <c r="K422" i="1" s="1"/>
  <c r="J89" i="1"/>
  <c r="K89" i="1" s="1"/>
  <c r="J214" i="1"/>
  <c r="K214" i="1" s="1"/>
  <c r="J163" i="1"/>
  <c r="K163" i="1" s="1"/>
  <c r="J230" i="1"/>
  <c r="K230" i="1" s="1"/>
  <c r="J306" i="1"/>
  <c r="K306" i="1" s="1"/>
  <c r="J369" i="1"/>
  <c r="K369" i="1" s="1"/>
  <c r="J431" i="1"/>
  <c r="K431" i="1" s="1"/>
  <c r="J173" i="1"/>
  <c r="K173" i="1" s="1"/>
  <c r="J102" i="1"/>
  <c r="K102" i="1" s="1"/>
  <c r="J128" i="1"/>
  <c r="K128" i="1" s="1"/>
  <c r="J169" i="1"/>
  <c r="K169" i="1" s="1"/>
  <c r="J315" i="1"/>
  <c r="K315" i="1" s="1"/>
  <c r="J377" i="1"/>
  <c r="K377" i="1" s="1"/>
  <c r="J440" i="1"/>
  <c r="K440" i="1" s="1"/>
  <c r="J15" i="1"/>
  <c r="K15" i="1" s="1"/>
  <c r="J236" i="1"/>
  <c r="K236" i="1" s="1"/>
  <c r="J153" i="1"/>
  <c r="K153" i="1" s="1"/>
  <c r="J107" i="1"/>
  <c r="K107" i="1" s="1"/>
  <c r="J324" i="1"/>
  <c r="K324" i="1" s="1"/>
  <c r="J386" i="1"/>
  <c r="K386" i="1" s="1"/>
  <c r="J14" i="1"/>
  <c r="K14" i="1" s="1"/>
  <c r="J179" i="1"/>
  <c r="K179" i="1" s="1"/>
  <c r="J164" i="1"/>
  <c r="K164" i="1" s="1"/>
  <c r="J206" i="1"/>
  <c r="K206" i="1" s="1"/>
  <c r="J294" i="1"/>
  <c r="K294" i="1" s="1"/>
  <c r="J356" i="1"/>
  <c r="K356" i="1" s="1"/>
  <c r="J418" i="1"/>
  <c r="K418" i="1" s="1"/>
  <c r="J29" i="1"/>
  <c r="K29" i="1" s="1"/>
  <c r="J252" i="1"/>
  <c r="K252" i="1" s="1"/>
  <c r="J157" i="1"/>
  <c r="K157" i="1" s="1"/>
  <c r="J261" i="1"/>
  <c r="K261" i="1" s="1"/>
  <c r="J192" i="1"/>
  <c r="K192" i="1" s="1"/>
  <c r="J357" i="1"/>
  <c r="K357" i="1" s="1"/>
  <c r="J419" i="1"/>
  <c r="K419" i="1" s="1"/>
  <c r="J196" i="1"/>
  <c r="K196" i="1" s="1"/>
  <c r="J99" i="1"/>
  <c r="K99" i="1" s="1"/>
  <c r="J33" i="1"/>
  <c r="K33" i="1" s="1"/>
  <c r="J191" i="1"/>
  <c r="K191" i="1" s="1"/>
  <c r="J295" i="1"/>
  <c r="K295" i="1" s="1"/>
  <c r="J358" i="1"/>
  <c r="K358" i="1" s="1"/>
  <c r="J420" i="1"/>
  <c r="K420" i="1" s="1"/>
  <c r="J95" i="1"/>
  <c r="K95" i="1" s="1"/>
  <c r="J77" i="1"/>
  <c r="K77" i="1" s="1"/>
  <c r="J139" i="1"/>
  <c r="K139" i="1" s="1"/>
  <c r="J166" i="1"/>
  <c r="K166" i="1" s="1"/>
  <c r="J296" i="1"/>
  <c r="K296" i="1" s="1"/>
  <c r="J359" i="1"/>
  <c r="K359" i="1" s="1"/>
  <c r="J421" i="1"/>
  <c r="K421" i="1" s="1"/>
  <c r="J48" i="1"/>
  <c r="K48" i="1" s="1"/>
  <c r="J101" i="1"/>
  <c r="K101" i="1" s="1"/>
  <c r="J225" i="1"/>
  <c r="K225" i="1" s="1"/>
  <c r="J233" i="1"/>
  <c r="K233" i="1" s="1"/>
  <c r="J305" i="1"/>
  <c r="K305" i="1" s="1"/>
  <c r="J368" i="1"/>
  <c r="K368" i="1" s="1"/>
  <c r="J430" i="1"/>
  <c r="K430" i="1" s="1"/>
  <c r="J35" i="1"/>
  <c r="K35" i="1" s="1"/>
  <c r="J113" i="1"/>
  <c r="K113" i="1" s="1"/>
  <c r="J97" i="1"/>
  <c r="K97" i="1" s="1"/>
  <c r="J188" i="1"/>
  <c r="K188" i="1" s="1"/>
  <c r="J314" i="1"/>
  <c r="K314" i="1" s="1"/>
  <c r="J376" i="1"/>
  <c r="K376" i="1" s="1"/>
  <c r="J439" i="1"/>
  <c r="K439" i="1" s="1"/>
  <c r="J220" i="1"/>
  <c r="K220" i="1" s="1"/>
  <c r="J199" i="1"/>
  <c r="K199" i="1" s="1"/>
  <c r="J152" i="1"/>
  <c r="K152" i="1" s="1"/>
  <c r="J172" i="1"/>
  <c r="K172" i="1" s="1"/>
  <c r="J323" i="1"/>
  <c r="K323" i="1" s="1"/>
  <c r="J385" i="1"/>
  <c r="K385" i="1" s="1"/>
  <c r="J54" i="1"/>
  <c r="K54" i="1" s="1"/>
  <c r="J37" i="1"/>
  <c r="K37" i="1" s="1"/>
  <c r="J151" i="1"/>
  <c r="K151" i="1" s="1"/>
  <c r="J212" i="1"/>
  <c r="K212" i="1" s="1"/>
  <c r="J270" i="1"/>
  <c r="K270" i="1" s="1"/>
  <c r="J332" i="1"/>
  <c r="K332" i="1" s="1"/>
  <c r="J394" i="1"/>
  <c r="K394" i="1" s="1"/>
  <c r="J45" i="1"/>
  <c r="K45" i="1" s="1"/>
  <c r="J17" i="1"/>
  <c r="K17" i="1" s="1"/>
  <c r="J133" i="1"/>
  <c r="K133" i="1" s="1"/>
  <c r="J121" i="1"/>
  <c r="K121" i="1" s="1"/>
  <c r="J301" i="1"/>
  <c r="K301" i="1" s="1"/>
  <c r="J364" i="1"/>
  <c r="K364" i="1" s="1"/>
  <c r="J426" i="1"/>
  <c r="K426" i="1" s="1"/>
  <c r="J72" i="1"/>
  <c r="K72" i="1" s="1"/>
  <c r="J92" i="1"/>
  <c r="K92" i="1" s="1"/>
  <c r="J232" i="1"/>
  <c r="K232" i="1" s="1"/>
  <c r="J177" i="1"/>
  <c r="K177" i="1" s="1"/>
  <c r="J302" i="1"/>
  <c r="K302" i="1" s="1"/>
  <c r="J365" i="1"/>
  <c r="K365" i="1" s="1"/>
  <c r="J427" i="1"/>
  <c r="K427" i="1" s="1"/>
  <c r="J119" i="1"/>
  <c r="K119" i="1" s="1"/>
  <c r="J56" i="1"/>
  <c r="K56" i="1" s="1"/>
  <c r="J241" i="1"/>
  <c r="K241" i="1" s="1"/>
  <c r="J141" i="1"/>
  <c r="K141" i="1" s="1"/>
  <c r="J303" i="1"/>
  <c r="K303" i="1" s="1"/>
  <c r="J366" i="1"/>
  <c r="K366" i="1" s="1"/>
  <c r="J428" i="1"/>
  <c r="K428" i="1" s="1"/>
  <c r="J111" i="1"/>
  <c r="K111" i="1" s="1"/>
  <c r="J46" i="1"/>
  <c r="K46" i="1" s="1"/>
  <c r="J160" i="1"/>
  <c r="K160" i="1" s="1"/>
  <c r="J168" i="1"/>
  <c r="K168" i="1" s="1"/>
  <c r="J304" i="1"/>
  <c r="K304" i="1" s="1"/>
  <c r="J367" i="1"/>
  <c r="K367" i="1" s="1"/>
  <c r="J429" i="1"/>
  <c r="K429" i="1" s="1"/>
  <c r="J36" i="1"/>
  <c r="K36" i="1" s="1"/>
  <c r="J42" i="1"/>
  <c r="K42" i="1" s="1"/>
  <c r="J242" i="1"/>
  <c r="K242" i="1" s="1"/>
  <c r="J161" i="1"/>
  <c r="K161" i="1" s="1"/>
  <c r="J313" i="1"/>
  <c r="K313" i="1" s="1"/>
  <c r="J375" i="1"/>
  <c r="K375" i="1" s="1"/>
  <c r="J438" i="1"/>
  <c r="K438" i="1" s="1"/>
  <c r="J76" i="1"/>
  <c r="K76" i="1" s="1"/>
  <c r="J159" i="1"/>
  <c r="K159" i="1" s="1"/>
  <c r="J129" i="1"/>
  <c r="K129" i="1" s="1"/>
  <c r="J171" i="1"/>
  <c r="K171" i="1" s="1"/>
  <c r="J322" i="1"/>
  <c r="K322" i="1" s="1"/>
  <c r="J384" i="1"/>
  <c r="K384" i="1" s="1"/>
  <c r="J8" i="1"/>
  <c r="K8" i="1" s="1"/>
  <c r="J122" i="1"/>
  <c r="K122" i="1" s="1"/>
  <c r="J83" i="1"/>
  <c r="K83" i="1" s="1"/>
  <c r="J106" i="1"/>
  <c r="K106" i="1" s="1"/>
  <c r="J269" i="1"/>
  <c r="K269" i="1" s="1"/>
  <c r="J331" i="1"/>
  <c r="K331" i="1" s="1"/>
  <c r="J393" i="1"/>
  <c r="K393" i="1" s="1"/>
  <c r="J23" i="1"/>
  <c r="K23" i="1" s="1"/>
  <c r="J193" i="1"/>
  <c r="K193" i="1" s="1"/>
  <c r="J253" i="1"/>
  <c r="K253" i="1" s="1"/>
  <c r="J140" i="1"/>
  <c r="K140" i="1" s="1"/>
  <c r="J135" i="1"/>
  <c r="K135" i="1" s="1"/>
  <c r="J340" i="1"/>
  <c r="K340" i="1" s="1"/>
  <c r="J401" i="1"/>
  <c r="K401" i="1" s="1"/>
  <c r="J50" i="1"/>
  <c r="K50" i="1" s="1"/>
  <c r="J59" i="1"/>
  <c r="K59" i="1" s="1"/>
  <c r="J183" i="1"/>
  <c r="K183" i="1" s="1"/>
  <c r="J187" i="1"/>
  <c r="K187" i="1" s="1"/>
  <c r="J309" i="1"/>
  <c r="K309" i="1" s="1"/>
  <c r="J371" i="1"/>
  <c r="K371" i="1" s="1"/>
  <c r="J434" i="1"/>
  <c r="K434" i="1" s="1"/>
  <c r="J34" i="1"/>
  <c r="K34" i="1" s="1"/>
  <c r="J149" i="1"/>
  <c r="K149" i="1" s="1"/>
  <c r="J144" i="1"/>
  <c r="K144" i="1" s="1"/>
  <c r="J178" i="1"/>
  <c r="K178" i="1" s="1"/>
  <c r="J310" i="1"/>
  <c r="K310" i="1" s="1"/>
  <c r="J372" i="1"/>
  <c r="K372" i="1" s="1"/>
  <c r="J435" i="1"/>
  <c r="K435" i="1" s="1"/>
  <c r="J71" i="1"/>
  <c r="K71" i="1" s="1"/>
  <c r="J182" i="1"/>
  <c r="K182" i="1" s="1"/>
  <c r="J165" i="1"/>
  <c r="K165" i="1" s="1"/>
  <c r="J231" i="1"/>
  <c r="K231" i="1" s="1"/>
  <c r="J311" i="1"/>
  <c r="K311" i="1" s="1"/>
  <c r="J373" i="1"/>
  <c r="K373" i="1" s="1"/>
  <c r="J436" i="1"/>
  <c r="K436" i="1" s="1"/>
  <c r="J108" i="1"/>
  <c r="K108" i="1" s="1"/>
  <c r="J142" i="1"/>
  <c r="K142" i="1" s="1"/>
  <c r="J197" i="1"/>
  <c r="K197" i="1" s="1"/>
  <c r="J208" i="1"/>
  <c r="K208" i="1" s="1"/>
  <c r="J312" i="1"/>
  <c r="K312" i="1" s="1"/>
  <c r="J374" i="1"/>
  <c r="K374" i="1" s="1"/>
  <c r="J437" i="1"/>
  <c r="K437" i="1" s="1"/>
  <c r="J57" i="1"/>
  <c r="K57" i="1" s="1"/>
  <c r="J150" i="1"/>
  <c r="K150" i="1" s="1"/>
  <c r="J228" i="1"/>
  <c r="K228" i="1" s="1"/>
  <c r="J131" i="1"/>
  <c r="K131" i="1" s="1"/>
  <c r="J321" i="1"/>
  <c r="K321" i="1" s="1"/>
  <c r="J383" i="1"/>
  <c r="K383" i="1" s="1"/>
  <c r="J124" i="1"/>
  <c r="K124" i="1" s="1"/>
  <c r="J88" i="1"/>
  <c r="K88" i="1" s="1"/>
  <c r="J82" i="1"/>
  <c r="K82" i="1" s="1"/>
  <c r="J185" i="1"/>
  <c r="K185" i="1" s="1"/>
  <c r="J268" i="1"/>
  <c r="K268" i="1" s="1"/>
  <c r="J330" i="1"/>
  <c r="K330" i="1" s="1"/>
  <c r="J392" i="1"/>
  <c r="K392" i="1" s="1"/>
  <c r="J28" i="1"/>
  <c r="K28" i="1" s="1"/>
  <c r="J55" i="1"/>
  <c r="K55" i="1" s="1"/>
  <c r="J240" i="1"/>
  <c r="K240" i="1" s="1"/>
  <c r="J116" i="1"/>
  <c r="K116" i="1" s="1"/>
  <c r="J277" i="1"/>
  <c r="K277" i="1" s="1"/>
  <c r="J339" i="1"/>
  <c r="K339" i="1" s="1"/>
  <c r="J75" i="1"/>
  <c r="K75" i="1" s="1"/>
  <c r="J78" i="1"/>
  <c r="K78" i="1" s="1"/>
  <c r="J243" i="1"/>
  <c r="K243" i="1" s="1"/>
  <c r="J209" i="1"/>
  <c r="K209" i="1" s="1"/>
  <c r="J317" i="1"/>
  <c r="K317" i="1" s="1"/>
  <c r="J379" i="1"/>
  <c r="K379" i="1" s="1"/>
  <c r="J442" i="1"/>
  <c r="K442" i="1" s="1"/>
  <c r="J43" i="1"/>
  <c r="K43" i="1" s="1"/>
  <c r="J235" i="1"/>
  <c r="K235" i="1" s="1"/>
  <c r="J201" i="1"/>
  <c r="K201" i="1" s="1"/>
  <c r="J170" i="1"/>
  <c r="K170" i="1" s="1"/>
  <c r="J318" i="1"/>
  <c r="K318" i="1" s="1"/>
  <c r="J380" i="1"/>
  <c r="K380" i="1" s="1"/>
  <c r="J293" i="1"/>
  <c r="K293" i="1" s="1"/>
  <c r="J51" i="1"/>
  <c r="K51" i="1" s="1"/>
  <c r="J39" i="1"/>
  <c r="K39" i="1" s="1"/>
  <c r="J6" i="1"/>
  <c r="K6" i="1" s="1"/>
  <c r="J382" i="1"/>
  <c r="K382" i="1" s="1"/>
  <c r="J319" i="1"/>
  <c r="K319" i="1" s="1"/>
  <c r="J285" i="1"/>
  <c r="K285" i="1" s="1"/>
  <c r="J64" i="1"/>
  <c r="K64" i="1" s="1"/>
  <c r="J174" i="1"/>
  <c r="K174" i="1" s="1"/>
  <c r="J391" i="1"/>
  <c r="K391" i="1" s="1"/>
  <c r="J320" i="1"/>
  <c r="K320" i="1" s="1"/>
  <c r="J217" i="1"/>
  <c r="K217" i="1" s="1"/>
  <c r="J229" i="1"/>
  <c r="K229" i="1" s="1"/>
  <c r="J408" i="1"/>
  <c r="K408" i="1" s="1"/>
  <c r="J399" i="1"/>
  <c r="K399" i="1" s="1"/>
  <c r="J329" i="1"/>
  <c r="K329" i="1" s="1"/>
  <c r="J210" i="1"/>
  <c r="K210" i="1" s="1"/>
  <c r="J105" i="1"/>
  <c r="K105" i="1" s="1"/>
  <c r="J254" i="1"/>
  <c r="K254" i="1" s="1"/>
  <c r="J400" i="1"/>
  <c r="K400" i="1" s="1"/>
  <c r="J338" i="1"/>
  <c r="K338" i="1" s="1"/>
  <c r="J257" i="1"/>
  <c r="K257" i="1" s="1"/>
  <c r="J79" i="1"/>
  <c r="K79" i="1" s="1"/>
  <c r="J190" i="1"/>
  <c r="K190" i="1" s="1"/>
  <c r="J417" i="1"/>
  <c r="K417" i="1" s="1"/>
  <c r="J61" i="1"/>
  <c r="K61" i="1" s="1"/>
  <c r="J347" i="1"/>
  <c r="K347" i="1" s="1"/>
  <c r="J276" i="1"/>
  <c r="K276" i="1" s="1"/>
  <c r="J203" i="1"/>
  <c r="K203" i="1" s="1"/>
  <c r="J155" i="1"/>
  <c r="K155" i="1" s="1"/>
  <c r="J98" i="1"/>
  <c r="K98" i="1" s="1"/>
  <c r="J409" i="1"/>
  <c r="K409" i="1" s="1"/>
  <c r="J221" i="1"/>
  <c r="K221" i="1" s="1"/>
  <c r="J284" i="1"/>
  <c r="K284" i="1" s="1"/>
  <c r="J130" i="1"/>
  <c r="K130" i="1" s="1"/>
  <c r="J126" i="1"/>
  <c r="K126" i="1" s="1"/>
  <c r="J147" i="1"/>
  <c r="K147" i="1" s="1"/>
  <c r="J443" i="1"/>
  <c r="K443" i="1" s="1"/>
  <c r="I445" i="1"/>
  <c r="C838" i="3" a="1"/>
  <c r="C838" i="3" s="1"/>
  <c r="B838" i="3"/>
  <c r="B839" i="3"/>
  <c r="C839" i="3" a="1"/>
  <c r="C839" i="3" s="1"/>
  <c r="D2" i="4" l="1"/>
  <c r="D3" i="4"/>
  <c r="D4" i="4"/>
  <c r="C997" i="3" a="1"/>
  <c r="C997" i="3" s="1"/>
  <c r="B997" i="3"/>
  <c r="D5" i="4" l="1"/>
  <c r="E4" i="4" s="1"/>
  <c r="C1023" i="3" a="1"/>
  <c r="C1023" i="3" s="1"/>
  <c r="B1023" i="3"/>
  <c r="E2" i="4" l="1"/>
  <c r="E3" i="4"/>
  <c r="F108" i="2"/>
  <c r="G9" i="1" s="1"/>
  <c r="E9" i="1" l="1"/>
  <c r="G445" i="1"/>
  <c r="B740" i="3"/>
  <c r="C740" i="3" a="1"/>
  <c r="C740" i="3" s="1"/>
  <c r="C547" i="3" a="1"/>
  <c r="C547" i="3" s="1"/>
  <c r="B540" i="3"/>
  <c r="B502" i="3"/>
  <c r="B503" i="3"/>
  <c r="B541" i="3"/>
  <c r="B518" i="3"/>
  <c r="B508" i="3"/>
  <c r="B511" i="3"/>
  <c r="B537" i="3"/>
  <c r="B539" i="3"/>
  <c r="B652" i="3"/>
  <c r="B533" i="3"/>
  <c r="B544" i="3"/>
  <c r="B501" i="3"/>
  <c r="B542" i="3"/>
  <c r="B528" i="3"/>
  <c r="B527" i="3"/>
  <c r="B526" i="3"/>
  <c r="B506" i="3"/>
  <c r="B514" i="3"/>
  <c r="B516" i="3"/>
  <c r="B517" i="3"/>
  <c r="B521" i="3"/>
  <c r="B522" i="3"/>
  <c r="B519" i="3"/>
  <c r="B529" i="3"/>
  <c r="B512" i="3"/>
  <c r="B531" i="3"/>
  <c r="B504" i="3"/>
  <c r="B498" i="3"/>
  <c r="B530" i="3"/>
  <c r="B547" i="3"/>
  <c r="B548" i="3"/>
  <c r="B507" i="3"/>
  <c r="B538" i="3"/>
  <c r="B543" i="3"/>
  <c r="B532" i="3"/>
  <c r="B520" i="3"/>
  <c r="B509" i="3"/>
  <c r="B524" i="3"/>
  <c r="B505" i="3"/>
  <c r="B536" i="3"/>
  <c r="B534" i="3"/>
  <c r="B546" i="3"/>
  <c r="B549" i="3"/>
  <c r="B525" i="3"/>
  <c r="B515" i="3"/>
  <c r="B510" i="3"/>
  <c r="B523" i="3"/>
  <c r="B550" i="3"/>
  <c r="B535" i="3"/>
  <c r="B500" i="3"/>
  <c r="B499" i="3"/>
  <c r="B553" i="3"/>
  <c r="B569" i="3"/>
  <c r="B585" i="3"/>
  <c r="B575" i="3"/>
  <c r="B603" i="3"/>
  <c r="B583" i="3"/>
  <c r="B579" i="3"/>
  <c r="B602" i="3"/>
  <c r="B552" i="3"/>
  <c r="B572" i="3"/>
  <c r="B596" i="3"/>
  <c r="B576" i="3"/>
  <c r="B568" i="3"/>
  <c r="B578" i="3"/>
  <c r="B559" i="3"/>
  <c r="B558" i="3"/>
  <c r="B560" i="3"/>
  <c r="B563" i="3"/>
  <c r="B562" i="3"/>
  <c r="B561" i="3"/>
  <c r="B565" i="3"/>
  <c r="B564" i="3"/>
  <c r="B566" i="3"/>
  <c r="B567" i="3"/>
  <c r="B570" i="3"/>
  <c r="B571" i="3"/>
  <c r="B573" i="3"/>
  <c r="B556" i="3"/>
  <c r="B557" i="3"/>
  <c r="B555" i="3"/>
  <c r="B554" i="3"/>
  <c r="B574" i="3"/>
  <c r="B357" i="3"/>
  <c r="B577" i="3"/>
  <c r="B588" i="3"/>
  <c r="B589" i="3"/>
  <c r="B582" i="3"/>
  <c r="B584" i="3"/>
  <c r="B581" i="3"/>
  <c r="B580" i="3"/>
  <c r="B586" i="3"/>
  <c r="B591" i="3"/>
  <c r="B592" i="3"/>
  <c r="B593" i="3"/>
  <c r="B587" i="3"/>
  <c r="B590" i="3"/>
  <c r="B594" i="3"/>
  <c r="B595" i="3"/>
  <c r="B601" i="3"/>
  <c r="B600" i="3"/>
  <c r="B598" i="3"/>
  <c r="B599" i="3"/>
  <c r="B597" i="3"/>
  <c r="B617" i="3"/>
  <c r="B640" i="3"/>
  <c r="B608" i="3"/>
  <c r="B648" i="3"/>
  <c r="B639" i="3"/>
  <c r="B642" i="3"/>
  <c r="B624" i="3"/>
  <c r="B649" i="3"/>
  <c r="B621" i="3"/>
  <c r="B637" i="3"/>
  <c r="B618" i="3"/>
  <c r="B615" i="3"/>
  <c r="B643" i="3"/>
  <c r="B641" i="3"/>
  <c r="B638" i="3"/>
  <c r="B625" i="3"/>
  <c r="B651" i="3"/>
  <c r="B623" i="3"/>
  <c r="B636" i="3"/>
  <c r="B616" i="3"/>
  <c r="B627" i="3"/>
  <c r="B606" i="3"/>
  <c r="B611" i="3"/>
  <c r="B632" i="3"/>
  <c r="B633" i="3"/>
  <c r="B646" i="3"/>
  <c r="B619" i="3"/>
  <c r="B613" i="3"/>
  <c r="B626" i="3"/>
  <c r="B631" i="3"/>
  <c r="B605" i="3"/>
  <c r="B612" i="3"/>
  <c r="B614" i="3"/>
  <c r="B629" i="3"/>
  <c r="B634" i="3"/>
  <c r="B628" i="3"/>
  <c r="B650" i="3"/>
  <c r="B607" i="3"/>
  <c r="B620" i="3"/>
  <c r="B635" i="3"/>
  <c r="B630" i="3"/>
  <c r="B645" i="3"/>
  <c r="B610" i="3"/>
  <c r="B622" i="3"/>
  <c r="B647" i="3"/>
  <c r="B609" i="3"/>
  <c r="B739" i="3"/>
  <c r="B662" i="3"/>
  <c r="B669" i="3"/>
  <c r="B674" i="3"/>
  <c r="B686" i="3"/>
  <c r="B673" i="3"/>
  <c r="B684" i="3"/>
  <c r="B679" i="3"/>
  <c r="B664" i="3"/>
  <c r="B678" i="3"/>
  <c r="B663" i="3"/>
  <c r="B665" i="3"/>
  <c r="B653" i="3"/>
  <c r="B683" i="3"/>
  <c r="B726" i="3"/>
  <c r="B691" i="3"/>
  <c r="B692" i="3"/>
  <c r="B702" i="3"/>
  <c r="B717" i="3"/>
  <c r="B712" i="3"/>
  <c r="B688" i="3"/>
  <c r="B704" i="3"/>
  <c r="B701" i="3"/>
  <c r="B707" i="3"/>
  <c r="B699" i="3"/>
  <c r="B700" i="3"/>
  <c r="B709" i="3"/>
  <c r="B711" i="3"/>
  <c r="B710" i="3"/>
  <c r="B697" i="3"/>
  <c r="B689" i="3"/>
  <c r="B715" i="3"/>
  <c r="B708" i="3"/>
  <c r="B705" i="3"/>
  <c r="B695" i="3"/>
  <c r="B714" i="3"/>
  <c r="B718" i="3"/>
  <c r="B696" i="3"/>
  <c r="B693" i="3"/>
  <c r="B690" i="3"/>
  <c r="B716" i="3"/>
  <c r="B703" i="3"/>
  <c r="B694" i="3"/>
  <c r="B698" i="3"/>
  <c r="B713" i="3"/>
  <c r="B706" i="3"/>
  <c r="B658" i="3"/>
  <c r="B657" i="3"/>
  <c r="B660" i="3"/>
  <c r="B659" i="3"/>
  <c r="B661" i="3"/>
  <c r="B655" i="3"/>
  <c r="B656" i="3"/>
  <c r="B654" i="3"/>
  <c r="B666" i="3"/>
  <c r="B668" i="3"/>
  <c r="B667" i="3"/>
  <c r="B670" i="3"/>
  <c r="B677" i="3"/>
  <c r="B671" i="3"/>
  <c r="B672" i="3"/>
  <c r="B680" i="3"/>
  <c r="B676" i="3"/>
  <c r="B675" i="3"/>
  <c r="B685" i="3"/>
  <c r="B746" i="3"/>
  <c r="B736" i="3"/>
  <c r="B732" i="3"/>
  <c r="B733" i="3"/>
  <c r="B724" i="3"/>
  <c r="B735" i="3"/>
  <c r="B721" i="3"/>
  <c r="B723" i="3"/>
  <c r="B722" i="3"/>
  <c r="B725" i="3"/>
  <c r="B731" i="3"/>
  <c r="B737" i="3"/>
  <c r="B734" i="3"/>
  <c r="B727" i="3"/>
  <c r="B738" i="3"/>
  <c r="B730" i="3"/>
  <c r="B729" i="3"/>
  <c r="B745" i="3"/>
  <c r="B728" i="3"/>
  <c r="B742" i="3"/>
  <c r="B741" i="3"/>
  <c r="B743" i="3"/>
  <c r="B682" i="3"/>
  <c r="B770" i="3"/>
  <c r="B768" i="3"/>
  <c r="B769" i="3"/>
  <c r="B766" i="3"/>
  <c r="B751" i="3"/>
  <c r="B758" i="3"/>
  <c r="B756" i="3"/>
  <c r="B753" i="3"/>
  <c r="B759" i="3"/>
  <c r="B773" i="3"/>
  <c r="B755" i="3"/>
  <c r="B774" i="3"/>
  <c r="B760" i="3"/>
  <c r="B761" i="3"/>
  <c r="B776" i="3"/>
  <c r="B757" i="3"/>
  <c r="B749" i="3"/>
  <c r="B764" i="3"/>
  <c r="B750" i="3"/>
  <c r="B762" i="3"/>
  <c r="B763" i="3"/>
  <c r="B767" i="3"/>
  <c r="B771" i="3"/>
  <c r="B748" i="3"/>
  <c r="B752" i="3"/>
  <c r="B754" i="3"/>
  <c r="B775" i="3"/>
  <c r="B765" i="3"/>
  <c r="B792" i="3"/>
  <c r="B790" i="3"/>
  <c r="B804" i="3"/>
  <c r="B782" i="3"/>
  <c r="B780" i="3"/>
  <c r="B781" i="3"/>
  <c r="B791" i="3"/>
  <c r="B793" i="3"/>
  <c r="B786" i="3"/>
  <c r="B783" i="3"/>
  <c r="B805" i="3"/>
  <c r="B800" i="3"/>
  <c r="B787" i="3"/>
  <c r="B794" i="3"/>
  <c r="B784" i="3"/>
  <c r="B785" i="3"/>
  <c r="B803" i="3"/>
  <c r="B796" i="3"/>
  <c r="B802" i="3"/>
  <c r="B797" i="3"/>
  <c r="B788" i="3"/>
  <c r="B789" i="3"/>
  <c r="B799" i="3"/>
  <c r="B798" i="3"/>
  <c r="B779" i="3"/>
  <c r="B778" i="3"/>
  <c r="B795" i="3"/>
  <c r="B801" i="3"/>
  <c r="B681" i="3"/>
  <c r="B824" i="3"/>
  <c r="B826" i="3"/>
  <c r="B818" i="3"/>
  <c r="B823" i="3"/>
  <c r="B816" i="3"/>
  <c r="B822" i="3"/>
  <c r="B820" i="3"/>
  <c r="B808" i="3"/>
  <c r="B821" i="3"/>
  <c r="B810" i="3"/>
  <c r="B983" i="3"/>
  <c r="B513" i="3"/>
  <c r="B814" i="3"/>
  <c r="B819" i="3"/>
  <c r="B815" i="3"/>
  <c r="B812" i="3"/>
  <c r="B813" i="3"/>
  <c r="B811" i="3"/>
  <c r="B809" i="3"/>
  <c r="B817" i="3"/>
  <c r="B825" i="3"/>
  <c r="B863" i="3"/>
  <c r="B865" i="3"/>
  <c r="B866" i="3"/>
  <c r="B871" i="3"/>
  <c r="B872" i="3"/>
  <c r="B873" i="3"/>
  <c r="B864" i="3"/>
  <c r="B875" i="3"/>
  <c r="B870" i="3"/>
  <c r="B867" i="3"/>
  <c r="B868" i="3"/>
  <c r="B876" i="3"/>
  <c r="B874" i="3"/>
  <c r="B862" i="3"/>
  <c r="B869" i="3"/>
  <c r="B858" i="3"/>
  <c r="B859" i="3"/>
  <c r="B860" i="3"/>
  <c r="B861" i="3"/>
  <c r="B938" i="3"/>
  <c r="B923" i="3"/>
  <c r="B927" i="3"/>
  <c r="B911" i="3"/>
  <c r="B909" i="3"/>
  <c r="B925" i="3"/>
  <c r="B920" i="3"/>
  <c r="B941" i="3"/>
  <c r="B929" i="3"/>
  <c r="B912" i="3"/>
  <c r="B924" i="3"/>
  <c r="B917" i="3"/>
  <c r="B940" i="3"/>
  <c r="B930" i="3"/>
  <c r="C502" i="3" a="1"/>
  <c r="C502" i="3" s="1"/>
  <c r="C503" i="3" a="1"/>
  <c r="C503" i="3" s="1"/>
  <c r="C541" i="3" a="1"/>
  <c r="C541" i="3" s="1"/>
  <c r="C518" i="3" a="1"/>
  <c r="C518" i="3" s="1"/>
  <c r="C508" i="3" a="1"/>
  <c r="C508" i="3" s="1"/>
  <c r="C511" i="3" a="1"/>
  <c r="C511" i="3" s="1"/>
  <c r="C537" i="3" a="1"/>
  <c r="C537" i="3" s="1"/>
  <c r="C539" i="3" a="1"/>
  <c r="C539" i="3" s="1"/>
  <c r="C652" i="3" a="1"/>
  <c r="C652" i="3" s="1"/>
  <c r="C533" i="3" a="1"/>
  <c r="C533" i="3" s="1"/>
  <c r="C544" i="3" a="1"/>
  <c r="C544" i="3" s="1"/>
  <c r="C501" i="3" a="1"/>
  <c r="C501" i="3" s="1"/>
  <c r="C542" i="3" a="1"/>
  <c r="C542" i="3" s="1"/>
  <c r="C528" i="3" a="1"/>
  <c r="C528" i="3" s="1"/>
  <c r="C527" i="3" a="1"/>
  <c r="C527" i="3" s="1"/>
  <c r="C526" i="3" a="1"/>
  <c r="C526" i="3" s="1"/>
  <c r="C506" i="3" a="1"/>
  <c r="C506" i="3" s="1"/>
  <c r="C514" i="3" a="1"/>
  <c r="C514" i="3" s="1"/>
  <c r="C516" i="3" a="1"/>
  <c r="C516" i="3" s="1"/>
  <c r="C517" i="3" a="1"/>
  <c r="C517" i="3" s="1"/>
  <c r="C521" i="3" a="1"/>
  <c r="C521" i="3" s="1"/>
  <c r="C522" i="3" a="1"/>
  <c r="C522" i="3" s="1"/>
  <c r="C519" i="3" a="1"/>
  <c r="C519" i="3" s="1"/>
  <c r="C529" i="3" a="1"/>
  <c r="C529" i="3" s="1"/>
  <c r="C512" i="3" a="1"/>
  <c r="C512" i="3" s="1"/>
  <c r="C531" i="3" a="1"/>
  <c r="C531" i="3" s="1"/>
  <c r="C540" i="3" a="1"/>
  <c r="C540" i="3" s="1"/>
  <c r="C504" i="3" a="1"/>
  <c r="C504" i="3" s="1"/>
  <c r="C498" i="3" a="1"/>
  <c r="C498" i="3" s="1"/>
  <c r="C530" i="3" a="1"/>
  <c r="C530" i="3" s="1"/>
  <c r="C548" i="3" a="1"/>
  <c r="C548" i="3" s="1"/>
  <c r="C507" i="3" a="1"/>
  <c r="C507" i="3" s="1"/>
  <c r="C538" i="3" a="1"/>
  <c r="C538" i="3" s="1"/>
  <c r="C543" i="3" a="1"/>
  <c r="C543" i="3" s="1"/>
  <c r="C532" i="3" a="1"/>
  <c r="C532" i="3" s="1"/>
  <c r="C520" i="3" a="1"/>
  <c r="C520" i="3" s="1"/>
  <c r="C509" i="3" a="1"/>
  <c r="C509" i="3" s="1"/>
  <c r="C524" i="3" a="1"/>
  <c r="C524" i="3" s="1"/>
  <c r="C505" i="3" a="1"/>
  <c r="C505" i="3" s="1"/>
  <c r="C536" i="3" a="1"/>
  <c r="C536" i="3" s="1"/>
  <c r="C534" i="3" a="1"/>
  <c r="C534" i="3" s="1"/>
  <c r="C546" i="3" a="1"/>
  <c r="C546" i="3" s="1"/>
  <c r="C549" i="3" a="1"/>
  <c r="C549" i="3" s="1"/>
  <c r="C525" i="3" a="1"/>
  <c r="C525" i="3" s="1"/>
  <c r="C515" i="3" a="1"/>
  <c r="C515" i="3" s="1"/>
  <c r="C510" i="3" a="1"/>
  <c r="C510" i="3" s="1"/>
  <c r="C523" i="3" a="1"/>
  <c r="C523" i="3" s="1"/>
  <c r="C550" i="3" a="1"/>
  <c r="C550" i="3" s="1"/>
  <c r="C535" i="3" a="1"/>
  <c r="C535" i="3" s="1"/>
  <c r="C500" i="3" a="1"/>
  <c r="C500" i="3" s="1"/>
  <c r="C499" i="3" a="1"/>
  <c r="C499" i="3" s="1"/>
  <c r="C553" i="3" a="1"/>
  <c r="C553" i="3" s="1"/>
  <c r="C569" i="3" a="1"/>
  <c r="C569" i="3" s="1"/>
  <c r="C585" i="3" a="1"/>
  <c r="C585" i="3" s="1"/>
  <c r="C575" i="3" a="1"/>
  <c r="C575" i="3" s="1"/>
  <c r="C603" i="3" a="1"/>
  <c r="C603" i="3" s="1"/>
  <c r="C583" i="3" a="1"/>
  <c r="C583" i="3" s="1"/>
  <c r="C579" i="3" a="1"/>
  <c r="C579" i="3" s="1"/>
  <c r="C602" i="3" a="1"/>
  <c r="C602" i="3" s="1"/>
  <c r="C552" i="3" a="1"/>
  <c r="C552" i="3" s="1"/>
  <c r="C572" i="3" a="1"/>
  <c r="C572" i="3" s="1"/>
  <c r="C596" i="3" a="1"/>
  <c r="C596" i="3" s="1"/>
  <c r="C576" i="3" a="1"/>
  <c r="C576" i="3" s="1"/>
  <c r="C568" i="3" a="1"/>
  <c r="C568" i="3" s="1"/>
  <c r="C578" i="3" a="1"/>
  <c r="C578" i="3" s="1"/>
  <c r="C559" i="3" a="1"/>
  <c r="C559" i="3" s="1"/>
  <c r="C558" i="3" a="1"/>
  <c r="C558" i="3" s="1"/>
  <c r="C560" i="3" a="1"/>
  <c r="C560" i="3" s="1"/>
  <c r="C563" i="3" a="1"/>
  <c r="C563" i="3" s="1"/>
  <c r="C562" i="3" a="1"/>
  <c r="C562" i="3" s="1"/>
  <c r="C561" i="3" a="1"/>
  <c r="C561" i="3" s="1"/>
  <c r="C565" i="3" a="1"/>
  <c r="C565" i="3" s="1"/>
  <c r="C564" i="3" a="1"/>
  <c r="C564" i="3" s="1"/>
  <c r="C566" i="3" a="1"/>
  <c r="C566" i="3" s="1"/>
  <c r="C567" i="3" a="1"/>
  <c r="C567" i="3" s="1"/>
  <c r="C570" i="3" a="1"/>
  <c r="C570" i="3" s="1"/>
  <c r="C571" i="3" a="1"/>
  <c r="C571" i="3" s="1"/>
  <c r="C573" i="3" a="1"/>
  <c r="C573" i="3" s="1"/>
  <c r="C556" i="3" a="1"/>
  <c r="C556" i="3" s="1"/>
  <c r="C557" i="3" a="1"/>
  <c r="C557" i="3" s="1"/>
  <c r="C555" i="3" a="1"/>
  <c r="C555" i="3" s="1"/>
  <c r="C554" i="3" a="1"/>
  <c r="C554" i="3" s="1"/>
  <c r="C574" i="3" a="1"/>
  <c r="C574" i="3" s="1"/>
  <c r="C357" i="3" a="1"/>
  <c r="C357" i="3" s="1"/>
  <c r="C577" i="3" a="1"/>
  <c r="C577" i="3" s="1"/>
  <c r="C588" i="3" a="1"/>
  <c r="C588" i="3" s="1"/>
  <c r="C589" i="3" a="1"/>
  <c r="C589" i="3" s="1"/>
  <c r="C582" i="3" a="1"/>
  <c r="C582" i="3" s="1"/>
  <c r="C584" i="3" a="1"/>
  <c r="C584" i="3" s="1"/>
  <c r="C581" i="3" a="1"/>
  <c r="C581" i="3" s="1"/>
  <c r="C580" i="3" a="1"/>
  <c r="C580" i="3" s="1"/>
  <c r="C586" i="3" a="1"/>
  <c r="C586" i="3" s="1"/>
  <c r="C591" i="3" a="1"/>
  <c r="C591" i="3" s="1"/>
  <c r="C592" i="3" a="1"/>
  <c r="C592" i="3" s="1"/>
  <c r="C593" i="3" a="1"/>
  <c r="C593" i="3" s="1"/>
  <c r="C587" i="3" a="1"/>
  <c r="C587" i="3" s="1"/>
  <c r="C590" i="3" a="1"/>
  <c r="C590" i="3" s="1"/>
  <c r="C594" i="3" a="1"/>
  <c r="C594" i="3" s="1"/>
  <c r="C595" i="3" a="1"/>
  <c r="C595" i="3" s="1"/>
  <c r="C601" i="3" a="1"/>
  <c r="C601" i="3" s="1"/>
  <c r="C600" i="3" a="1"/>
  <c r="C600" i="3" s="1"/>
  <c r="C598" i="3" a="1"/>
  <c r="C598" i="3" s="1"/>
  <c r="C599" i="3" a="1"/>
  <c r="C599" i="3" s="1"/>
  <c r="C597" i="3" a="1"/>
  <c r="C597" i="3" s="1"/>
  <c r="C617" i="3" a="1"/>
  <c r="C617" i="3" s="1"/>
  <c r="C640" i="3" a="1"/>
  <c r="C640" i="3" s="1"/>
  <c r="C608" i="3" a="1"/>
  <c r="C608" i="3" s="1"/>
  <c r="C648" i="3" a="1"/>
  <c r="C648" i="3" s="1"/>
  <c r="C639" i="3" a="1"/>
  <c r="C639" i="3" s="1"/>
  <c r="C642" i="3" a="1"/>
  <c r="C642" i="3" s="1"/>
  <c r="C624" i="3" a="1"/>
  <c r="C624" i="3" s="1"/>
  <c r="C649" i="3" a="1"/>
  <c r="C649" i="3" s="1"/>
  <c r="C621" i="3" a="1"/>
  <c r="C621" i="3" s="1"/>
  <c r="C637" i="3" a="1"/>
  <c r="C637" i="3" s="1"/>
  <c r="C618" i="3" a="1"/>
  <c r="C618" i="3" s="1"/>
  <c r="C615" i="3" a="1"/>
  <c r="C615" i="3" s="1"/>
  <c r="C643" i="3" a="1"/>
  <c r="C643" i="3" s="1"/>
  <c r="C641" i="3" a="1"/>
  <c r="C641" i="3" s="1"/>
  <c r="C638" i="3" a="1"/>
  <c r="C638" i="3" s="1"/>
  <c r="C625" i="3" a="1"/>
  <c r="C625" i="3" s="1"/>
  <c r="C651" i="3" a="1"/>
  <c r="C651" i="3" s="1"/>
  <c r="C623" i="3" a="1"/>
  <c r="C623" i="3" s="1"/>
  <c r="C636" i="3" a="1"/>
  <c r="C636" i="3" s="1"/>
  <c r="C616" i="3" a="1"/>
  <c r="C616" i="3" s="1"/>
  <c r="C627" i="3" a="1"/>
  <c r="C627" i="3" s="1"/>
  <c r="C606" i="3" a="1"/>
  <c r="C606" i="3" s="1"/>
  <c r="C611" i="3" a="1"/>
  <c r="C611" i="3" s="1"/>
  <c r="C632" i="3" a="1"/>
  <c r="C632" i="3" s="1"/>
  <c r="C633" i="3" a="1"/>
  <c r="C633" i="3" s="1"/>
  <c r="C646" i="3" a="1"/>
  <c r="C646" i="3" s="1"/>
  <c r="C619" i="3" a="1"/>
  <c r="C619" i="3" s="1"/>
  <c r="C613" i="3" a="1"/>
  <c r="C613" i="3" s="1"/>
  <c r="C626" i="3" a="1"/>
  <c r="C626" i="3" s="1"/>
  <c r="C631" i="3" a="1"/>
  <c r="C631" i="3" s="1"/>
  <c r="C605" i="3" a="1"/>
  <c r="C605" i="3" s="1"/>
  <c r="C612" i="3" a="1"/>
  <c r="C612" i="3" s="1"/>
  <c r="C614" i="3" a="1"/>
  <c r="C614" i="3" s="1"/>
  <c r="C629" i="3" a="1"/>
  <c r="C629" i="3" s="1"/>
  <c r="C634" i="3" a="1"/>
  <c r="C634" i="3" s="1"/>
  <c r="C628" i="3" a="1"/>
  <c r="C628" i="3" s="1"/>
  <c r="C650" i="3" a="1"/>
  <c r="C650" i="3" s="1"/>
  <c r="C607" i="3" a="1"/>
  <c r="C607" i="3" s="1"/>
  <c r="C620" i="3" a="1"/>
  <c r="C620" i="3" s="1"/>
  <c r="C635" i="3" a="1"/>
  <c r="C635" i="3" s="1"/>
  <c r="C630" i="3" a="1"/>
  <c r="C630" i="3" s="1"/>
  <c r="C645" i="3" a="1"/>
  <c r="C645" i="3" s="1"/>
  <c r="C610" i="3" a="1"/>
  <c r="C610" i="3" s="1"/>
  <c r="C622" i="3" a="1"/>
  <c r="C622" i="3" s="1"/>
  <c r="C647" i="3" a="1"/>
  <c r="C647" i="3" s="1"/>
  <c r="C609" i="3" a="1"/>
  <c r="C609" i="3" s="1"/>
  <c r="C739" i="3" a="1"/>
  <c r="C739" i="3" s="1"/>
  <c r="C662" i="3" a="1"/>
  <c r="C662" i="3" s="1"/>
  <c r="C669" i="3" a="1"/>
  <c r="C669" i="3" s="1"/>
  <c r="C674" i="3" a="1"/>
  <c r="C674" i="3" s="1"/>
  <c r="C686" i="3" a="1"/>
  <c r="C686" i="3" s="1"/>
  <c r="C673" i="3" a="1"/>
  <c r="C673" i="3" s="1"/>
  <c r="C684" i="3" a="1"/>
  <c r="C684" i="3" s="1"/>
  <c r="C679" i="3" a="1"/>
  <c r="C679" i="3" s="1"/>
  <c r="C664" i="3" a="1"/>
  <c r="C664" i="3" s="1"/>
  <c r="C678" i="3" a="1"/>
  <c r="C678" i="3" s="1"/>
  <c r="C663" i="3" a="1"/>
  <c r="C663" i="3" s="1"/>
  <c r="C665" i="3" a="1"/>
  <c r="C665" i="3" s="1"/>
  <c r="C653" i="3" a="1"/>
  <c r="C653" i="3" s="1"/>
  <c r="C683" i="3" a="1"/>
  <c r="C683" i="3" s="1"/>
  <c r="C726" i="3" a="1"/>
  <c r="C726" i="3" s="1"/>
  <c r="C691" i="3" a="1"/>
  <c r="C691" i="3" s="1"/>
  <c r="C692" i="3" a="1"/>
  <c r="C692" i="3" s="1"/>
  <c r="C702" i="3" a="1"/>
  <c r="C702" i="3" s="1"/>
  <c r="C717" i="3" a="1"/>
  <c r="C717" i="3" s="1"/>
  <c r="C712" i="3" a="1"/>
  <c r="C712" i="3" s="1"/>
  <c r="C688" i="3" a="1"/>
  <c r="C688" i="3" s="1"/>
  <c r="C704" i="3" a="1"/>
  <c r="C704" i="3" s="1"/>
  <c r="C701" i="3" a="1"/>
  <c r="C701" i="3" s="1"/>
  <c r="C707" i="3" a="1"/>
  <c r="C707" i="3" s="1"/>
  <c r="C699" i="3" a="1"/>
  <c r="C699" i="3" s="1"/>
  <c r="C700" i="3" a="1"/>
  <c r="C700" i="3" s="1"/>
  <c r="C709" i="3" a="1"/>
  <c r="C709" i="3" s="1"/>
  <c r="C711" i="3" a="1"/>
  <c r="C711" i="3" s="1"/>
  <c r="C710" i="3" a="1"/>
  <c r="C710" i="3" s="1"/>
  <c r="C697" i="3" a="1"/>
  <c r="C697" i="3" s="1"/>
  <c r="C689" i="3" a="1"/>
  <c r="C689" i="3" s="1"/>
  <c r="C715" i="3" a="1"/>
  <c r="C715" i="3" s="1"/>
  <c r="C708" i="3" a="1"/>
  <c r="C708" i="3" s="1"/>
  <c r="C705" i="3" a="1"/>
  <c r="C705" i="3" s="1"/>
  <c r="C695" i="3" a="1"/>
  <c r="C695" i="3" s="1"/>
  <c r="C714" i="3" a="1"/>
  <c r="C714" i="3" s="1"/>
  <c r="C718" i="3" a="1"/>
  <c r="C718" i="3" s="1"/>
  <c r="C696" i="3" a="1"/>
  <c r="C696" i="3" s="1"/>
  <c r="C693" i="3" a="1"/>
  <c r="C693" i="3" s="1"/>
  <c r="C690" i="3" a="1"/>
  <c r="C690" i="3" s="1"/>
  <c r="C716" i="3" a="1"/>
  <c r="C716" i="3" s="1"/>
  <c r="C703" i="3" a="1"/>
  <c r="C703" i="3" s="1"/>
  <c r="C694" i="3" a="1"/>
  <c r="C694" i="3" s="1"/>
  <c r="C698" i="3" a="1"/>
  <c r="C698" i="3" s="1"/>
  <c r="C713" i="3" a="1"/>
  <c r="C713" i="3" s="1"/>
  <c r="C706" i="3" a="1"/>
  <c r="C706" i="3" s="1"/>
  <c r="C658" i="3" a="1"/>
  <c r="C658" i="3" s="1"/>
  <c r="C657" i="3" a="1"/>
  <c r="C657" i="3" s="1"/>
  <c r="C660" i="3" a="1"/>
  <c r="C660" i="3" s="1"/>
  <c r="C659" i="3" a="1"/>
  <c r="C659" i="3" s="1"/>
  <c r="C661" i="3" a="1"/>
  <c r="C661" i="3" s="1"/>
  <c r="C655" i="3" a="1"/>
  <c r="C655" i="3" s="1"/>
  <c r="C656" i="3" a="1"/>
  <c r="C656" i="3" s="1"/>
  <c r="C654" i="3" a="1"/>
  <c r="C654" i="3" s="1"/>
  <c r="C666" i="3" a="1"/>
  <c r="C666" i="3" s="1"/>
  <c r="C668" i="3" a="1"/>
  <c r="C668" i="3" s="1"/>
  <c r="C667" i="3" a="1"/>
  <c r="C667" i="3" s="1"/>
  <c r="C670" i="3" a="1"/>
  <c r="C670" i="3" s="1"/>
  <c r="C677" i="3" a="1"/>
  <c r="C677" i="3" s="1"/>
  <c r="C671" i="3" a="1"/>
  <c r="C671" i="3" s="1"/>
  <c r="C672" i="3" a="1"/>
  <c r="C672" i="3" s="1"/>
  <c r="C680" i="3" a="1"/>
  <c r="C680" i="3" s="1"/>
  <c r="C676" i="3" a="1"/>
  <c r="C676" i="3" s="1"/>
  <c r="C675" i="3" a="1"/>
  <c r="C675" i="3" s="1"/>
  <c r="C685" i="3" a="1"/>
  <c r="C685" i="3" s="1"/>
  <c r="C746" i="3" a="1"/>
  <c r="C746" i="3" s="1"/>
  <c r="C736" i="3" a="1"/>
  <c r="C736" i="3" s="1"/>
  <c r="C732" i="3" a="1"/>
  <c r="C732" i="3" s="1"/>
  <c r="C733" i="3" a="1"/>
  <c r="C733" i="3" s="1"/>
  <c r="C724" i="3" a="1"/>
  <c r="C724" i="3" s="1"/>
  <c r="C735" i="3" a="1"/>
  <c r="C735" i="3" s="1"/>
  <c r="C721" i="3" a="1"/>
  <c r="C721" i="3" s="1"/>
  <c r="C723" i="3" a="1"/>
  <c r="C723" i="3" s="1"/>
  <c r="C722" i="3" a="1"/>
  <c r="C722" i="3" s="1"/>
  <c r="C725" i="3" a="1"/>
  <c r="C725" i="3" s="1"/>
  <c r="C731" i="3" a="1"/>
  <c r="C731" i="3" s="1"/>
  <c r="C737" i="3" a="1"/>
  <c r="C737" i="3" s="1"/>
  <c r="C734" i="3" a="1"/>
  <c r="C734" i="3" s="1"/>
  <c r="C727" i="3" a="1"/>
  <c r="C727" i="3" s="1"/>
  <c r="C738" i="3" a="1"/>
  <c r="C738" i="3" s="1"/>
  <c r="C730" i="3" a="1"/>
  <c r="C730" i="3" s="1"/>
  <c r="C729" i="3" a="1"/>
  <c r="C729" i="3" s="1"/>
  <c r="C745" i="3" a="1"/>
  <c r="C745" i="3" s="1"/>
  <c r="C728" i="3" a="1"/>
  <c r="C728" i="3" s="1"/>
  <c r="C742" i="3" a="1"/>
  <c r="C742" i="3" s="1"/>
  <c r="C741" i="3" a="1"/>
  <c r="C741" i="3" s="1"/>
  <c r="C743" i="3" a="1"/>
  <c r="C743" i="3" s="1"/>
  <c r="C682" i="3" a="1"/>
  <c r="C682" i="3" s="1"/>
  <c r="C770" i="3" a="1"/>
  <c r="C770" i="3" s="1"/>
  <c r="C768" i="3" a="1"/>
  <c r="C768" i="3" s="1"/>
  <c r="C769" i="3" a="1"/>
  <c r="C769" i="3" s="1"/>
  <c r="C766" i="3" a="1"/>
  <c r="C766" i="3" s="1"/>
  <c r="C751" i="3" a="1"/>
  <c r="C751" i="3" s="1"/>
  <c r="C758" i="3" a="1"/>
  <c r="C758" i="3" s="1"/>
  <c r="C756" i="3" a="1"/>
  <c r="C756" i="3" s="1"/>
  <c r="C753" i="3" a="1"/>
  <c r="C753" i="3" s="1"/>
  <c r="C759" i="3" a="1"/>
  <c r="C759" i="3" s="1"/>
  <c r="C773" i="3" a="1"/>
  <c r="C773" i="3" s="1"/>
  <c r="C755" i="3" a="1"/>
  <c r="C755" i="3" s="1"/>
  <c r="C774" i="3" a="1"/>
  <c r="C774" i="3" s="1"/>
  <c r="C760" i="3" a="1"/>
  <c r="C760" i="3" s="1"/>
  <c r="C761" i="3" a="1"/>
  <c r="C761" i="3" s="1"/>
  <c r="C776" i="3" a="1"/>
  <c r="C776" i="3" s="1"/>
  <c r="C757" i="3" a="1"/>
  <c r="C757" i="3" s="1"/>
  <c r="C749" i="3" a="1"/>
  <c r="C749" i="3" s="1"/>
  <c r="C764" i="3" a="1"/>
  <c r="C764" i="3" s="1"/>
  <c r="C750" i="3" a="1"/>
  <c r="C750" i="3" s="1"/>
  <c r="C762" i="3" a="1"/>
  <c r="C762" i="3" s="1"/>
  <c r="C763" i="3" a="1"/>
  <c r="C763" i="3" s="1"/>
  <c r="C767" i="3" a="1"/>
  <c r="C767" i="3" s="1"/>
  <c r="C771" i="3" a="1"/>
  <c r="C771" i="3" s="1"/>
  <c r="C748" i="3" a="1"/>
  <c r="C748" i="3" s="1"/>
  <c r="C752" i="3" a="1"/>
  <c r="C752" i="3" s="1"/>
  <c r="C754" i="3" a="1"/>
  <c r="C754" i="3" s="1"/>
  <c r="C775" i="3" a="1"/>
  <c r="C775" i="3" s="1"/>
  <c r="C765" i="3" a="1"/>
  <c r="C765" i="3" s="1"/>
  <c r="C792" i="3" a="1"/>
  <c r="C792" i="3" s="1"/>
  <c r="C790" i="3" a="1"/>
  <c r="C790" i="3" s="1"/>
  <c r="C804" i="3" a="1"/>
  <c r="C804" i="3" s="1"/>
  <c r="C782" i="3" a="1"/>
  <c r="C782" i="3" s="1"/>
  <c r="C780" i="3" a="1"/>
  <c r="C780" i="3" s="1"/>
  <c r="C781" i="3" a="1"/>
  <c r="C781" i="3" s="1"/>
  <c r="C791" i="3" a="1"/>
  <c r="C791" i="3" s="1"/>
  <c r="C793" i="3" a="1"/>
  <c r="C793" i="3" s="1"/>
  <c r="C786" i="3" a="1"/>
  <c r="C786" i="3" s="1"/>
  <c r="C783" i="3" a="1"/>
  <c r="C783" i="3" s="1"/>
  <c r="C805" i="3" a="1"/>
  <c r="C805" i="3" s="1"/>
  <c r="C800" i="3" a="1"/>
  <c r="C800" i="3" s="1"/>
  <c r="C787" i="3" a="1"/>
  <c r="C787" i="3" s="1"/>
  <c r="C794" i="3" a="1"/>
  <c r="C794" i="3" s="1"/>
  <c r="C784" i="3" a="1"/>
  <c r="C784" i="3" s="1"/>
  <c r="C785" i="3" a="1"/>
  <c r="C785" i="3" s="1"/>
  <c r="C803" i="3" a="1"/>
  <c r="C803" i="3" s="1"/>
  <c r="C796" i="3" a="1"/>
  <c r="C796" i="3" s="1"/>
  <c r="C802" i="3" a="1"/>
  <c r="C802" i="3" s="1"/>
  <c r="C797" i="3" a="1"/>
  <c r="C797" i="3" s="1"/>
  <c r="C788" i="3" a="1"/>
  <c r="C788" i="3" s="1"/>
  <c r="C789" i="3" a="1"/>
  <c r="C789" i="3" s="1"/>
  <c r="C799" i="3" a="1"/>
  <c r="C799" i="3" s="1"/>
  <c r="C798" i="3" a="1"/>
  <c r="C798" i="3" s="1"/>
  <c r="C779" i="3" a="1"/>
  <c r="C779" i="3" s="1"/>
  <c r="C778" i="3" a="1"/>
  <c r="C778" i="3" s="1"/>
  <c r="C795" i="3" a="1"/>
  <c r="C795" i="3" s="1"/>
  <c r="C801" i="3" a="1"/>
  <c r="C801" i="3" s="1"/>
  <c r="C681" i="3" a="1"/>
  <c r="C681" i="3" s="1"/>
  <c r="C824" i="3" a="1"/>
  <c r="C824" i="3" s="1"/>
  <c r="C826" i="3" a="1"/>
  <c r="C826" i="3" s="1"/>
  <c r="C818" i="3" a="1"/>
  <c r="C818" i="3" s="1"/>
  <c r="C823" i="3" a="1"/>
  <c r="C823" i="3" s="1"/>
  <c r="C816" i="3" a="1"/>
  <c r="C816" i="3" s="1"/>
  <c r="C822" i="3" a="1"/>
  <c r="C822" i="3" s="1"/>
  <c r="C820" i="3" a="1"/>
  <c r="C820" i="3" s="1"/>
  <c r="C808" i="3" a="1"/>
  <c r="C808" i="3" s="1"/>
  <c r="C821" i="3" a="1"/>
  <c r="C821" i="3" s="1"/>
  <c r="C810" i="3" a="1"/>
  <c r="C810" i="3" s="1"/>
  <c r="C983" i="3" a="1"/>
  <c r="C983" i="3" s="1"/>
  <c r="C513" i="3" a="1"/>
  <c r="C513" i="3" s="1"/>
  <c r="C814" i="3" a="1"/>
  <c r="C814" i="3" s="1"/>
  <c r="C819" i="3" a="1"/>
  <c r="C819" i="3" s="1"/>
  <c r="C815" i="3" a="1"/>
  <c r="C815" i="3" s="1"/>
  <c r="C812" i="3" a="1"/>
  <c r="C812" i="3" s="1"/>
  <c r="C813" i="3" a="1"/>
  <c r="C813" i="3" s="1"/>
  <c r="C811" i="3" a="1"/>
  <c r="C811" i="3" s="1"/>
  <c r="C809" i="3" a="1"/>
  <c r="C809" i="3" s="1"/>
  <c r="C817" i="3" a="1"/>
  <c r="C817" i="3" s="1"/>
  <c r="C825" i="3" a="1"/>
  <c r="C825" i="3" s="1"/>
  <c r="C863" i="3" a="1"/>
  <c r="C863" i="3" s="1"/>
  <c r="C865" i="3" a="1"/>
  <c r="C865" i="3" s="1"/>
  <c r="C866" i="3" a="1"/>
  <c r="C866" i="3" s="1"/>
  <c r="C871" i="3" a="1"/>
  <c r="C871" i="3" s="1"/>
  <c r="C872" i="3" a="1"/>
  <c r="C872" i="3" s="1"/>
  <c r="C873" i="3" a="1"/>
  <c r="C873" i="3" s="1"/>
  <c r="C864" i="3" a="1"/>
  <c r="C864" i="3" s="1"/>
  <c r="C875" i="3" a="1"/>
  <c r="C875" i="3" s="1"/>
  <c r="C870" i="3" a="1"/>
  <c r="C870" i="3" s="1"/>
  <c r="C867" i="3" a="1"/>
  <c r="C867" i="3" s="1"/>
  <c r="C868" i="3" a="1"/>
  <c r="C868" i="3" s="1"/>
  <c r="C876" i="3" a="1"/>
  <c r="C876" i="3" s="1"/>
  <c r="C874" i="3" a="1"/>
  <c r="C874" i="3" s="1"/>
  <c r="C862" i="3" a="1"/>
  <c r="C862" i="3" s="1"/>
  <c r="C869" i="3" a="1"/>
  <c r="C869" i="3" s="1"/>
  <c r="C858" i="3" a="1"/>
  <c r="C858" i="3" s="1"/>
  <c r="C859" i="3" a="1"/>
  <c r="C859" i="3" s="1"/>
  <c r="C860" i="3" a="1"/>
  <c r="C860" i="3" s="1"/>
  <c r="C861" i="3" a="1"/>
  <c r="C861" i="3" s="1"/>
  <c r="C938" i="3" a="1"/>
  <c r="C938" i="3" s="1"/>
  <c r="C923" i="3" a="1"/>
  <c r="C923" i="3" s="1"/>
  <c r="C927" i="3" a="1"/>
  <c r="C927" i="3" s="1"/>
  <c r="C911" i="3" a="1"/>
  <c r="C911" i="3" s="1"/>
  <c r="C909" i="3" a="1"/>
  <c r="C909" i="3" s="1"/>
  <c r="C925" i="3" a="1"/>
  <c r="C925" i="3" s="1"/>
  <c r="C920" i="3" a="1"/>
  <c r="C920" i="3" s="1"/>
  <c r="C941" i="3" a="1"/>
  <c r="C941" i="3" s="1"/>
  <c r="C929" i="3" a="1"/>
  <c r="C929" i="3" s="1"/>
  <c r="C912" i="3" a="1"/>
  <c r="C912" i="3" s="1"/>
  <c r="C924" i="3" a="1"/>
  <c r="C924" i="3" s="1"/>
  <c r="C917" i="3" a="1"/>
  <c r="C917" i="3" s="1"/>
  <c r="C940" i="3" a="1"/>
  <c r="C940" i="3" s="1"/>
  <c r="C930" i="3" a="1"/>
  <c r="C930" i="3" s="1"/>
  <c r="B72" i="3"/>
  <c r="B159" i="3"/>
  <c r="B545" i="3"/>
  <c r="B396" i="3"/>
  <c r="B489" i="3"/>
  <c r="B644" i="3"/>
  <c r="B744" i="3"/>
  <c r="B772" i="3"/>
  <c r="B910" i="3"/>
  <c r="B931" i="3"/>
  <c r="C72" i="3" a="1"/>
  <c r="C72" i="3" s="1"/>
  <c r="C159" i="3" a="1"/>
  <c r="C159" i="3" s="1"/>
  <c r="C545" i="3" a="1"/>
  <c r="C545" i="3" s="1"/>
  <c r="C396" i="3" a="1"/>
  <c r="C396" i="3" s="1"/>
  <c r="C489" i="3" a="1"/>
  <c r="C489" i="3" s="1"/>
  <c r="C644" i="3" a="1"/>
  <c r="C644" i="3" s="1"/>
  <c r="C744" i="3" a="1"/>
  <c r="C744" i="3" s="1"/>
  <c r="C772" i="3" a="1"/>
  <c r="C772" i="3" s="1"/>
  <c r="C910" i="3" a="1"/>
  <c r="C910" i="3" s="1"/>
  <c r="C931" i="3" a="1"/>
  <c r="C931" i="3" s="1"/>
  <c r="B916" i="3"/>
  <c r="B939" i="3"/>
  <c r="B933" i="3"/>
  <c r="B915" i="3"/>
  <c r="B918" i="3"/>
  <c r="B936" i="3"/>
  <c r="B935" i="3"/>
  <c r="B937" i="3"/>
  <c r="B926" i="3"/>
  <c r="B919" i="3"/>
  <c r="B922" i="3"/>
  <c r="C916" i="3" a="1"/>
  <c r="C916" i="3" s="1"/>
  <c r="C939" i="3" a="1"/>
  <c r="C939" i="3" s="1"/>
  <c r="C933" i="3" a="1"/>
  <c r="C933" i="3" s="1"/>
  <c r="C915" i="3" a="1"/>
  <c r="C915" i="3" s="1"/>
  <c r="C918" i="3" a="1"/>
  <c r="C918" i="3" s="1"/>
  <c r="C936" i="3" a="1"/>
  <c r="C936" i="3" s="1"/>
  <c r="C935" i="3" a="1"/>
  <c r="C935" i="3" s="1"/>
  <c r="C937" i="3" a="1"/>
  <c r="C937" i="3" s="1"/>
  <c r="C926" i="3" a="1"/>
  <c r="C926" i="3" s="1"/>
  <c r="C919" i="3" a="1"/>
  <c r="C919" i="3" s="1"/>
  <c r="C922" i="3" a="1"/>
  <c r="C922" i="3" s="1"/>
  <c r="B921" i="3"/>
  <c r="B913" i="3"/>
  <c r="B914" i="3"/>
  <c r="B932" i="3"/>
  <c r="B934" i="3"/>
  <c r="B908" i="3"/>
  <c r="B928" i="3"/>
  <c r="B966" i="3"/>
  <c r="B962" i="3"/>
  <c r="B952" i="3"/>
  <c r="B968" i="3"/>
  <c r="B948" i="3"/>
  <c r="C921" i="3" a="1"/>
  <c r="C921" i="3" s="1"/>
  <c r="C913" i="3" a="1"/>
  <c r="C913" i="3" s="1"/>
  <c r="C914" i="3" a="1"/>
  <c r="C914" i="3" s="1"/>
  <c r="C932" i="3" a="1"/>
  <c r="C932" i="3" s="1"/>
  <c r="C934" i="3" a="1"/>
  <c r="C934" i="3" s="1"/>
  <c r="C908" i="3" a="1"/>
  <c r="C908" i="3" s="1"/>
  <c r="C928" i="3" a="1"/>
  <c r="C928" i="3" s="1"/>
  <c r="C966" i="3" a="1"/>
  <c r="C966" i="3" s="1"/>
  <c r="C962" i="3" a="1"/>
  <c r="C962" i="3" s="1"/>
  <c r="C952" i="3" a="1"/>
  <c r="C952" i="3" s="1"/>
  <c r="C968" i="3" a="1"/>
  <c r="C968" i="3" s="1"/>
  <c r="C948" i="3" a="1"/>
  <c r="C948" i="3" s="1"/>
  <c r="B954" i="3"/>
  <c r="B946" i="3"/>
  <c r="B970" i="3"/>
  <c r="B949" i="3"/>
  <c r="B959" i="3"/>
  <c r="B951" i="3"/>
  <c r="B956" i="3"/>
  <c r="B963" i="3"/>
  <c r="B969" i="3"/>
  <c r="B960" i="3"/>
  <c r="B958" i="3"/>
  <c r="B964" i="3"/>
  <c r="B967" i="3"/>
  <c r="B950" i="3"/>
  <c r="C954" i="3" a="1"/>
  <c r="C954" i="3" s="1"/>
  <c r="C946" i="3" a="1"/>
  <c r="C946" i="3" s="1"/>
  <c r="C970" i="3" a="1"/>
  <c r="C970" i="3" s="1"/>
  <c r="C949" i="3" a="1"/>
  <c r="C949" i="3" s="1"/>
  <c r="C959" i="3" a="1"/>
  <c r="C959" i="3" s="1"/>
  <c r="C951" i="3" a="1"/>
  <c r="C951" i="3" s="1"/>
  <c r="C956" i="3" a="1"/>
  <c r="C956" i="3" s="1"/>
  <c r="C963" i="3" a="1"/>
  <c r="C963" i="3" s="1"/>
  <c r="C969" i="3" a="1"/>
  <c r="C969" i="3" s="1"/>
  <c r="C960" i="3" a="1"/>
  <c r="C960" i="3" s="1"/>
  <c r="C958" i="3" a="1"/>
  <c r="C958" i="3" s="1"/>
  <c r="C964" i="3" a="1"/>
  <c r="C964" i="3" s="1"/>
  <c r="C967" i="3" a="1"/>
  <c r="C967" i="3" s="1"/>
  <c r="C950" i="3" a="1"/>
  <c r="C950" i="3" s="1"/>
  <c r="B947" i="3"/>
  <c r="B955" i="3"/>
  <c r="B945" i="3"/>
  <c r="B953" i="3"/>
  <c r="B944" i="3"/>
  <c r="B961" i="3"/>
  <c r="B957" i="3"/>
  <c r="B965" i="3"/>
  <c r="B979" i="3"/>
  <c r="B984" i="3"/>
  <c r="B971" i="3"/>
  <c r="B977" i="3"/>
  <c r="C947" i="3" a="1"/>
  <c r="C947" i="3" s="1"/>
  <c r="C955" i="3" a="1"/>
  <c r="C955" i="3" s="1"/>
  <c r="C945" i="3" a="1"/>
  <c r="C945" i="3" s="1"/>
  <c r="C953" i="3" a="1"/>
  <c r="C953" i="3" s="1"/>
  <c r="C944" i="3" a="1"/>
  <c r="C944" i="3" s="1"/>
  <c r="C961" i="3" a="1"/>
  <c r="C961" i="3" s="1"/>
  <c r="C957" i="3" a="1"/>
  <c r="C957" i="3" s="1"/>
  <c r="C965" i="3" a="1"/>
  <c r="C965" i="3" s="1"/>
  <c r="C979" i="3" a="1"/>
  <c r="C979" i="3" s="1"/>
  <c r="C984" i="3" a="1"/>
  <c r="C984" i="3" s="1"/>
  <c r="C971" i="3" a="1"/>
  <c r="C971" i="3" s="1"/>
  <c r="C977" i="3" a="1"/>
  <c r="C977" i="3" s="1"/>
  <c r="B985" i="3"/>
  <c r="B978" i="3"/>
  <c r="B976" i="3"/>
  <c r="B982" i="3"/>
  <c r="B975" i="3"/>
  <c r="B987" i="3"/>
  <c r="B981" i="3"/>
  <c r="B986" i="3"/>
  <c r="B974" i="3"/>
  <c r="B973" i="3"/>
  <c r="B980" i="3"/>
  <c r="B972" i="3"/>
  <c r="C985" i="3" a="1"/>
  <c r="C985" i="3" s="1"/>
  <c r="C978" i="3" a="1"/>
  <c r="C978" i="3" s="1"/>
  <c r="C976" i="3" a="1"/>
  <c r="C976" i="3" s="1"/>
  <c r="C982" i="3" a="1"/>
  <c r="C982" i="3" s="1"/>
  <c r="C975" i="3" a="1"/>
  <c r="C975" i="3" s="1"/>
  <c r="C987" i="3" a="1"/>
  <c r="C987" i="3" s="1"/>
  <c r="C981" i="3" a="1"/>
  <c r="C981" i="3" s="1"/>
  <c r="C986" i="3" a="1"/>
  <c r="C986" i="3" s="1"/>
  <c r="C974" i="3" a="1"/>
  <c r="C974" i="3" s="1"/>
  <c r="C973" i="3" a="1"/>
  <c r="C973" i="3" s="1"/>
  <c r="C980" i="3" a="1"/>
  <c r="C980" i="3" s="1"/>
  <c r="C972" i="3" a="1"/>
  <c r="C972" i="3" s="1"/>
  <c r="B1021" i="3"/>
  <c r="B994" i="3"/>
  <c r="C1021" i="3" a="1"/>
  <c r="C1021" i="3" s="1"/>
  <c r="C994" i="3" a="1"/>
  <c r="C994" i="3" s="1"/>
  <c r="B1022" i="3"/>
  <c r="B1011" i="3"/>
  <c r="B1016" i="3"/>
  <c r="B1003" i="3"/>
  <c r="B1018" i="3"/>
  <c r="B1014" i="3"/>
  <c r="B991" i="3"/>
  <c r="B1017" i="3"/>
  <c r="B1004" i="3"/>
  <c r="B1006" i="3"/>
  <c r="B993" i="3"/>
  <c r="B1000" i="3"/>
  <c r="B1007" i="3"/>
  <c r="C1022" i="3" a="1"/>
  <c r="C1022" i="3" s="1"/>
  <c r="C1011" i="3" a="1"/>
  <c r="C1011" i="3" s="1"/>
  <c r="C1016" i="3" a="1"/>
  <c r="C1016" i="3" s="1"/>
  <c r="C1003" i="3" a="1"/>
  <c r="C1003" i="3" s="1"/>
  <c r="C1018" i="3" a="1"/>
  <c r="C1018" i="3" s="1"/>
  <c r="C1014" i="3" a="1"/>
  <c r="C1014" i="3" s="1"/>
  <c r="C991" i="3" a="1"/>
  <c r="C991" i="3" s="1"/>
  <c r="C1017" i="3" a="1"/>
  <c r="C1017" i="3" s="1"/>
  <c r="C1004" i="3" a="1"/>
  <c r="C1004" i="3" s="1"/>
  <c r="C1006" i="3" a="1"/>
  <c r="C1006" i="3" s="1"/>
  <c r="C993" i="3" a="1"/>
  <c r="C993" i="3" s="1"/>
  <c r="C1000" i="3" a="1"/>
  <c r="C1000" i="3" s="1"/>
  <c r="C1007" i="3" a="1"/>
  <c r="C1007" i="3" s="1"/>
  <c r="B995" i="3"/>
  <c r="B990" i="3"/>
  <c r="B1019" i="3"/>
  <c r="B996" i="3"/>
  <c r="B1002" i="3"/>
  <c r="B989" i="3"/>
  <c r="B1015" i="3"/>
  <c r="B1025" i="3"/>
  <c r="B1013" i="3"/>
  <c r="B1009" i="3"/>
  <c r="B998" i="3"/>
  <c r="B1026" i="3"/>
  <c r="B1010" i="3"/>
  <c r="B1020" i="3"/>
  <c r="C995" i="3" a="1"/>
  <c r="C995" i="3" s="1"/>
  <c r="C990" i="3" a="1"/>
  <c r="C990" i="3" s="1"/>
  <c r="C1019" i="3" a="1"/>
  <c r="C1019" i="3" s="1"/>
  <c r="C996" i="3" a="1"/>
  <c r="C996" i="3" s="1"/>
  <c r="C1002" i="3" a="1"/>
  <c r="C1002" i="3" s="1"/>
  <c r="C989" i="3" a="1"/>
  <c r="C989" i="3" s="1"/>
  <c r="C1015" i="3" a="1"/>
  <c r="C1015" i="3" s="1"/>
  <c r="C1025" i="3" a="1"/>
  <c r="C1025" i="3" s="1"/>
  <c r="C1013" i="3" a="1"/>
  <c r="C1013" i="3" s="1"/>
  <c r="C1009" i="3" a="1"/>
  <c r="C1009" i="3" s="1"/>
  <c r="C998" i="3" a="1"/>
  <c r="C998" i="3" s="1"/>
  <c r="C1026" i="3" a="1"/>
  <c r="C1026" i="3" s="1"/>
  <c r="C1010" i="3" a="1"/>
  <c r="C1010" i="3" s="1"/>
  <c r="C1020" i="3" a="1"/>
  <c r="C1020" i="3" s="1"/>
  <c r="B1001" i="3"/>
  <c r="B1024" i="3"/>
  <c r="B999" i="3"/>
  <c r="B1008" i="3"/>
  <c r="B1005" i="3"/>
  <c r="B1012" i="3"/>
  <c r="B992" i="3"/>
  <c r="B1043" i="3"/>
  <c r="B1042" i="3"/>
  <c r="B1030" i="3"/>
  <c r="B1031" i="3"/>
  <c r="B1028" i="3"/>
  <c r="B1039" i="3"/>
  <c r="B1036" i="3"/>
  <c r="C1001" i="3" a="1"/>
  <c r="C1001" i="3" s="1"/>
  <c r="C1024" i="3" a="1"/>
  <c r="C1024" i="3" s="1"/>
  <c r="C999" i="3" a="1"/>
  <c r="C999" i="3" s="1"/>
  <c r="C1008" i="3" a="1"/>
  <c r="C1008" i="3" s="1"/>
  <c r="C1005" i="3" a="1"/>
  <c r="C1005" i="3" s="1"/>
  <c r="C1012" i="3" a="1"/>
  <c r="C1012" i="3" s="1"/>
  <c r="C992" i="3" a="1"/>
  <c r="C992" i="3" s="1"/>
  <c r="C1043" i="3" a="1"/>
  <c r="C1043" i="3" s="1"/>
  <c r="C1042" i="3" a="1"/>
  <c r="C1042" i="3" s="1"/>
  <c r="C1030" i="3" a="1"/>
  <c r="C1030" i="3" s="1"/>
  <c r="C1031" i="3" a="1"/>
  <c r="C1031" i="3" s="1"/>
  <c r="C1028" i="3" a="1"/>
  <c r="C1028" i="3" s="1"/>
  <c r="C1039" i="3" a="1"/>
  <c r="C1039" i="3" s="1"/>
  <c r="C1036" i="3" a="1"/>
  <c r="C1036" i="3" s="1"/>
  <c r="B1037" i="3"/>
  <c r="B1032" i="3"/>
  <c r="B1033" i="3"/>
  <c r="B1038" i="3"/>
  <c r="B1035" i="3"/>
  <c r="B1034" i="3"/>
  <c r="B1040" i="3"/>
  <c r="B1041" i="3"/>
  <c r="B1029" i="3"/>
  <c r="C1037" i="3" a="1"/>
  <c r="C1037" i="3" s="1"/>
  <c r="C1032" i="3" a="1"/>
  <c r="C1032" i="3" s="1"/>
  <c r="C1033" i="3" a="1"/>
  <c r="C1033" i="3" s="1"/>
  <c r="C1038" i="3" a="1"/>
  <c r="C1038" i="3" s="1"/>
  <c r="C1035" i="3" a="1"/>
  <c r="C1035" i="3" s="1"/>
  <c r="C1034" i="3" a="1"/>
  <c r="C1034" i="3" s="1"/>
  <c r="C1040" i="3" a="1"/>
  <c r="C1040" i="3" s="1"/>
  <c r="C1041" i="3" a="1"/>
  <c r="C1041" i="3" s="1"/>
  <c r="C1029" i="3" a="1"/>
  <c r="C1029" i="3" s="1"/>
  <c r="B1056" i="3"/>
  <c r="B1057" i="3"/>
  <c r="B1058" i="3"/>
  <c r="B1059" i="3"/>
  <c r="B1060" i="3"/>
  <c r="C1056" i="3" a="1"/>
  <c r="C1056" i="3" s="1"/>
  <c r="C1057" i="3" a="1"/>
  <c r="C1057" i="3" s="1"/>
  <c r="C1058" i="3" a="1"/>
  <c r="C1058" i="3" s="1"/>
  <c r="C1059" i="3" a="1"/>
  <c r="C1059" i="3" s="1"/>
  <c r="C1060" i="3" a="1"/>
  <c r="C1060" i="3" s="1"/>
  <c r="B1061" i="3"/>
  <c r="B1062" i="3"/>
  <c r="B1063" i="3"/>
  <c r="B1064" i="3"/>
  <c r="B1065" i="3"/>
  <c r="B1066" i="3"/>
  <c r="B1067" i="3"/>
  <c r="B1068" i="3"/>
  <c r="B1069" i="3"/>
  <c r="B1070" i="3"/>
  <c r="B1071" i="3"/>
  <c r="B1072" i="3"/>
  <c r="C1061" i="3" a="1"/>
  <c r="C1061" i="3" s="1"/>
  <c r="C1062" i="3" a="1"/>
  <c r="C1062" i="3" s="1"/>
  <c r="C1063" i="3" a="1"/>
  <c r="C1063" i="3" s="1"/>
  <c r="C1064" i="3" a="1"/>
  <c r="C1064" i="3" s="1"/>
  <c r="C1065" i="3" a="1"/>
  <c r="C1065" i="3" s="1"/>
  <c r="C1066" i="3" a="1"/>
  <c r="C1066" i="3" s="1"/>
  <c r="C1067" i="3" a="1"/>
  <c r="C1067" i="3" s="1"/>
  <c r="C1068" i="3" a="1"/>
  <c r="C1068" i="3" s="1"/>
  <c r="C1069" i="3" a="1"/>
  <c r="C1069" i="3" s="1"/>
  <c r="C1070" i="3" a="1"/>
  <c r="C1070" i="3" s="1"/>
  <c r="C1071" i="3" a="1"/>
  <c r="C1071" i="3" s="1"/>
  <c r="C1072" i="3" a="1"/>
  <c r="C1072" i="3" s="1"/>
  <c r="B1073" i="3"/>
  <c r="B1074" i="3"/>
  <c r="B1075" i="3"/>
  <c r="B1076" i="3"/>
  <c r="B1077" i="3"/>
  <c r="B1078" i="3"/>
  <c r="B1079" i="3"/>
  <c r="B1080" i="3"/>
  <c r="B1100" i="3"/>
  <c r="B1081" i="3"/>
  <c r="B1082" i="3"/>
  <c r="B1083" i="3"/>
  <c r="B1084" i="3"/>
  <c r="B1085" i="3"/>
  <c r="C1073" i="3" a="1"/>
  <c r="C1073" i="3" s="1"/>
  <c r="C1074" i="3" a="1"/>
  <c r="C1074" i="3" s="1"/>
  <c r="C1075" i="3" a="1"/>
  <c r="C1075" i="3" s="1"/>
  <c r="C1076" i="3" a="1"/>
  <c r="C1076" i="3" s="1"/>
  <c r="C1077" i="3" a="1"/>
  <c r="C1077" i="3" s="1"/>
  <c r="C1078" i="3" a="1"/>
  <c r="C1078" i="3" s="1"/>
  <c r="C1079" i="3" a="1"/>
  <c r="C1079" i="3" s="1"/>
  <c r="C1080" i="3" a="1"/>
  <c r="C1080" i="3" s="1"/>
  <c r="C1100" i="3" a="1"/>
  <c r="C1100" i="3" s="1"/>
  <c r="C1081" i="3" a="1"/>
  <c r="C1081" i="3" s="1"/>
  <c r="C1082" i="3" a="1"/>
  <c r="C1082" i="3" s="1"/>
  <c r="C1083" i="3" a="1"/>
  <c r="C1083" i="3" s="1"/>
  <c r="C1084" i="3" a="1"/>
  <c r="C1084" i="3" s="1"/>
  <c r="C1085" i="3" a="1"/>
  <c r="C1085" i="3" s="1"/>
  <c r="B1086" i="3"/>
  <c r="B1087" i="3"/>
  <c r="B942" i="3"/>
  <c r="B1088" i="3"/>
  <c r="B1089" i="3"/>
  <c r="B1090" i="3"/>
  <c r="B1091" i="3"/>
  <c r="B1092" i="3"/>
  <c r="B1093" i="3"/>
  <c r="B1094" i="3"/>
  <c r="B1095" i="3"/>
  <c r="B1096" i="3"/>
  <c r="B1097" i="3"/>
  <c r="B1098" i="3"/>
  <c r="C1086" i="3" a="1"/>
  <c r="C1086" i="3" s="1"/>
  <c r="C1087" i="3" a="1"/>
  <c r="C1087" i="3" s="1"/>
  <c r="C942" i="3" a="1"/>
  <c r="C942" i="3" s="1"/>
  <c r="C1088" i="3" a="1"/>
  <c r="C1088" i="3" s="1"/>
  <c r="C1089" i="3" a="1"/>
  <c r="C1089" i="3" s="1"/>
  <c r="C1090" i="3" a="1"/>
  <c r="C1090" i="3" s="1"/>
  <c r="C1091" i="3" a="1"/>
  <c r="C1091" i="3" s="1"/>
  <c r="C1092" i="3" a="1"/>
  <c r="C1092" i="3" s="1"/>
  <c r="C1093" i="3" a="1"/>
  <c r="C1093" i="3" s="1"/>
  <c r="C1094" i="3" a="1"/>
  <c r="C1094" i="3" s="1"/>
  <c r="C1095" i="3" a="1"/>
  <c r="C1095" i="3" s="1"/>
  <c r="C1096" i="3" a="1"/>
  <c r="C1096" i="3" s="1"/>
  <c r="C1097" i="3" a="1"/>
  <c r="C1097" i="3" s="1"/>
  <c r="C1098" i="3" a="1"/>
  <c r="C1098" i="3" s="1"/>
  <c r="B1099" i="3"/>
  <c r="B827" i="3"/>
  <c r="B828" i="3"/>
  <c r="B829" i="3"/>
  <c r="B830" i="3"/>
  <c r="B831" i="3"/>
  <c r="B832" i="3"/>
  <c r="B833" i="3"/>
  <c r="B834" i="3"/>
  <c r="B835" i="3"/>
  <c r="B836" i="3"/>
  <c r="B837" i="3"/>
  <c r="B877" i="3"/>
  <c r="B878" i="3"/>
  <c r="C1099" i="3" a="1"/>
  <c r="C1099" i="3" s="1"/>
  <c r="C827" i="3" a="1"/>
  <c r="C827" i="3" s="1"/>
  <c r="C828" i="3" a="1"/>
  <c r="C828" i="3" s="1"/>
  <c r="C829" i="3" a="1"/>
  <c r="C829" i="3" s="1"/>
  <c r="C830" i="3" a="1"/>
  <c r="C830" i="3" s="1"/>
  <c r="C831" i="3" a="1"/>
  <c r="C831" i="3" s="1"/>
  <c r="C832" i="3" a="1"/>
  <c r="C832" i="3" s="1"/>
  <c r="C833" i="3" a="1"/>
  <c r="C833" i="3" s="1"/>
  <c r="C834" i="3" a="1"/>
  <c r="C834" i="3" s="1"/>
  <c r="C835" i="3" a="1"/>
  <c r="C835" i="3" s="1"/>
  <c r="C836" i="3" a="1"/>
  <c r="C836" i="3" s="1"/>
  <c r="C837" i="3" a="1"/>
  <c r="C837" i="3" s="1"/>
  <c r="C877" i="3" a="1"/>
  <c r="C877" i="3" s="1"/>
  <c r="C878" i="3" a="1"/>
  <c r="C878" i="3" s="1"/>
  <c r="B879" i="3"/>
  <c r="B880" i="3"/>
  <c r="B881" i="3"/>
  <c r="B882" i="3"/>
  <c r="B883" i="3"/>
  <c r="B884" i="3"/>
  <c r="B885" i="3"/>
  <c r="B886" i="3"/>
  <c r="B887" i="3"/>
  <c r="B1044" i="3"/>
  <c r="B1045" i="3"/>
  <c r="B1046" i="3"/>
  <c r="C879" i="3" a="1"/>
  <c r="C879" i="3" s="1"/>
  <c r="C880" i="3" a="1"/>
  <c r="C880" i="3" s="1"/>
  <c r="C881" i="3" a="1"/>
  <c r="C881" i="3" s="1"/>
  <c r="C882" i="3" a="1"/>
  <c r="C882" i="3" s="1"/>
  <c r="C883" i="3" a="1"/>
  <c r="C883" i="3" s="1"/>
  <c r="C884" i="3" a="1"/>
  <c r="C884" i="3" s="1"/>
  <c r="C885" i="3" a="1"/>
  <c r="C885" i="3" s="1"/>
  <c r="C886" i="3" a="1"/>
  <c r="C886" i="3" s="1"/>
  <c r="C887" i="3" a="1"/>
  <c r="C887" i="3" s="1"/>
  <c r="C1044" i="3" a="1"/>
  <c r="C1044" i="3" s="1"/>
  <c r="C1045" i="3" a="1"/>
  <c r="C1045" i="3" s="1"/>
  <c r="C1046" i="3" a="1"/>
  <c r="C1046" i="3" s="1"/>
  <c r="B1047" i="3"/>
  <c r="B1048" i="3"/>
  <c r="B1049" i="3"/>
  <c r="B1050" i="3"/>
  <c r="B1051" i="3"/>
  <c r="B840" i="3"/>
  <c r="B841" i="3"/>
  <c r="B842" i="3"/>
  <c r="B843" i="3"/>
  <c r="B844" i="3"/>
  <c r="B845" i="3"/>
  <c r="B846" i="3"/>
  <c r="B847" i="3"/>
  <c r="C1047" i="3" a="1"/>
  <c r="C1047" i="3" s="1"/>
  <c r="C1048" i="3" a="1"/>
  <c r="C1048" i="3" s="1"/>
  <c r="C1049" i="3" a="1"/>
  <c r="C1049" i="3" s="1"/>
  <c r="C1050" i="3" a="1"/>
  <c r="C1050" i="3" s="1"/>
  <c r="C1051" i="3" a="1"/>
  <c r="C1051" i="3" s="1"/>
  <c r="C840" i="3" a="1"/>
  <c r="C840" i="3" s="1"/>
  <c r="C841" i="3" a="1"/>
  <c r="C841" i="3" s="1"/>
  <c r="C842" i="3" a="1"/>
  <c r="C842" i="3" s="1"/>
  <c r="C843" i="3" a="1"/>
  <c r="C843" i="3" s="1"/>
  <c r="C844" i="3" a="1"/>
  <c r="C844" i="3" s="1"/>
  <c r="C845" i="3" a="1"/>
  <c r="C845" i="3" s="1"/>
  <c r="C846" i="3" a="1"/>
  <c r="C846" i="3" s="1"/>
  <c r="C847" i="3" a="1"/>
  <c r="C847" i="3" s="1"/>
  <c r="B848" i="3"/>
  <c r="B849" i="3"/>
  <c r="B850" i="3"/>
  <c r="B851" i="3"/>
  <c r="B852" i="3"/>
  <c r="B853" i="3"/>
  <c r="B854" i="3"/>
  <c r="B1202" i="3"/>
  <c r="B855" i="3"/>
  <c r="B856" i="3"/>
  <c r="B888" i="3"/>
  <c r="B889" i="3"/>
  <c r="B890" i="3"/>
  <c r="B891" i="3"/>
  <c r="C848" i="3" a="1"/>
  <c r="C848" i="3" s="1"/>
  <c r="C849" i="3" a="1"/>
  <c r="C849" i="3" s="1"/>
  <c r="C850" i="3" a="1"/>
  <c r="C850" i="3" s="1"/>
  <c r="C851" i="3" a="1"/>
  <c r="C851" i="3" s="1"/>
  <c r="C852" i="3" a="1"/>
  <c r="C852" i="3" s="1"/>
  <c r="C853" i="3" a="1"/>
  <c r="C853" i="3" s="1"/>
  <c r="C854" i="3" a="1"/>
  <c r="C854" i="3" s="1"/>
  <c r="C1202" i="3" a="1"/>
  <c r="C1202" i="3" s="1"/>
  <c r="C855" i="3" a="1"/>
  <c r="C855" i="3" s="1"/>
  <c r="C856" i="3" a="1"/>
  <c r="C856" i="3" s="1"/>
  <c r="C888" i="3" a="1"/>
  <c r="C888" i="3" s="1"/>
  <c r="C889" i="3" a="1"/>
  <c r="C889" i="3" s="1"/>
  <c r="C890" i="3" a="1"/>
  <c r="C890" i="3" s="1"/>
  <c r="C891" i="3" a="1"/>
  <c r="C891" i="3" s="1"/>
  <c r="B892" i="3"/>
  <c r="B893" i="3"/>
  <c r="B894" i="3"/>
  <c r="B895" i="3"/>
  <c r="B896" i="3"/>
  <c r="B897" i="3"/>
  <c r="B898" i="3"/>
  <c r="B899" i="3"/>
  <c r="B900" i="3"/>
  <c r="B901" i="3"/>
  <c r="B902" i="3"/>
  <c r="B903" i="3"/>
  <c r="B904" i="3"/>
  <c r="B905" i="3"/>
  <c r="C892" i="3" a="1"/>
  <c r="C892" i="3" s="1"/>
  <c r="C893" i="3" a="1"/>
  <c r="C893" i="3" s="1"/>
  <c r="C894" i="3" a="1"/>
  <c r="C894" i="3" s="1"/>
  <c r="C895" i="3" a="1"/>
  <c r="C895" i="3" s="1"/>
  <c r="C896" i="3" a="1"/>
  <c r="C896" i="3" s="1"/>
  <c r="C897" i="3" a="1"/>
  <c r="C897" i="3" s="1"/>
  <c r="C898" i="3" a="1"/>
  <c r="C898" i="3" s="1"/>
  <c r="C899" i="3" a="1"/>
  <c r="C899" i="3" s="1"/>
  <c r="C900" i="3" a="1"/>
  <c r="C900" i="3" s="1"/>
  <c r="C901" i="3" a="1"/>
  <c r="C901" i="3" s="1"/>
  <c r="C902" i="3" a="1"/>
  <c r="C902" i="3" s="1"/>
  <c r="C903" i="3" a="1"/>
  <c r="C903" i="3" s="1"/>
  <c r="C904" i="3" a="1"/>
  <c r="C904" i="3" s="1"/>
  <c r="C905" i="3" a="1"/>
  <c r="C905" i="3" s="1"/>
  <c r="B906" i="3"/>
  <c r="B1052" i="3"/>
  <c r="B1053" i="3"/>
  <c r="B1054" i="3"/>
  <c r="B1055" i="3"/>
  <c r="B1102" i="3"/>
  <c r="B1103" i="3"/>
  <c r="B1104" i="3"/>
  <c r="B1105" i="3"/>
  <c r="C906" i="3" a="1"/>
  <c r="C906" i="3" s="1"/>
  <c r="C1052" i="3" a="1"/>
  <c r="C1052" i="3" s="1"/>
  <c r="C1053" i="3" a="1"/>
  <c r="C1053" i="3" s="1"/>
  <c r="C1054" i="3" a="1"/>
  <c r="C1054" i="3" s="1"/>
  <c r="C1055" i="3" a="1"/>
  <c r="C1055" i="3" s="1"/>
  <c r="C1102" i="3" a="1"/>
  <c r="C1102" i="3" s="1"/>
  <c r="C1103" i="3" a="1"/>
  <c r="C1103" i="3" s="1"/>
  <c r="C1104" i="3" a="1"/>
  <c r="C1104" i="3" s="1"/>
  <c r="C1105" i="3" a="1"/>
  <c r="C1105" i="3" s="1"/>
  <c r="B1106" i="3"/>
  <c r="B1107" i="3"/>
  <c r="B1108" i="3"/>
  <c r="B1109" i="3"/>
  <c r="B1110" i="3"/>
  <c r="B1111" i="3"/>
  <c r="B1112" i="3"/>
  <c r="B1113" i="3"/>
  <c r="B1114" i="3"/>
  <c r="B1115" i="3"/>
  <c r="B1116" i="3"/>
  <c r="B1117" i="3"/>
  <c r="B1118" i="3"/>
  <c r="B1119" i="3"/>
  <c r="C1106" i="3" a="1"/>
  <c r="C1106" i="3" s="1"/>
  <c r="C1107" i="3" a="1"/>
  <c r="C1107" i="3" s="1"/>
  <c r="C1108" i="3" a="1"/>
  <c r="C1108" i="3" s="1"/>
  <c r="C1109" i="3" a="1"/>
  <c r="C1109" i="3" s="1"/>
  <c r="C1110" i="3" a="1"/>
  <c r="C1110" i="3" s="1"/>
  <c r="C1111" i="3" a="1"/>
  <c r="C1111" i="3" s="1"/>
  <c r="C1112" i="3" a="1"/>
  <c r="C1112" i="3" s="1"/>
  <c r="C1113" i="3" a="1"/>
  <c r="C1113" i="3" s="1"/>
  <c r="C1114" i="3" a="1"/>
  <c r="C1114" i="3" s="1"/>
  <c r="C1115" i="3" a="1"/>
  <c r="C1115" i="3" s="1"/>
  <c r="C1116" i="3" a="1"/>
  <c r="C1116" i="3" s="1"/>
  <c r="C1117" i="3" a="1"/>
  <c r="C1117" i="3" s="1"/>
  <c r="C1118" i="3" a="1"/>
  <c r="C1118" i="3" s="1"/>
  <c r="C1119" i="3" a="1"/>
  <c r="C1119" i="3" s="1"/>
  <c r="B1120" i="3"/>
  <c r="B1121" i="3"/>
  <c r="B1122" i="3"/>
  <c r="B1123" i="3"/>
  <c r="B1124" i="3"/>
  <c r="B1125" i="3"/>
  <c r="B1126" i="3"/>
  <c r="B1127" i="3"/>
  <c r="B1128" i="3"/>
  <c r="B1129" i="3"/>
  <c r="B1130" i="3"/>
  <c r="B1131" i="3"/>
  <c r="B1132" i="3"/>
  <c r="C1120" i="3" a="1"/>
  <c r="C1120" i="3" s="1"/>
  <c r="C1121" i="3" a="1"/>
  <c r="C1121" i="3" s="1"/>
  <c r="C1122" i="3" a="1"/>
  <c r="C1122" i="3" s="1"/>
  <c r="C1123" i="3" a="1"/>
  <c r="C1123" i="3" s="1"/>
  <c r="C1124" i="3" a="1"/>
  <c r="C1124" i="3" s="1"/>
  <c r="C1125" i="3" a="1"/>
  <c r="C1125" i="3" s="1"/>
  <c r="C1126" i="3" a="1"/>
  <c r="C1126" i="3" s="1"/>
  <c r="C1127" i="3" a="1"/>
  <c r="C1127" i="3" s="1"/>
  <c r="C1128" i="3" a="1"/>
  <c r="C1128" i="3" s="1"/>
  <c r="C1129" i="3" a="1"/>
  <c r="C1129" i="3" s="1"/>
  <c r="C1130" i="3" a="1"/>
  <c r="C1130" i="3" s="1"/>
  <c r="C1131" i="3" a="1"/>
  <c r="C1131" i="3" s="1"/>
  <c r="C1132" i="3" a="1"/>
  <c r="C1132" i="3" s="1"/>
  <c r="B1133" i="3"/>
  <c r="B1134" i="3"/>
  <c r="B1135" i="3"/>
  <c r="B1136" i="3"/>
  <c r="B1137" i="3"/>
  <c r="B1138" i="3"/>
  <c r="B1139" i="3"/>
  <c r="B1140" i="3"/>
  <c r="B1141" i="3"/>
  <c r="B1143" i="3"/>
  <c r="B1144" i="3"/>
  <c r="B1145" i="3"/>
  <c r="B1146" i="3"/>
  <c r="C1133" i="3" a="1"/>
  <c r="C1133" i="3" s="1"/>
  <c r="C1134" i="3" a="1"/>
  <c r="C1134" i="3" s="1"/>
  <c r="C1135" i="3" a="1"/>
  <c r="C1135" i="3" s="1"/>
  <c r="C1136" i="3" a="1"/>
  <c r="C1136" i="3" s="1"/>
  <c r="C1137" i="3" a="1"/>
  <c r="C1137" i="3" s="1"/>
  <c r="C1138" i="3" a="1"/>
  <c r="C1138" i="3" s="1"/>
  <c r="C1139" i="3" a="1"/>
  <c r="C1139" i="3" s="1"/>
  <c r="C1140" i="3" a="1"/>
  <c r="C1140" i="3" s="1"/>
  <c r="C1141" i="3" a="1"/>
  <c r="C1141" i="3" s="1"/>
  <c r="C1143" i="3" a="1"/>
  <c r="C1143" i="3" s="1"/>
  <c r="C1144" i="3" a="1"/>
  <c r="C1144" i="3" s="1"/>
  <c r="C1145" i="3" a="1"/>
  <c r="C1145" i="3" s="1"/>
  <c r="C1146" i="3" a="1"/>
  <c r="C1146" i="3" s="1"/>
  <c r="B1147" i="3"/>
  <c r="B1148" i="3"/>
  <c r="B1149" i="3"/>
  <c r="B1150" i="3"/>
  <c r="B1151" i="3"/>
  <c r="B1152" i="3"/>
  <c r="B1153" i="3"/>
  <c r="B1154" i="3"/>
  <c r="B1155" i="3"/>
  <c r="B1156" i="3"/>
  <c r="B1157" i="3"/>
  <c r="B1158" i="3"/>
  <c r="C1147" i="3" a="1"/>
  <c r="C1147" i="3" s="1"/>
  <c r="C1148" i="3" a="1"/>
  <c r="C1148" i="3" s="1"/>
  <c r="C1149" i="3" a="1"/>
  <c r="C1149" i="3" s="1"/>
  <c r="C1150" i="3" a="1"/>
  <c r="C1150" i="3" s="1"/>
  <c r="C1151" i="3" a="1"/>
  <c r="C1151" i="3" s="1"/>
  <c r="C1152" i="3" a="1"/>
  <c r="C1152" i="3" s="1"/>
  <c r="C1153" i="3" a="1"/>
  <c r="C1153" i="3" s="1"/>
  <c r="C1154" i="3" a="1"/>
  <c r="C1154" i="3" s="1"/>
  <c r="C1155" i="3" a="1"/>
  <c r="C1155" i="3" s="1"/>
  <c r="C1156" i="3" a="1"/>
  <c r="C1156" i="3" s="1"/>
  <c r="C1157" i="3" a="1"/>
  <c r="C1157" i="3" s="1"/>
  <c r="C1158" i="3" a="1"/>
  <c r="C1158" i="3" s="1"/>
  <c r="B1159" i="3"/>
  <c r="B1160" i="3"/>
  <c r="B1161" i="3"/>
  <c r="B1162" i="3"/>
  <c r="B1163" i="3"/>
  <c r="B1164" i="3"/>
  <c r="B1165" i="3"/>
  <c r="B1166" i="3"/>
  <c r="B1167" i="3"/>
  <c r="B1168" i="3"/>
  <c r="B1169" i="3"/>
  <c r="B1170" i="3"/>
  <c r="C1159" i="3" a="1"/>
  <c r="C1159" i="3" s="1"/>
  <c r="C1160" i="3" a="1"/>
  <c r="C1160" i="3" s="1"/>
  <c r="C1161" i="3" a="1"/>
  <c r="C1161" i="3" s="1"/>
  <c r="C1162" i="3" a="1"/>
  <c r="C1162" i="3" s="1"/>
  <c r="C1163" i="3" a="1"/>
  <c r="C1163" i="3" s="1"/>
  <c r="C1164" i="3" a="1"/>
  <c r="C1164" i="3" s="1"/>
  <c r="C1165" i="3" a="1"/>
  <c r="C1165" i="3" s="1"/>
  <c r="C1166" i="3" a="1"/>
  <c r="C1166" i="3" s="1"/>
  <c r="C1167" i="3" a="1"/>
  <c r="C1167" i="3" s="1"/>
  <c r="C1168" i="3" a="1"/>
  <c r="C1168" i="3" s="1"/>
  <c r="C1169" i="3" a="1"/>
  <c r="C1169" i="3" s="1"/>
  <c r="C1170" i="3" a="1"/>
  <c r="C1170" i="3" s="1"/>
  <c r="B1171" i="3"/>
  <c r="B1172" i="3"/>
  <c r="B1173" i="3"/>
  <c r="B1174" i="3"/>
  <c r="B1175" i="3"/>
  <c r="B1176" i="3"/>
  <c r="B1177" i="3"/>
  <c r="C1171" i="3" a="1"/>
  <c r="C1171" i="3" s="1"/>
  <c r="C1172" i="3" a="1"/>
  <c r="C1172" i="3" s="1"/>
  <c r="C1173" i="3" a="1"/>
  <c r="C1173" i="3" s="1"/>
  <c r="C1174" i="3" a="1"/>
  <c r="C1174" i="3" s="1"/>
  <c r="C1175" i="3" a="1"/>
  <c r="C1175" i="3" s="1"/>
  <c r="C1176" i="3" a="1"/>
  <c r="C1176" i="3" s="1"/>
  <c r="C1177" i="3" a="1"/>
  <c r="C1177" i="3" s="1"/>
  <c r="B465" i="3"/>
  <c r="B479" i="3"/>
  <c r="B469" i="3"/>
  <c r="B471" i="3"/>
  <c r="B470" i="3"/>
  <c r="C465" i="3" a="1"/>
  <c r="C465" i="3" s="1"/>
  <c r="C479" i="3" a="1"/>
  <c r="C479" i="3" s="1"/>
  <c r="C469" i="3" a="1"/>
  <c r="C469" i="3" s="1"/>
  <c r="C471" i="3" a="1"/>
  <c r="C471" i="3" s="1"/>
  <c r="C470" i="3" a="1"/>
  <c r="C470" i="3" s="1"/>
  <c r="B493" i="3"/>
  <c r="B466" i="3"/>
  <c r="B463" i="3"/>
  <c r="B494" i="3"/>
  <c r="B476" i="3"/>
  <c r="C493" i="3" a="1"/>
  <c r="C493" i="3" s="1"/>
  <c r="C466" i="3" a="1"/>
  <c r="C466" i="3" s="1"/>
  <c r="C463" i="3" a="1"/>
  <c r="C463" i="3" s="1"/>
  <c r="C494" i="3" a="1"/>
  <c r="C494" i="3" s="1"/>
  <c r="C476" i="3" a="1"/>
  <c r="C476" i="3" s="1"/>
  <c r="B492" i="3"/>
  <c r="B487" i="3"/>
  <c r="B1178" i="3"/>
  <c r="B1179" i="3"/>
  <c r="C492" i="3" a="1"/>
  <c r="C492" i="3" s="1"/>
  <c r="C487" i="3" a="1"/>
  <c r="C487" i="3" s="1"/>
  <c r="C1178" i="3" a="1"/>
  <c r="C1178" i="3" s="1"/>
  <c r="C1179" i="3" a="1"/>
  <c r="C1179" i="3" s="1"/>
  <c r="C308" i="3" a="1"/>
  <c r="C308" i="3" s="1"/>
  <c r="B308" i="3"/>
  <c r="B316" i="3"/>
  <c r="B318" i="3"/>
  <c r="B297" i="3"/>
  <c r="B287" i="3"/>
  <c r="B286" i="3"/>
  <c r="B319" i="3"/>
  <c r="B293" i="3"/>
  <c r="C316" i="3" a="1"/>
  <c r="C316" i="3" s="1"/>
  <c r="C318" i="3" a="1"/>
  <c r="C318" i="3" s="1"/>
  <c r="C297" i="3" a="1"/>
  <c r="C297" i="3" s="1"/>
  <c r="C287" i="3" a="1"/>
  <c r="C287" i="3" s="1"/>
  <c r="C286" i="3" a="1"/>
  <c r="C286" i="3" s="1"/>
  <c r="C319" i="3" a="1"/>
  <c r="C319" i="3" s="1"/>
  <c r="C293" i="3" a="1"/>
  <c r="C293" i="3" s="1"/>
  <c r="B305" i="3"/>
  <c r="B285" i="3"/>
  <c r="B284" i="3"/>
  <c r="B283" i="3"/>
  <c r="B282" i="3"/>
  <c r="B289" i="3"/>
  <c r="B290" i="3"/>
  <c r="C305" i="3" a="1"/>
  <c r="C305" i="3" s="1"/>
  <c r="C285" i="3" a="1"/>
  <c r="C285" i="3" s="1"/>
  <c r="C284" i="3" a="1"/>
  <c r="C284" i="3" s="1"/>
  <c r="C283" i="3" a="1"/>
  <c r="C283" i="3" s="1"/>
  <c r="C282" i="3" a="1"/>
  <c r="C282" i="3" s="1"/>
  <c r="C289" i="3" a="1"/>
  <c r="C289" i="3" s="1"/>
  <c r="C290" i="3" a="1"/>
  <c r="C290" i="3" s="1"/>
  <c r="B288" i="3"/>
  <c r="B291" i="3"/>
  <c r="B292" i="3"/>
  <c r="B294" i="3"/>
  <c r="B296" i="3"/>
  <c r="B295" i="3"/>
  <c r="B280" i="3"/>
  <c r="C288" i="3" a="1"/>
  <c r="C288" i="3" s="1"/>
  <c r="C291" i="3" a="1"/>
  <c r="C291" i="3" s="1"/>
  <c r="C292" i="3" a="1"/>
  <c r="C292" i="3" s="1"/>
  <c r="C294" i="3" a="1"/>
  <c r="C294" i="3" s="1"/>
  <c r="C296" i="3" a="1"/>
  <c r="C296" i="3" s="1"/>
  <c r="C295" i="3" a="1"/>
  <c r="C295" i="3" s="1"/>
  <c r="C280" i="3" a="1"/>
  <c r="C280" i="3" s="1"/>
  <c r="B281" i="3"/>
  <c r="B278" i="3"/>
  <c r="B298" i="3"/>
  <c r="B303" i="3"/>
  <c r="B304" i="3"/>
  <c r="B300" i="3"/>
  <c r="C281" i="3" a="1"/>
  <c r="C281" i="3" s="1"/>
  <c r="C278" i="3" a="1"/>
  <c r="C278" i="3" s="1"/>
  <c r="C298" i="3" a="1"/>
  <c r="C298" i="3" s="1"/>
  <c r="C303" i="3" a="1"/>
  <c r="C303" i="3" s="1"/>
  <c r="C304" i="3" a="1"/>
  <c r="C304" i="3" s="1"/>
  <c r="C300" i="3" a="1"/>
  <c r="C300" i="3" s="1"/>
  <c r="B301" i="3"/>
  <c r="B299" i="3"/>
  <c r="B312" i="3"/>
  <c r="B306" i="3"/>
  <c r="B307" i="3"/>
  <c r="B302" i="3"/>
  <c r="B311" i="3"/>
  <c r="C301" i="3" a="1"/>
  <c r="C301" i="3" s="1"/>
  <c r="C299" i="3" a="1"/>
  <c r="C299" i="3" s="1"/>
  <c r="C312" i="3" a="1"/>
  <c r="C312" i="3" s="1"/>
  <c r="C306" i="3" a="1"/>
  <c r="C306" i="3" s="1"/>
  <c r="C307" i="3" a="1"/>
  <c r="C307" i="3" s="1"/>
  <c r="C302" i="3" a="1"/>
  <c r="C302" i="3" s="1"/>
  <c r="C311" i="3" a="1"/>
  <c r="C311" i="3" s="1"/>
  <c r="B309" i="3"/>
  <c r="B310" i="3"/>
  <c r="B315" i="3"/>
  <c r="B320" i="3"/>
  <c r="B322" i="3"/>
  <c r="B321" i="3"/>
  <c r="B317" i="3"/>
  <c r="C309" i="3" a="1"/>
  <c r="C309" i="3" s="1"/>
  <c r="C310" i="3" a="1"/>
  <c r="C310" i="3" s="1"/>
  <c r="C315" i="3" a="1"/>
  <c r="C315" i="3" s="1"/>
  <c r="C320" i="3" a="1"/>
  <c r="C320" i="3" s="1"/>
  <c r="C322" i="3" a="1"/>
  <c r="C322" i="3" s="1"/>
  <c r="C321" i="3" a="1"/>
  <c r="C321" i="3" s="1"/>
  <c r="C317" i="3" a="1"/>
  <c r="C317" i="3" s="1"/>
  <c r="B324" i="3"/>
  <c r="B323" i="3"/>
  <c r="B314" i="3"/>
  <c r="B313" i="3"/>
  <c r="B332" i="3"/>
  <c r="B363" i="3"/>
  <c r="B342" i="3"/>
  <c r="C324" i="3" a="1"/>
  <c r="C324" i="3" s="1"/>
  <c r="C323" i="3" a="1"/>
  <c r="C323" i="3" s="1"/>
  <c r="C314" i="3" a="1"/>
  <c r="C314" i="3" s="1"/>
  <c r="C313" i="3" a="1"/>
  <c r="C313" i="3" s="1"/>
  <c r="C332" i="3" a="1"/>
  <c r="C332" i="3" s="1"/>
  <c r="C363" i="3" a="1"/>
  <c r="C363" i="3" s="1"/>
  <c r="C342" i="3" a="1"/>
  <c r="C342" i="3" s="1"/>
  <c r="B346" i="3"/>
  <c r="B326" i="3"/>
  <c r="B356" i="3"/>
  <c r="B328" i="3"/>
  <c r="B339" i="3"/>
  <c r="B337" i="3"/>
  <c r="C346" i="3" a="1"/>
  <c r="C346" i="3" s="1"/>
  <c r="C326" i="3" a="1"/>
  <c r="C326" i="3" s="1"/>
  <c r="C356" i="3" a="1"/>
  <c r="C356" i="3" s="1"/>
  <c r="C328" i="3" a="1"/>
  <c r="C328" i="3" s="1"/>
  <c r="C339" i="3" a="1"/>
  <c r="C339" i="3" s="1"/>
  <c r="C337" i="3" a="1"/>
  <c r="C337" i="3" s="1"/>
  <c r="B331" i="3"/>
  <c r="B336" i="3"/>
  <c r="B335" i="3"/>
  <c r="B338" i="3"/>
  <c r="B333" i="3"/>
  <c r="B334" i="3"/>
  <c r="C331" i="3" a="1"/>
  <c r="C331" i="3" s="1"/>
  <c r="C336" i="3" a="1"/>
  <c r="C336" i="3" s="1"/>
  <c r="C335" i="3" a="1"/>
  <c r="C335" i="3" s="1"/>
  <c r="C338" i="3" a="1"/>
  <c r="C338" i="3" s="1"/>
  <c r="C333" i="3" a="1"/>
  <c r="C333" i="3" s="1"/>
  <c r="C334" i="3" a="1"/>
  <c r="C334" i="3" s="1"/>
  <c r="B341" i="3"/>
  <c r="B340" i="3"/>
  <c r="B329" i="3"/>
  <c r="B330" i="3"/>
  <c r="B327" i="3"/>
  <c r="B343" i="3"/>
  <c r="B345" i="3"/>
  <c r="C341" i="3" a="1"/>
  <c r="C341" i="3" s="1"/>
  <c r="C340" i="3" a="1"/>
  <c r="C340" i="3" s="1"/>
  <c r="C329" i="3" a="1"/>
  <c r="C329" i="3" s="1"/>
  <c r="C330" i="3" a="1"/>
  <c r="C330" i="3" s="1"/>
  <c r="C327" i="3" a="1"/>
  <c r="C327" i="3" s="1"/>
  <c r="C343" i="3" a="1"/>
  <c r="C343" i="3" s="1"/>
  <c r="C345" i="3" a="1"/>
  <c r="C345" i="3" s="1"/>
  <c r="B344" i="3"/>
  <c r="B348" i="3"/>
  <c r="B350" i="3"/>
  <c r="B347" i="3"/>
  <c r="B349" i="3"/>
  <c r="B360" i="3"/>
  <c r="B359" i="3"/>
  <c r="C344" i="3" a="1"/>
  <c r="C344" i="3" s="1"/>
  <c r="C348" i="3" a="1"/>
  <c r="C348" i="3" s="1"/>
  <c r="C350" i="3" a="1"/>
  <c r="C350" i="3" s="1"/>
  <c r="C347" i="3" a="1"/>
  <c r="C347" i="3" s="1"/>
  <c r="C349" i="3" a="1"/>
  <c r="C349" i="3" s="1"/>
  <c r="C360" i="3" a="1"/>
  <c r="C360" i="3" s="1"/>
  <c r="C359" i="3" a="1"/>
  <c r="C359" i="3" s="1"/>
  <c r="B354" i="3"/>
  <c r="B355" i="3"/>
  <c r="B352" i="3"/>
  <c r="B353" i="3"/>
  <c r="B351" i="3"/>
  <c r="B358" i="3"/>
  <c r="B361" i="3"/>
  <c r="C354" i="3" a="1"/>
  <c r="C354" i="3" s="1"/>
  <c r="C355" i="3" a="1"/>
  <c r="C355" i="3" s="1"/>
  <c r="C352" i="3" a="1"/>
  <c r="C352" i="3" s="1"/>
  <c r="C353" i="3" a="1"/>
  <c r="C353" i="3" s="1"/>
  <c r="C351" i="3" a="1"/>
  <c r="C351" i="3" s="1"/>
  <c r="C358" i="3" a="1"/>
  <c r="C358" i="3" s="1"/>
  <c r="C361" i="3" a="1"/>
  <c r="C361" i="3" s="1"/>
  <c r="B364" i="3"/>
  <c r="B362" i="3"/>
  <c r="B365" i="3"/>
  <c r="B366" i="3"/>
  <c r="C364" i="3" a="1"/>
  <c r="C364" i="3" s="1"/>
  <c r="C362" i="3" a="1"/>
  <c r="C362" i="3" s="1"/>
  <c r="C365" i="3" a="1"/>
  <c r="C365" i="3" s="1"/>
  <c r="C366" i="3" a="1"/>
  <c r="C366" i="3" s="1"/>
  <c r="B367" i="3"/>
  <c r="B402" i="3"/>
  <c r="B400" i="3"/>
  <c r="B397" i="3"/>
  <c r="B372" i="3"/>
  <c r="B401" i="3"/>
  <c r="C367" i="3" a="1"/>
  <c r="C367" i="3" s="1"/>
  <c r="C402" i="3" a="1"/>
  <c r="C402" i="3" s="1"/>
  <c r="C400" i="3" a="1"/>
  <c r="C400" i="3" s="1"/>
  <c r="C397" i="3" a="1"/>
  <c r="C397" i="3" s="1"/>
  <c r="C372" i="3" a="1"/>
  <c r="C372" i="3" s="1"/>
  <c r="C401" i="3" a="1"/>
  <c r="C401" i="3" s="1"/>
  <c r="B387" i="3"/>
  <c r="B378" i="3"/>
  <c r="B368" i="3"/>
  <c r="B391" i="3"/>
  <c r="B389" i="3"/>
  <c r="B383" i="3"/>
  <c r="C387" i="3" a="1"/>
  <c r="C387" i="3" s="1"/>
  <c r="C378" i="3" a="1"/>
  <c r="C378" i="3" s="1"/>
  <c r="C368" i="3" a="1"/>
  <c r="C368" i="3" s="1"/>
  <c r="C391" i="3" a="1"/>
  <c r="C391" i="3" s="1"/>
  <c r="C389" i="3" a="1"/>
  <c r="C389" i="3" s="1"/>
  <c r="C383" i="3" a="1"/>
  <c r="C383" i="3" s="1"/>
  <c r="B373" i="3"/>
  <c r="B374" i="3"/>
  <c r="B376" i="3"/>
  <c r="B375" i="3"/>
  <c r="B377" i="3"/>
  <c r="B379" i="3"/>
  <c r="B370" i="3"/>
  <c r="C373" i="3" a="1"/>
  <c r="C373" i="3" s="1"/>
  <c r="C374" i="3" a="1"/>
  <c r="C374" i="3" s="1"/>
  <c r="C376" i="3" a="1"/>
  <c r="C376" i="3" s="1"/>
  <c r="C375" i="3" a="1"/>
  <c r="C375" i="3" s="1"/>
  <c r="C377" i="3" a="1"/>
  <c r="C377" i="3" s="1"/>
  <c r="C379" i="3" a="1"/>
  <c r="C379" i="3" s="1"/>
  <c r="C370" i="3" a="1"/>
  <c r="C370" i="3" s="1"/>
  <c r="B371" i="3"/>
  <c r="B369" i="3"/>
  <c r="B380" i="3"/>
  <c r="B382" i="3"/>
  <c r="B381" i="3"/>
  <c r="B384" i="3"/>
  <c r="B385" i="3"/>
  <c r="C371" i="3" a="1"/>
  <c r="C371" i="3" s="1"/>
  <c r="C369" i="3" a="1"/>
  <c r="C369" i="3" s="1"/>
  <c r="C380" i="3" a="1"/>
  <c r="C380" i="3" s="1"/>
  <c r="C382" i="3" a="1"/>
  <c r="C382" i="3" s="1"/>
  <c r="C381" i="3" a="1"/>
  <c r="C381" i="3" s="1"/>
  <c r="C384" i="3" a="1"/>
  <c r="C384" i="3" s="1"/>
  <c r="C385" i="3" a="1"/>
  <c r="C385" i="3" s="1"/>
  <c r="B386" i="3"/>
  <c r="B392" i="3"/>
  <c r="B393" i="3"/>
  <c r="B388" i="3"/>
  <c r="B390" i="3"/>
  <c r="B394" i="3"/>
  <c r="B395" i="3"/>
  <c r="C386" i="3" a="1"/>
  <c r="C386" i="3" s="1"/>
  <c r="C392" i="3" a="1"/>
  <c r="C392" i="3" s="1"/>
  <c r="C393" i="3" a="1"/>
  <c r="C393" i="3" s="1"/>
  <c r="C388" i="3" a="1"/>
  <c r="C388" i="3" s="1"/>
  <c r="C390" i="3" a="1"/>
  <c r="C390" i="3" s="1"/>
  <c r="C394" i="3" a="1"/>
  <c r="C394" i="3" s="1"/>
  <c r="C395" i="3" a="1"/>
  <c r="C395" i="3" s="1"/>
  <c r="B404" i="3"/>
  <c r="B403" i="3"/>
  <c r="B398" i="3"/>
  <c r="B399" i="3"/>
  <c r="B438" i="3"/>
  <c r="B439" i="3"/>
  <c r="B441" i="3"/>
  <c r="C404" i="3" a="1"/>
  <c r="C404" i="3" s="1"/>
  <c r="C403" i="3" a="1"/>
  <c r="C403" i="3" s="1"/>
  <c r="C398" i="3" a="1"/>
  <c r="C398" i="3" s="1"/>
  <c r="C399" i="3" a="1"/>
  <c r="C399" i="3" s="1"/>
  <c r="C438" i="3" a="1"/>
  <c r="C438" i="3" s="1"/>
  <c r="C439" i="3" a="1"/>
  <c r="C439" i="3" s="1"/>
  <c r="C441" i="3" a="1"/>
  <c r="C441" i="3" s="1"/>
  <c r="B442" i="3"/>
  <c r="B425" i="3"/>
  <c r="B417" i="3"/>
  <c r="B407" i="3"/>
  <c r="B405" i="3"/>
  <c r="B418" i="3"/>
  <c r="B427" i="3"/>
  <c r="C442" i="3" a="1"/>
  <c r="C442" i="3" s="1"/>
  <c r="C425" i="3" a="1"/>
  <c r="C425" i="3" s="1"/>
  <c r="C417" i="3" a="1"/>
  <c r="C417" i="3" s="1"/>
  <c r="C407" i="3" a="1"/>
  <c r="C407" i="3" s="1"/>
  <c r="C405" i="3" a="1"/>
  <c r="C405" i="3" s="1"/>
  <c r="C418" i="3" a="1"/>
  <c r="C418" i="3" s="1"/>
  <c r="C427" i="3" a="1"/>
  <c r="C427" i="3" s="1"/>
  <c r="B433" i="3"/>
  <c r="B434" i="3"/>
  <c r="B435" i="3"/>
  <c r="B406" i="3"/>
  <c r="B423" i="3"/>
  <c r="B412" i="3"/>
  <c r="B411" i="3"/>
  <c r="C433" i="3" a="1"/>
  <c r="C433" i="3" s="1"/>
  <c r="C434" i="3" a="1"/>
  <c r="C434" i="3" s="1"/>
  <c r="C435" i="3" a="1"/>
  <c r="C435" i="3" s="1"/>
  <c r="C406" i="3" a="1"/>
  <c r="C406" i="3" s="1"/>
  <c r="C423" i="3" a="1"/>
  <c r="C423" i="3" s="1"/>
  <c r="C412" i="3" a="1"/>
  <c r="C412" i="3" s="1"/>
  <c r="C411" i="3" a="1"/>
  <c r="C411" i="3" s="1"/>
  <c r="B416" i="3"/>
  <c r="B415" i="3"/>
  <c r="B414" i="3"/>
  <c r="B413" i="3"/>
  <c r="B443" i="3"/>
  <c r="B419" i="3"/>
  <c r="B409" i="3"/>
  <c r="C416" i="3" a="1"/>
  <c r="C416" i="3" s="1"/>
  <c r="C415" i="3" a="1"/>
  <c r="C415" i="3" s="1"/>
  <c r="C414" i="3" a="1"/>
  <c r="C414" i="3" s="1"/>
  <c r="C413" i="3" a="1"/>
  <c r="C413" i="3" s="1"/>
  <c r="C443" i="3" a="1"/>
  <c r="C443" i="3" s="1"/>
  <c r="C419" i="3" a="1"/>
  <c r="C419" i="3" s="1"/>
  <c r="C409" i="3" a="1"/>
  <c r="C409" i="3" s="1"/>
  <c r="B410" i="3"/>
  <c r="B408" i="3"/>
  <c r="B421" i="3"/>
  <c r="B420" i="3"/>
  <c r="B422" i="3"/>
  <c r="C410" i="3" a="1"/>
  <c r="C410" i="3" s="1"/>
  <c r="C408" i="3" a="1"/>
  <c r="C408" i="3" s="1"/>
  <c r="C421" i="3" a="1"/>
  <c r="C421" i="3" s="1"/>
  <c r="C420" i="3" a="1"/>
  <c r="C420" i="3" s="1"/>
  <c r="C422" i="3" a="1"/>
  <c r="C422" i="3" s="1"/>
  <c r="B429" i="3"/>
  <c r="B424" i="3"/>
  <c r="B426" i="3"/>
  <c r="B431" i="3"/>
  <c r="B432" i="3"/>
  <c r="B428" i="3"/>
  <c r="B430" i="3"/>
  <c r="C429" i="3" a="1"/>
  <c r="C429" i="3" s="1"/>
  <c r="C424" i="3" a="1"/>
  <c r="C424" i="3" s="1"/>
  <c r="C426" i="3" a="1"/>
  <c r="C426" i="3" s="1"/>
  <c r="C431" i="3" a="1"/>
  <c r="C431" i="3" s="1"/>
  <c r="C432" i="3" a="1"/>
  <c r="C432" i="3" s="1"/>
  <c r="C428" i="3" a="1"/>
  <c r="C428" i="3" s="1"/>
  <c r="C430" i="3" a="1"/>
  <c r="C430" i="3" s="1"/>
  <c r="B436" i="3"/>
  <c r="B440" i="3"/>
  <c r="B437" i="3"/>
  <c r="B447" i="3"/>
  <c r="B459" i="3"/>
  <c r="B450" i="3"/>
  <c r="B455" i="3"/>
  <c r="C436" i="3" a="1"/>
  <c r="C436" i="3" s="1"/>
  <c r="C440" i="3" a="1"/>
  <c r="C440" i="3" s="1"/>
  <c r="C437" i="3" a="1"/>
  <c r="C437" i="3" s="1"/>
  <c r="C447" i="3" a="1"/>
  <c r="C447" i="3" s="1"/>
  <c r="C459" i="3" a="1"/>
  <c r="C459" i="3" s="1"/>
  <c r="C450" i="3" a="1"/>
  <c r="C450" i="3" s="1"/>
  <c r="C455" i="3" a="1"/>
  <c r="C455" i="3" s="1"/>
  <c r="B454" i="3"/>
  <c r="B460" i="3"/>
  <c r="B453" i="3"/>
  <c r="B446" i="3"/>
  <c r="B445" i="3"/>
  <c r="B461" i="3"/>
  <c r="B451" i="3"/>
  <c r="C454" i="3" a="1"/>
  <c r="C454" i="3" s="1"/>
  <c r="C460" i="3" a="1"/>
  <c r="C460" i="3" s="1"/>
  <c r="C453" i="3" a="1"/>
  <c r="C453" i="3" s="1"/>
  <c r="C446" i="3" a="1"/>
  <c r="C446" i="3" s="1"/>
  <c r="C445" i="3" a="1"/>
  <c r="C445" i="3" s="1"/>
  <c r="C461" i="3" a="1"/>
  <c r="C461" i="3" s="1"/>
  <c r="C451" i="3" a="1"/>
  <c r="C451" i="3" s="1"/>
  <c r="B457" i="3"/>
  <c r="B444" i="3"/>
  <c r="B448" i="3"/>
  <c r="B449" i="3"/>
  <c r="B458" i="3"/>
  <c r="B452" i="3"/>
  <c r="B456" i="3"/>
  <c r="C457" i="3" a="1"/>
  <c r="C457" i="3" s="1"/>
  <c r="C444" i="3" a="1"/>
  <c r="C444" i="3" s="1"/>
  <c r="C448" i="3" a="1"/>
  <c r="C448" i="3" s="1"/>
  <c r="C449" i="3" a="1"/>
  <c r="C449" i="3" s="1"/>
  <c r="C458" i="3" a="1"/>
  <c r="C458" i="3" s="1"/>
  <c r="C452" i="3" a="1"/>
  <c r="C452" i="3" s="1"/>
  <c r="C456" i="3" a="1"/>
  <c r="C456" i="3" s="1"/>
  <c r="B473" i="3"/>
  <c r="B477" i="3"/>
  <c r="B478" i="3"/>
  <c r="B496" i="3"/>
  <c r="B495" i="3"/>
  <c r="B482" i="3"/>
  <c r="B490" i="3"/>
  <c r="C473" i="3" a="1"/>
  <c r="C473" i="3" s="1"/>
  <c r="C477" i="3" a="1"/>
  <c r="C477" i="3" s="1"/>
  <c r="C478" i="3" a="1"/>
  <c r="C478" i="3" s="1"/>
  <c r="C496" i="3" a="1"/>
  <c r="C496" i="3" s="1"/>
  <c r="C495" i="3" a="1"/>
  <c r="C495" i="3" s="1"/>
  <c r="C482" i="3" a="1"/>
  <c r="C482" i="3" s="1"/>
  <c r="C490" i="3" a="1"/>
  <c r="C490" i="3" s="1"/>
  <c r="B472" i="3"/>
  <c r="B491" i="3"/>
  <c r="B497" i="3"/>
  <c r="B468" i="3"/>
  <c r="B484" i="3"/>
  <c r="B474" i="3"/>
  <c r="B486" i="3"/>
  <c r="C472" i="3" a="1"/>
  <c r="C472" i="3" s="1"/>
  <c r="C491" i="3" a="1"/>
  <c r="C491" i="3" s="1"/>
  <c r="C497" i="3" a="1"/>
  <c r="C497" i="3" s="1"/>
  <c r="C468" i="3" a="1"/>
  <c r="C468" i="3" s="1"/>
  <c r="C484" i="3" a="1"/>
  <c r="C484" i="3" s="1"/>
  <c r="C474" i="3" a="1"/>
  <c r="C474" i="3" s="1"/>
  <c r="C486" i="3" a="1"/>
  <c r="C486" i="3" s="1"/>
  <c r="B475" i="3"/>
  <c r="B485" i="3"/>
  <c r="B462" i="3"/>
  <c r="B488" i="3"/>
  <c r="B464" i="3"/>
  <c r="B481" i="3"/>
  <c r="B480" i="3"/>
  <c r="C475" i="3" a="1"/>
  <c r="C475" i="3" s="1"/>
  <c r="C485" i="3" a="1"/>
  <c r="C485" i="3" s="1"/>
  <c r="C462" i="3" a="1"/>
  <c r="C462" i="3" s="1"/>
  <c r="C488" i="3" a="1"/>
  <c r="C488" i="3" s="1"/>
  <c r="C464" i="3" a="1"/>
  <c r="C464" i="3" s="1"/>
  <c r="C481" i="3" a="1"/>
  <c r="C481" i="3" s="1"/>
  <c r="C480" i="3" a="1"/>
  <c r="C480" i="3" s="1"/>
  <c r="B66" i="3"/>
  <c r="B57" i="3"/>
  <c r="B45" i="3"/>
  <c r="B49" i="3"/>
  <c r="B73" i="3"/>
  <c r="B74" i="3"/>
  <c r="C66" i="3" a="1"/>
  <c r="C66" i="3" s="1"/>
  <c r="C57" i="3" a="1"/>
  <c r="C57" i="3" s="1"/>
  <c r="C45" i="3" a="1"/>
  <c r="C45" i="3" s="1"/>
  <c r="C49" i="3" a="1"/>
  <c r="C49" i="3" s="1"/>
  <c r="C73" i="3" a="1"/>
  <c r="C73" i="3" s="1"/>
  <c r="C74" i="3" a="1"/>
  <c r="C74" i="3" s="1"/>
  <c r="B47" i="3"/>
  <c r="B48" i="3"/>
  <c r="B36" i="3"/>
  <c r="B62" i="3"/>
  <c r="B46" i="3"/>
  <c r="B38" i="3"/>
  <c r="C47" i="3" a="1"/>
  <c r="C47" i="3" s="1"/>
  <c r="C48" i="3" a="1"/>
  <c r="C48" i="3" s="1"/>
  <c r="C36" i="3" a="1"/>
  <c r="C36" i="3" s="1"/>
  <c r="C62" i="3" a="1"/>
  <c r="C62" i="3" s="1"/>
  <c r="C46" i="3" a="1"/>
  <c r="C46" i="3" s="1"/>
  <c r="C38" i="3" a="1"/>
  <c r="C38" i="3" s="1"/>
  <c r="B67" i="3"/>
  <c r="B60" i="3"/>
  <c r="B77" i="3"/>
  <c r="B35" i="3"/>
  <c r="B56" i="3"/>
  <c r="B54" i="3"/>
  <c r="C67" i="3" a="1"/>
  <c r="C67" i="3" s="1"/>
  <c r="C60" i="3" a="1"/>
  <c r="C60" i="3" s="1"/>
  <c r="C77" i="3" a="1"/>
  <c r="C77" i="3" s="1"/>
  <c r="C35" i="3" a="1"/>
  <c r="C35" i="3" s="1"/>
  <c r="C56" i="3" a="1"/>
  <c r="C56" i="3" s="1"/>
  <c r="C54" i="3" a="1"/>
  <c r="C54" i="3" s="1"/>
  <c r="B52" i="3"/>
  <c r="B78" i="3"/>
  <c r="B69" i="3"/>
  <c r="B59" i="3"/>
  <c r="B58" i="3"/>
  <c r="B51" i="3"/>
  <c r="C52" i="3" a="1"/>
  <c r="C52" i="3" s="1"/>
  <c r="C78" i="3" a="1"/>
  <c r="C78" i="3" s="1"/>
  <c r="C69" i="3" a="1"/>
  <c r="C69" i="3" s="1"/>
  <c r="C59" i="3" a="1"/>
  <c r="C59" i="3" s="1"/>
  <c r="C58" i="3" a="1"/>
  <c r="C58" i="3" s="1"/>
  <c r="C51" i="3" a="1"/>
  <c r="C51" i="3" s="1"/>
  <c r="B40" i="3"/>
  <c r="B75" i="3"/>
  <c r="B44" i="3"/>
  <c r="B50" i="3"/>
  <c r="B31" i="3"/>
  <c r="B70" i="3"/>
  <c r="C40" i="3" a="1"/>
  <c r="C40" i="3" s="1"/>
  <c r="C75" i="3" a="1"/>
  <c r="C75" i="3" s="1"/>
  <c r="C44" i="3" a="1"/>
  <c r="C44" i="3" s="1"/>
  <c r="C50" i="3" a="1"/>
  <c r="C50" i="3" s="1"/>
  <c r="C31" i="3" a="1"/>
  <c r="C31" i="3" s="1"/>
  <c r="C70" i="3" a="1"/>
  <c r="C70" i="3" s="1"/>
  <c r="B37" i="3"/>
  <c r="B30" i="3"/>
  <c r="B34" i="3"/>
  <c r="B76" i="3"/>
  <c r="B32" i="3"/>
  <c r="B79" i="3"/>
  <c r="C37" i="3" a="1"/>
  <c r="C37" i="3" s="1"/>
  <c r="C30" i="3" a="1"/>
  <c r="C30" i="3" s="1"/>
  <c r="C34" i="3" a="1"/>
  <c r="C34" i="3" s="1"/>
  <c r="C76" i="3" a="1"/>
  <c r="C76" i="3" s="1"/>
  <c r="C32" i="3" a="1"/>
  <c r="C32" i="3" s="1"/>
  <c r="C79" i="3" a="1"/>
  <c r="C79" i="3" s="1"/>
  <c r="B28" i="3"/>
  <c r="B61" i="3"/>
  <c r="B63" i="3"/>
  <c r="B55" i="3"/>
  <c r="B53" i="3"/>
  <c r="B39" i="3"/>
  <c r="C28" i="3" a="1"/>
  <c r="C28" i="3" s="1"/>
  <c r="C61" i="3" a="1"/>
  <c r="C61" i="3" s="1"/>
  <c r="C63" i="3" a="1"/>
  <c r="C63" i="3" s="1"/>
  <c r="C55" i="3" a="1"/>
  <c r="C55" i="3" s="1"/>
  <c r="C53" i="3" a="1"/>
  <c r="C53" i="3" s="1"/>
  <c r="C39" i="3" a="1"/>
  <c r="C39" i="3" s="1"/>
  <c r="B33" i="3"/>
  <c r="B64" i="3"/>
  <c r="B71" i="3"/>
  <c r="B29" i="3"/>
  <c r="B43" i="3"/>
  <c r="B41" i="3"/>
  <c r="C33" i="3" a="1"/>
  <c r="C33" i="3" s="1"/>
  <c r="C64" i="3" a="1"/>
  <c r="C64" i="3" s="1"/>
  <c r="C71" i="3" a="1"/>
  <c r="C71" i="3" s="1"/>
  <c r="C29" i="3" a="1"/>
  <c r="C29" i="3" s="1"/>
  <c r="C43" i="3" a="1"/>
  <c r="C43" i="3" s="1"/>
  <c r="C41" i="3" a="1"/>
  <c r="C41" i="3" s="1"/>
  <c r="B68" i="3"/>
  <c r="B42" i="3"/>
  <c r="B65" i="3"/>
  <c r="B96" i="3"/>
  <c r="B115" i="3"/>
  <c r="B106" i="3"/>
  <c r="C68" i="3" a="1"/>
  <c r="C68" i="3" s="1"/>
  <c r="C42" i="3" a="1"/>
  <c r="C42" i="3" s="1"/>
  <c r="C65" i="3" a="1"/>
  <c r="C65" i="3" s="1"/>
  <c r="C96" i="3" a="1"/>
  <c r="C96" i="3" s="1"/>
  <c r="C115" i="3" a="1"/>
  <c r="C115" i="3" s="1"/>
  <c r="C106" i="3" a="1"/>
  <c r="C106" i="3" s="1"/>
  <c r="B90" i="3"/>
  <c r="B94" i="3"/>
  <c r="B99" i="3"/>
  <c r="B124" i="3"/>
  <c r="B87" i="3"/>
  <c r="C90" i="3" a="1"/>
  <c r="C90" i="3" s="1"/>
  <c r="C94" i="3" a="1"/>
  <c r="C94" i="3" s="1"/>
  <c r="C99" i="3" a="1"/>
  <c r="C99" i="3" s="1"/>
  <c r="C124" i="3" a="1"/>
  <c r="C124" i="3" s="1"/>
  <c r="C87" i="3" a="1"/>
  <c r="C87" i="3" s="1"/>
  <c r="B132" i="3"/>
  <c r="B86" i="3"/>
  <c r="B89" i="3"/>
  <c r="B109" i="3"/>
  <c r="B128" i="3"/>
  <c r="B85" i="3"/>
  <c r="C132" i="3" a="1"/>
  <c r="C132" i="3" s="1"/>
  <c r="C86" i="3" a="1"/>
  <c r="C86" i="3" s="1"/>
  <c r="C89" i="3" a="1"/>
  <c r="C89" i="3" s="1"/>
  <c r="C109" i="3" a="1"/>
  <c r="C109" i="3" s="1"/>
  <c r="C128" i="3" a="1"/>
  <c r="C128" i="3" s="1"/>
  <c r="C85" i="3" a="1"/>
  <c r="C85" i="3" s="1"/>
  <c r="B102" i="3"/>
  <c r="B130" i="3"/>
  <c r="B108" i="3"/>
  <c r="B107" i="3"/>
  <c r="B101" i="3"/>
  <c r="B93" i="3"/>
  <c r="C102" i="3" a="1"/>
  <c r="C102" i="3" s="1"/>
  <c r="C130" i="3" a="1"/>
  <c r="C130" i="3" s="1"/>
  <c r="C108" i="3" a="1"/>
  <c r="C108" i="3" s="1"/>
  <c r="C107" i="3" a="1"/>
  <c r="C107" i="3" s="1"/>
  <c r="C101" i="3" a="1"/>
  <c r="C101" i="3" s="1"/>
  <c r="C93" i="3" a="1"/>
  <c r="C93" i="3" s="1"/>
  <c r="B121" i="3"/>
  <c r="B88" i="3"/>
  <c r="B84" i="3"/>
  <c r="B83" i="3"/>
  <c r="B134" i="3"/>
  <c r="B111" i="3"/>
  <c r="C121" i="3" a="1"/>
  <c r="C121" i="3" s="1"/>
  <c r="C88" i="3" a="1"/>
  <c r="C88" i="3" s="1"/>
  <c r="C84" i="3" a="1"/>
  <c r="C84" i="3" s="1"/>
  <c r="C83" i="3" a="1"/>
  <c r="C83" i="3" s="1"/>
  <c r="C134" i="3" a="1"/>
  <c r="C134" i="3" s="1"/>
  <c r="C111" i="3" a="1"/>
  <c r="C111" i="3" s="1"/>
  <c r="B112" i="3"/>
  <c r="B105" i="3"/>
  <c r="B104" i="3"/>
  <c r="B91" i="3"/>
  <c r="B120" i="3"/>
  <c r="B100" i="3"/>
  <c r="C112" i="3" a="1"/>
  <c r="C112" i="3" s="1"/>
  <c r="C105" i="3" a="1"/>
  <c r="C105" i="3" s="1"/>
  <c r="C104" i="3" a="1"/>
  <c r="C104" i="3" s="1"/>
  <c r="C91" i="3" a="1"/>
  <c r="C91" i="3" s="1"/>
  <c r="C120" i="3" a="1"/>
  <c r="C120" i="3" s="1"/>
  <c r="C100" i="3" a="1"/>
  <c r="C100" i="3" s="1"/>
  <c r="B116" i="3"/>
  <c r="B97" i="3"/>
  <c r="B110" i="3"/>
  <c r="B92" i="3"/>
  <c r="B114" i="3"/>
  <c r="B117" i="3"/>
  <c r="C116" i="3" a="1"/>
  <c r="C116" i="3" s="1"/>
  <c r="C97" i="3" a="1"/>
  <c r="C97" i="3" s="1"/>
  <c r="C110" i="3" a="1"/>
  <c r="C110" i="3" s="1"/>
  <c r="C92" i="3" a="1"/>
  <c r="C92" i="3" s="1"/>
  <c r="C114" i="3" a="1"/>
  <c r="C114" i="3" s="1"/>
  <c r="C117" i="3" a="1"/>
  <c r="C117" i="3" s="1"/>
  <c r="B82" i="3"/>
  <c r="B80" i="3"/>
  <c r="B81" i="3"/>
  <c r="B127" i="3"/>
  <c r="B113" i="3"/>
  <c r="C82" i="3" a="1"/>
  <c r="C82" i="3" s="1"/>
  <c r="C80" i="3" a="1"/>
  <c r="C80" i="3" s="1"/>
  <c r="C81" i="3" a="1"/>
  <c r="C81" i="3" s="1"/>
  <c r="C127" i="3" a="1"/>
  <c r="C127" i="3" s="1"/>
  <c r="C113" i="3" a="1"/>
  <c r="C113" i="3" s="1"/>
  <c r="B95" i="3"/>
  <c r="B129" i="3"/>
  <c r="B131" i="3"/>
  <c r="B125" i="3"/>
  <c r="B122" i="3"/>
  <c r="B119" i="3"/>
  <c r="C95" i="3" a="1"/>
  <c r="C95" i="3" s="1"/>
  <c r="C129" i="3" a="1"/>
  <c r="C129" i="3" s="1"/>
  <c r="C131" i="3" a="1"/>
  <c r="C131" i="3" s="1"/>
  <c r="C125" i="3" a="1"/>
  <c r="C125" i="3" s="1"/>
  <c r="C122" i="3" a="1"/>
  <c r="C122" i="3" s="1"/>
  <c r="C119" i="3" a="1"/>
  <c r="C119" i="3" s="1"/>
  <c r="B123" i="3"/>
  <c r="B133" i="3"/>
  <c r="B118" i="3"/>
  <c r="B126" i="3"/>
  <c r="B98" i="3"/>
  <c r="B103" i="3"/>
  <c r="C123" i="3" a="1"/>
  <c r="C123" i="3" s="1"/>
  <c r="C133" i="3" a="1"/>
  <c r="C133" i="3" s="1"/>
  <c r="C118" i="3" a="1"/>
  <c r="C118" i="3" s="1"/>
  <c r="C126" i="3" a="1"/>
  <c r="C126" i="3" s="1"/>
  <c r="C98" i="3" a="1"/>
  <c r="C98" i="3" s="1"/>
  <c r="C103" i="3" a="1"/>
  <c r="C103" i="3" s="1"/>
  <c r="B152" i="3"/>
  <c r="B153" i="3"/>
  <c r="B145" i="3"/>
  <c r="B154" i="3"/>
  <c r="B150" i="3"/>
  <c r="B143" i="3"/>
  <c r="C152" i="3" a="1"/>
  <c r="C152" i="3" s="1"/>
  <c r="C153" i="3" a="1"/>
  <c r="C153" i="3" s="1"/>
  <c r="C145" i="3" a="1"/>
  <c r="C145" i="3" s="1"/>
  <c r="C154" i="3" a="1"/>
  <c r="C154" i="3" s="1"/>
  <c r="C150" i="3" a="1"/>
  <c r="C150" i="3" s="1"/>
  <c r="C143" i="3" a="1"/>
  <c r="C143" i="3" s="1"/>
  <c r="B136" i="3"/>
  <c r="B144" i="3"/>
  <c r="B155" i="3"/>
  <c r="B161" i="3"/>
  <c r="B157" i="3"/>
  <c r="B135" i="3"/>
  <c r="C136" i="3" a="1"/>
  <c r="C136" i="3" s="1"/>
  <c r="C144" i="3" a="1"/>
  <c r="C144" i="3" s="1"/>
  <c r="C155" i="3" a="1"/>
  <c r="C155" i="3" s="1"/>
  <c r="C161" i="3" a="1"/>
  <c r="C161" i="3" s="1"/>
  <c r="C157" i="3" a="1"/>
  <c r="C157" i="3" s="1"/>
  <c r="C135" i="3" a="1"/>
  <c r="C135" i="3" s="1"/>
  <c r="B156" i="3"/>
  <c r="B141" i="3"/>
  <c r="B158" i="3"/>
  <c r="B137" i="3"/>
  <c r="B147" i="3"/>
  <c r="C156" i="3" a="1"/>
  <c r="C156" i="3" s="1"/>
  <c r="C141" i="3" a="1"/>
  <c r="C141" i="3" s="1"/>
  <c r="C158" i="3" a="1"/>
  <c r="C158" i="3" s="1"/>
  <c r="C137" i="3" a="1"/>
  <c r="C137" i="3" s="1"/>
  <c r="C147" i="3" a="1"/>
  <c r="C147" i="3" s="1"/>
  <c r="B148" i="3"/>
  <c r="B149" i="3"/>
  <c r="B160" i="3"/>
  <c r="B164" i="3"/>
  <c r="B163" i="3"/>
  <c r="B142" i="3"/>
  <c r="C148" i="3" a="1"/>
  <c r="C148" i="3" s="1"/>
  <c r="C149" i="3" a="1"/>
  <c r="C149" i="3" s="1"/>
  <c r="C160" i="3" a="1"/>
  <c r="C160" i="3" s="1"/>
  <c r="C164" i="3" a="1"/>
  <c r="C164" i="3" s="1"/>
  <c r="C163" i="3" a="1"/>
  <c r="C163" i="3" s="1"/>
  <c r="C142" i="3" a="1"/>
  <c r="C142" i="3" s="1"/>
  <c r="B140" i="3"/>
  <c r="B151" i="3"/>
  <c r="B162" i="3"/>
  <c r="B146" i="3"/>
  <c r="B139" i="3"/>
  <c r="B138" i="3"/>
  <c r="C140" i="3" a="1"/>
  <c r="C140" i="3" s="1"/>
  <c r="C151" i="3" a="1"/>
  <c r="C151" i="3" s="1"/>
  <c r="C162" i="3" a="1"/>
  <c r="C162" i="3" s="1"/>
  <c r="C146" i="3" a="1"/>
  <c r="C146" i="3" s="1"/>
  <c r="C139" i="3" a="1"/>
  <c r="C139" i="3" s="1"/>
  <c r="C138" i="3" a="1"/>
  <c r="C138" i="3" s="1"/>
  <c r="B169" i="3"/>
  <c r="B168" i="3"/>
  <c r="B177" i="3"/>
  <c r="B167" i="3"/>
  <c r="B166" i="3"/>
  <c r="B178" i="3"/>
  <c r="C169" i="3" a="1"/>
  <c r="C169" i="3" s="1"/>
  <c r="C168" i="3" a="1"/>
  <c r="C168" i="3" s="1"/>
  <c r="C177" i="3" a="1"/>
  <c r="C177" i="3" s="1"/>
  <c r="C167" i="3" a="1"/>
  <c r="C167" i="3" s="1"/>
  <c r="C166" i="3" a="1"/>
  <c r="C166" i="3" s="1"/>
  <c r="C178" i="3" a="1"/>
  <c r="C178" i="3" s="1"/>
  <c r="B170" i="3"/>
  <c r="B174" i="3"/>
  <c r="B165" i="3"/>
  <c r="B172" i="3"/>
  <c r="B175" i="3"/>
  <c r="B171" i="3"/>
  <c r="C170" i="3" a="1"/>
  <c r="C170" i="3" s="1"/>
  <c r="C174" i="3" a="1"/>
  <c r="C174" i="3" s="1"/>
  <c r="C165" i="3" a="1"/>
  <c r="C165" i="3" s="1"/>
  <c r="C172" i="3" a="1"/>
  <c r="C172" i="3" s="1"/>
  <c r="C175" i="3" a="1"/>
  <c r="C175" i="3" s="1"/>
  <c r="C171" i="3" a="1"/>
  <c r="C171" i="3" s="1"/>
  <c r="B173" i="3"/>
  <c r="B176" i="3"/>
  <c r="B216" i="3"/>
  <c r="B208" i="3"/>
  <c r="B192" i="3"/>
  <c r="B187" i="3"/>
  <c r="C173" i="3" a="1"/>
  <c r="C173" i="3" s="1"/>
  <c r="C176" i="3" a="1"/>
  <c r="C176" i="3" s="1"/>
  <c r="C216" i="3" a="1"/>
  <c r="C216" i="3" s="1"/>
  <c r="C208" i="3" a="1"/>
  <c r="C208" i="3" s="1"/>
  <c r="C192" i="3" a="1"/>
  <c r="C192" i="3" s="1"/>
  <c r="C187" i="3" a="1"/>
  <c r="C187" i="3" s="1"/>
  <c r="B190" i="3"/>
  <c r="B197" i="3"/>
  <c r="B218" i="3"/>
  <c r="B196" i="3"/>
  <c r="B221" i="3"/>
  <c r="B184" i="3"/>
  <c r="C190" i="3" a="1"/>
  <c r="C190" i="3" s="1"/>
  <c r="C197" i="3" a="1"/>
  <c r="C197" i="3" s="1"/>
  <c r="C218" i="3" a="1"/>
  <c r="C218" i="3" s="1"/>
  <c r="C196" i="3" a="1"/>
  <c r="C196" i="3" s="1"/>
  <c r="C221" i="3" a="1"/>
  <c r="C221" i="3" s="1"/>
  <c r="C184" i="3" a="1"/>
  <c r="C184" i="3" s="1"/>
  <c r="B185" i="3"/>
  <c r="B191" i="3"/>
  <c r="B212" i="3"/>
  <c r="B204" i="3"/>
  <c r="B219" i="3"/>
  <c r="B183" i="3"/>
  <c r="C185" i="3" a="1"/>
  <c r="C185" i="3" s="1"/>
  <c r="C191" i="3" a="1"/>
  <c r="C191" i="3" s="1"/>
  <c r="C212" i="3" a="1"/>
  <c r="C212" i="3" s="1"/>
  <c r="C204" i="3" a="1"/>
  <c r="C204" i="3" s="1"/>
  <c r="C219" i="3" a="1"/>
  <c r="C219" i="3" s="1"/>
  <c r="C183" i="3" a="1"/>
  <c r="C183" i="3" s="1"/>
  <c r="B220" i="3"/>
  <c r="B203" i="3"/>
  <c r="B200" i="3"/>
  <c r="B199" i="3"/>
  <c r="B189" i="3"/>
  <c r="B179" i="3"/>
  <c r="C220" i="3" a="1"/>
  <c r="C220" i="3" s="1"/>
  <c r="C203" i="3" a="1"/>
  <c r="C203" i="3" s="1"/>
  <c r="C200" i="3" a="1"/>
  <c r="C200" i="3" s="1"/>
  <c r="C199" i="3" a="1"/>
  <c r="C199" i="3" s="1"/>
  <c r="C189" i="3" a="1"/>
  <c r="C189" i="3" s="1"/>
  <c r="C179" i="3" a="1"/>
  <c r="C179" i="3" s="1"/>
  <c r="B182" i="3"/>
  <c r="B181" i="3"/>
  <c r="B206" i="3"/>
  <c r="B207" i="3"/>
  <c r="B201" i="3"/>
  <c r="B215" i="3"/>
  <c r="C182" i="3" a="1"/>
  <c r="C182" i="3" s="1"/>
  <c r="C181" i="3" a="1"/>
  <c r="C181" i="3" s="1"/>
  <c r="C206" i="3" a="1"/>
  <c r="C206" i="3" s="1"/>
  <c r="C207" i="3" a="1"/>
  <c r="C207" i="3" s="1"/>
  <c r="C201" i="3" a="1"/>
  <c r="C201" i="3" s="1"/>
  <c r="C215" i="3" a="1"/>
  <c r="C215" i="3" s="1"/>
  <c r="B209" i="3"/>
  <c r="B188" i="3"/>
  <c r="B214" i="3"/>
  <c r="B194" i="3"/>
  <c r="B211" i="3"/>
  <c r="C209" i="3" a="1"/>
  <c r="C209" i="3" s="1"/>
  <c r="C188" i="3" a="1"/>
  <c r="C188" i="3" s="1"/>
  <c r="C214" i="3" a="1"/>
  <c r="C214" i="3" s="1"/>
  <c r="C194" i="3" a="1"/>
  <c r="C194" i="3" s="1"/>
  <c r="C211" i="3" a="1"/>
  <c r="C211" i="3" s="1"/>
  <c r="B217" i="3"/>
  <c r="B205" i="3"/>
  <c r="B202" i="3"/>
  <c r="B180" i="3"/>
  <c r="B198" i="3"/>
  <c r="B210" i="3"/>
  <c r="C217" i="3" a="1"/>
  <c r="C217" i="3" s="1"/>
  <c r="C205" i="3" a="1"/>
  <c r="C205" i="3" s="1"/>
  <c r="C202" i="3" a="1"/>
  <c r="C202" i="3" s="1"/>
  <c r="C180" i="3" a="1"/>
  <c r="C180" i="3" s="1"/>
  <c r="C198" i="3" a="1"/>
  <c r="C198" i="3" s="1"/>
  <c r="C210" i="3" a="1"/>
  <c r="C210" i="3" s="1"/>
  <c r="B186" i="3"/>
  <c r="B193" i="3"/>
  <c r="B213" i="3"/>
  <c r="B195" i="3"/>
  <c r="B270" i="3"/>
  <c r="C186" i="3" a="1"/>
  <c r="C186" i="3" s="1"/>
  <c r="C193" i="3" a="1"/>
  <c r="C193" i="3" s="1"/>
  <c r="C213" i="3" a="1"/>
  <c r="C213" i="3" s="1"/>
  <c r="C195" i="3" a="1"/>
  <c r="C195" i="3" s="1"/>
  <c r="C270" i="3" a="1"/>
  <c r="C270" i="3" s="1"/>
  <c r="B231" i="3"/>
  <c r="B223" i="3"/>
  <c r="B238" i="3"/>
  <c r="B244" i="3"/>
  <c r="B233" i="3"/>
  <c r="B255" i="3"/>
  <c r="C231" i="3" a="1"/>
  <c r="C231" i="3" s="1"/>
  <c r="C223" i="3" a="1"/>
  <c r="C223" i="3" s="1"/>
  <c r="C238" i="3" a="1"/>
  <c r="C238" i="3" s="1"/>
  <c r="C244" i="3" a="1"/>
  <c r="C244" i="3" s="1"/>
  <c r="C233" i="3" a="1"/>
  <c r="C233" i="3" s="1"/>
  <c r="C255" i="3" a="1"/>
  <c r="C255" i="3" s="1"/>
  <c r="B248" i="3"/>
  <c r="B258" i="3"/>
  <c r="B260" i="3"/>
  <c r="B225" i="3"/>
  <c r="B271" i="3"/>
  <c r="B261" i="3"/>
  <c r="C248" i="3" a="1"/>
  <c r="C248" i="3" s="1"/>
  <c r="C258" i="3" a="1"/>
  <c r="C258" i="3" s="1"/>
  <c r="C260" i="3" a="1"/>
  <c r="C260" i="3" s="1"/>
  <c r="C225" i="3" a="1"/>
  <c r="C225" i="3" s="1"/>
  <c r="C271" i="3" a="1"/>
  <c r="C271" i="3" s="1"/>
  <c r="C261" i="3" a="1"/>
  <c r="C261" i="3" s="1"/>
  <c r="B224" i="3"/>
  <c r="B241" i="3"/>
  <c r="B250" i="3"/>
  <c r="B254" i="3"/>
  <c r="B259" i="3"/>
  <c r="B257" i="3"/>
  <c r="C224" i="3" a="1"/>
  <c r="C224" i="3" s="1"/>
  <c r="C241" i="3" a="1"/>
  <c r="C241" i="3" s="1"/>
  <c r="C250" i="3" a="1"/>
  <c r="C250" i="3" s="1"/>
  <c r="C254" i="3" a="1"/>
  <c r="C254" i="3" s="1"/>
  <c r="C259" i="3" a="1"/>
  <c r="C259" i="3" s="1"/>
  <c r="C257" i="3" a="1"/>
  <c r="C257" i="3" s="1"/>
  <c r="B263" i="3"/>
  <c r="B242" i="3"/>
  <c r="B239" i="3"/>
  <c r="B232" i="3"/>
  <c r="B268" i="3"/>
  <c r="B247" i="3"/>
  <c r="C263" i="3" a="1"/>
  <c r="C263" i="3" s="1"/>
  <c r="C242" i="3" a="1"/>
  <c r="C242" i="3" s="1"/>
  <c r="C239" i="3" a="1"/>
  <c r="C239" i="3" s="1"/>
  <c r="C232" i="3" a="1"/>
  <c r="C232" i="3" s="1"/>
  <c r="C268" i="3" a="1"/>
  <c r="C268" i="3" s="1"/>
  <c r="C247" i="3" a="1"/>
  <c r="C247" i="3" s="1"/>
  <c r="B266" i="3"/>
  <c r="B272" i="3"/>
  <c r="B273" i="3"/>
  <c r="B246" i="3"/>
  <c r="B249" i="3"/>
  <c r="B235" i="3"/>
  <c r="C266" i="3" a="1"/>
  <c r="C266" i="3" s="1"/>
  <c r="C272" i="3" a="1"/>
  <c r="C272" i="3" s="1"/>
  <c r="C273" i="3" a="1"/>
  <c r="C273" i="3" s="1"/>
  <c r="C246" i="3" a="1"/>
  <c r="C246" i="3" s="1"/>
  <c r="C249" i="3" a="1"/>
  <c r="C249" i="3" s="1"/>
  <c r="C235" i="3" a="1"/>
  <c r="C235" i="3" s="1"/>
  <c r="B267" i="3"/>
  <c r="B229" i="3"/>
  <c r="B256" i="3"/>
  <c r="B227" i="3"/>
  <c r="B251" i="3"/>
  <c r="B252" i="3"/>
  <c r="C267" i="3" a="1"/>
  <c r="C267" i="3" s="1"/>
  <c r="C229" i="3" a="1"/>
  <c r="C229" i="3" s="1"/>
  <c r="C256" i="3" a="1"/>
  <c r="C256" i="3" s="1"/>
  <c r="C227" i="3" a="1"/>
  <c r="C227" i="3" s="1"/>
  <c r="C251" i="3" a="1"/>
  <c r="C251" i="3" s="1"/>
  <c r="C252" i="3" a="1"/>
  <c r="C252" i="3" s="1"/>
  <c r="B253" i="3"/>
  <c r="B269" i="3"/>
  <c r="B237" i="3"/>
  <c r="B230" i="3"/>
  <c r="B262" i="3"/>
  <c r="B236" i="3"/>
  <c r="C253" i="3" a="1"/>
  <c r="C253" i="3" s="1"/>
  <c r="C269" i="3" a="1"/>
  <c r="C269" i="3" s="1"/>
  <c r="C237" i="3" a="1"/>
  <c r="C237" i="3" s="1"/>
  <c r="C230" i="3" a="1"/>
  <c r="C230" i="3" s="1"/>
  <c r="C262" i="3" a="1"/>
  <c r="C262" i="3" s="1"/>
  <c r="C236" i="3" a="1"/>
  <c r="C236" i="3" s="1"/>
  <c r="B265" i="3"/>
  <c r="B264" i="3"/>
  <c r="B245" i="3"/>
  <c r="B276" i="3"/>
  <c r="B222" i="3"/>
  <c r="B240" i="3"/>
  <c r="C265" i="3" a="1"/>
  <c r="C265" i="3" s="1"/>
  <c r="C264" i="3" a="1"/>
  <c r="C264" i="3" s="1"/>
  <c r="C245" i="3" a="1"/>
  <c r="C245" i="3" s="1"/>
  <c r="C276" i="3" a="1"/>
  <c r="C276" i="3" s="1"/>
  <c r="C222" i="3" a="1"/>
  <c r="C222" i="3" s="1"/>
  <c r="C240" i="3" a="1"/>
  <c r="C240" i="3" s="1"/>
  <c r="B226" i="3"/>
  <c r="B243" i="3"/>
  <c r="B234" i="3"/>
  <c r="B275" i="3"/>
  <c r="B274" i="3"/>
  <c r="C226" i="3" a="1"/>
  <c r="C226" i="3" s="1"/>
  <c r="C243" i="3" a="1"/>
  <c r="C243" i="3" s="1"/>
  <c r="C234" i="3" a="1"/>
  <c r="C234" i="3" s="1"/>
  <c r="C275" i="3" a="1"/>
  <c r="C275" i="3" s="1"/>
  <c r="C274" i="3" a="1"/>
  <c r="C274" i="3" s="1"/>
  <c r="B17" i="3"/>
  <c r="B18" i="3"/>
  <c r="B6" i="3"/>
  <c r="B5" i="3"/>
  <c r="B14" i="3"/>
  <c r="B21" i="3"/>
  <c r="B2" i="3"/>
  <c r="B9" i="3"/>
  <c r="B20" i="3"/>
  <c r="B19" i="3"/>
  <c r="B13" i="3"/>
  <c r="B4" i="3"/>
  <c r="B16" i="3"/>
  <c r="B8" i="3"/>
  <c r="B12" i="3"/>
  <c r="B22" i="3"/>
  <c r="B23" i="3"/>
  <c r="B15" i="3"/>
  <c r="B24" i="3"/>
  <c r="B7" i="3"/>
  <c r="B3" i="3"/>
  <c r="B11" i="3"/>
  <c r="B25" i="3"/>
  <c r="B228" i="3"/>
  <c r="B467" i="3"/>
  <c r="B483" i="3"/>
  <c r="B1180" i="3"/>
  <c r="B1181" i="3"/>
  <c r="B1182" i="3"/>
  <c r="B1183" i="3"/>
  <c r="B10" i="3"/>
  <c r="F9" i="1" l="1"/>
  <c r="F445" i="1" s="1"/>
  <c r="E445" i="1"/>
  <c r="C228" i="3" a="1"/>
  <c r="C228" i="3" s="1"/>
  <c r="C467" i="3" a="1"/>
  <c r="C467" i="3" s="1"/>
  <c r="C483" i="3" a="1"/>
  <c r="C483" i="3" s="1"/>
  <c r="C1180" i="3" a="1"/>
  <c r="C1180" i="3" s="1"/>
  <c r="C1181" i="3" a="1"/>
  <c r="C1181" i="3" s="1"/>
  <c r="C1182" i="3" a="1"/>
  <c r="C1182" i="3" s="1"/>
  <c r="C1183" i="3" a="1"/>
  <c r="C1183" i="3" s="1"/>
  <c r="C10" i="3" a="1"/>
  <c r="C10" i="3" s="1"/>
  <c r="C17" i="3" a="1"/>
  <c r="C17" i="3" s="1"/>
  <c r="C18" i="3" a="1"/>
  <c r="C18" i="3" s="1"/>
  <c r="C6" i="3" a="1"/>
  <c r="C6" i="3" s="1"/>
  <c r="C5" i="3" a="1"/>
  <c r="C5" i="3" s="1"/>
  <c r="C14" i="3" a="1"/>
  <c r="C14" i="3" s="1"/>
  <c r="C21" i="3" a="1"/>
  <c r="C21" i="3" s="1"/>
  <c r="C2" i="3" a="1"/>
  <c r="C2" i="3" s="1"/>
  <c r="C9" i="3" a="1"/>
  <c r="C9" i="3" s="1"/>
  <c r="C20" i="3" a="1"/>
  <c r="C20" i="3" s="1"/>
  <c r="C19" i="3" a="1"/>
  <c r="C19" i="3" s="1"/>
  <c r="C13" i="3" a="1"/>
  <c r="C13" i="3" s="1"/>
  <c r="C4" i="3" a="1"/>
  <c r="C4" i="3" s="1"/>
  <c r="C16" i="3" a="1"/>
  <c r="C16" i="3" s="1"/>
  <c r="C8" i="3" a="1"/>
  <c r="C8" i="3" s="1"/>
  <c r="C12" i="3" a="1"/>
  <c r="C12" i="3" s="1"/>
  <c r="C22" i="3" a="1"/>
  <c r="C22" i="3" s="1"/>
  <c r="C23" i="3" a="1"/>
  <c r="C23" i="3" s="1"/>
  <c r="C15" i="3" a="1"/>
  <c r="C15" i="3" s="1"/>
  <c r="C24" i="3" a="1"/>
  <c r="C24" i="3" s="1"/>
  <c r="C7" i="3" a="1"/>
  <c r="C7" i="3" s="1"/>
  <c r="C3" i="3" a="1"/>
  <c r="C3" i="3" s="1"/>
  <c r="C11" i="3" a="1"/>
  <c r="C11" i="3" s="1"/>
  <c r="C25" i="3" a="1"/>
  <c r="C25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<sst xmlns="http://schemas.openxmlformats.org/spreadsheetml/2006/main" count="1537" uniqueCount="493">
  <si>
    <t>CORTE</t>
  </si>
  <si>
    <t>INTERVALO</t>
  </si>
  <si>
    <t>CLASIFICACIÓN</t>
  </si>
  <si>
    <t>A</t>
  </si>
  <si>
    <t>B</t>
  </si>
  <si>
    <t>C</t>
  </si>
  <si>
    <t>CODIGO</t>
  </si>
  <si>
    <t>DESCRIPCION</t>
  </si>
  <si>
    <t>GRUPO</t>
  </si>
  <si>
    <t>PRECIO</t>
  </si>
  <si>
    <t>STOCK</t>
  </si>
  <si>
    <t>ENTRADAS (COMPRAS)</t>
  </si>
  <si>
    <t>SALIDAS (VENTAS)</t>
  </si>
  <si>
    <t>VENTAS</t>
  </si>
  <si>
    <t>%ACUMULADO VENTAS</t>
  </si>
  <si>
    <t>DISTRIBUCION ABC</t>
  </si>
  <si>
    <t>CARTULINA BRISTOL 1/8</t>
  </si>
  <si>
    <t>PAPEL</t>
  </si>
  <si>
    <t>HOJA EXAMEN</t>
  </si>
  <si>
    <t>BOLI OE-076 S/GEL 0,7</t>
  </si>
  <si>
    <t>ESCRITURA Y DIBUJO</t>
  </si>
  <si>
    <t>PAPEL PERIODICO PLIEGO 70*100</t>
  </si>
  <si>
    <t>LAPIZ OE-150 NEGRO</t>
  </si>
  <si>
    <t>PALO PINCHO 30CM *100</t>
  </si>
  <si>
    <t>ARTE Y MANUALIDADES</t>
  </si>
  <si>
    <t>CARTULINA BRISTOL PLIEGO 70*100</t>
  </si>
  <si>
    <t>PAPEL IRIS</t>
  </si>
  <si>
    <t>PAPEL REGALO PRIMAVERA</t>
  </si>
  <si>
    <t>FOMY 1/8</t>
  </si>
  <si>
    <t xml:space="preserve">PAPEL CELOFAN EXTRAFINO </t>
  </si>
  <si>
    <t>FOMY ESCARCHADO 1/8</t>
  </si>
  <si>
    <t>CARTON PAJA 1/8</t>
  </si>
  <si>
    <t>CUADERNO COSIDO 50H</t>
  </si>
  <si>
    <t>CUADERNOS Y LIBRETAS</t>
  </si>
  <si>
    <t>SILICONA BARRA DELGADA OE-196</t>
  </si>
  <si>
    <t>ADHESIVOS Y CORRECCIÓN</t>
  </si>
  <si>
    <t>PAPEL CREPE PLIEGO</t>
  </si>
  <si>
    <t>CUADERNO COSIDO 100H</t>
  </si>
  <si>
    <t>CARTULINA NEGRA FINA 1/8</t>
  </si>
  <si>
    <t>BOLI OE-052 S/GEL 0,7 RETRACTIL</t>
  </si>
  <si>
    <t>CARTULINA MARIPOSA/FARFALLE CARTA</t>
  </si>
  <si>
    <t>PLASTILINA EN BARRA</t>
  </si>
  <si>
    <t>BOLI KILOMETRICO TAPA COLOR</t>
  </si>
  <si>
    <t>BOLA ICOPOR NO. 1</t>
  </si>
  <si>
    <t>TAPABOCAS</t>
  </si>
  <si>
    <t>SALUD E HIGIENE</t>
  </si>
  <si>
    <t>BOLSILLO CATAL CARTA OE-200</t>
  </si>
  <si>
    <t>ARCHIVO Y ORGANIZACIÓN</t>
  </si>
  <si>
    <t>PAPEL CRAF PLIEGO 70*100</t>
  </si>
  <si>
    <t>MARCADOR SHARPIE</t>
  </si>
  <si>
    <t>LAPIZ ROJO KORES</t>
  </si>
  <si>
    <t>CARPETA PRESENTACION CARTA</t>
  </si>
  <si>
    <t>CARTON CARTULINA CALIBRE 14 "PLIEGO"</t>
  </si>
  <si>
    <t>SOBRE MANILA OFICIO NORMA</t>
  </si>
  <si>
    <t>SILICONA BARRA GRUESA OE-196</t>
  </si>
  <si>
    <t>CARTULINA NEGRA FINA PLIEGO</t>
  </si>
  <si>
    <t>MICROPUNTA PELIKAN</t>
  </si>
  <si>
    <t>PELOTA PING PONG</t>
  </si>
  <si>
    <t>ARTÍSTICA Y DEPORTE</t>
  </si>
  <si>
    <t>HOJA DE VIDA 1003 DOBLE MINERVA</t>
  </si>
  <si>
    <t>OFICINA Y FORMULARIOS</t>
  </si>
  <si>
    <t>SOBRE MANILA CARTA NORMA</t>
  </si>
  <si>
    <t>CINTA TRANSPARENTE 12*15</t>
  </si>
  <si>
    <t>TEMPERA PAYASITO</t>
  </si>
  <si>
    <t>LAPIZ MIRADO NEGRO</t>
  </si>
  <si>
    <t>LAPIZ ROJO COLORCHECK</t>
  </si>
  <si>
    <t>TAJALAPIZ DEPOSITO GIGO</t>
  </si>
  <si>
    <t>PAPEL PERGAMINO 1/8 90GRS</t>
  </si>
  <si>
    <t>BORRADOR PELIKAN PZ-60</t>
  </si>
  <si>
    <t>CORRECTOR LAPIZ OE-252</t>
  </si>
  <si>
    <t>BORRADOR OE-120 GOMA COLORES P1000</t>
  </si>
  <si>
    <t>PEGANTE BARRA OE-210 10GR</t>
  </si>
  <si>
    <t>SOBRE BLANCO OFICIO NORMA</t>
  </si>
  <si>
    <t>SILICONA LIQUIDA OE-190 30ML</t>
  </si>
  <si>
    <t>TACO PAPEL BOND 8*8CM</t>
  </si>
  <si>
    <t>VINILO PAYASITO 80GR</t>
  </si>
  <si>
    <t>BOLSILLO CATALOGO CARTA GRUESO PQ25</t>
  </si>
  <si>
    <t>MARCADO OE-510 SECO</t>
  </si>
  <si>
    <t>MARCADOR OE-522 PERMANENTE</t>
  </si>
  <si>
    <t>CARTULINA OPALINA CARTA</t>
  </si>
  <si>
    <t>CARTON PRENSADO 1/8</t>
  </si>
  <si>
    <t>TAJALAPIZ 2H GIGO</t>
  </si>
  <si>
    <t>PEGANTE BARRA OE-212 21GR</t>
  </si>
  <si>
    <t>ARCILLA 300GR</t>
  </si>
  <si>
    <t>FACTURERA 1/72 PERIODICO 45H</t>
  </si>
  <si>
    <t>CUADERNILLO DOBLE CUADRICULADO</t>
  </si>
  <si>
    <t>BOLI OE-050 S/GEL 0,7 RETRACTIL GRUESO</t>
  </si>
  <si>
    <t>GANCHO LEGAJADOR PLASTICO TRITON</t>
  </si>
  <si>
    <t>BLOCK CARTA CUADROS 70H</t>
  </si>
  <si>
    <t>ACETATO PROYECCION OFICIO</t>
  </si>
  <si>
    <t>BOLSILLO CATALOGO OFICIO GRUESO PQ25</t>
  </si>
  <si>
    <t>BAJA LENGUAS</t>
  </si>
  <si>
    <t>RESALTADOR OE-540</t>
  </si>
  <si>
    <t>TIJERA OE-234 PUNTA ROMA</t>
  </si>
  <si>
    <t>LAMINA ICOPOR 1/4 DE 10MM</t>
  </si>
  <si>
    <t>PAPEL TORNASOL 70*50</t>
  </si>
  <si>
    <t>BOLI OE-025 BORRABLE</t>
  </si>
  <si>
    <t>TAJALAPIZ METALICO</t>
  </si>
  <si>
    <t>PORTAMINAS 0,5 OE-154</t>
  </si>
  <si>
    <t>CUENTA DE COBRO A/COPIANTE</t>
  </si>
  <si>
    <t>LAPIZ OE-148 D/PUNTA ROJO NEGRO</t>
  </si>
  <si>
    <t>FACTURERA 1/32 PERIODICO 45H</t>
  </si>
  <si>
    <t>CARTULINA PLANA 1/2</t>
  </si>
  <si>
    <t>MARCADOR 418 PELIKAN</t>
  </si>
  <si>
    <t>VASELINA CORRIENTE</t>
  </si>
  <si>
    <t>BORRADOR PELIKAN MIGA DE PAN MP-20</t>
  </si>
  <si>
    <t>MANTECA CACAO LABIAL</t>
  </si>
  <si>
    <t>ROLLO PLASTI PEGA 3M</t>
  </si>
  <si>
    <t>RESMA CARTA 75GR REPROGRAF</t>
  </si>
  <si>
    <t>BALSO CUADRADO DE 8*8MM</t>
  </si>
  <si>
    <t>COLOR OE-142*12 D/PUNTA</t>
  </si>
  <si>
    <t>FICHA BIBLIOGRAFICA P*100</t>
  </si>
  <si>
    <t>BOLA ICOPOR NO. 2</t>
  </si>
  <si>
    <t>BOLA ICOPOR NO. 4</t>
  </si>
  <si>
    <t>CARTON PAJA PLIEGO</t>
  </si>
  <si>
    <t xml:space="preserve">BORRADOR PELIKAN PZ-20 </t>
  </si>
  <si>
    <t>VINILO PAYASITO 125GR</t>
  </si>
  <si>
    <t>MARCADOR 420 PELIKAN</t>
  </si>
  <si>
    <t>CUADERNO ARGOLLADO 105</t>
  </si>
  <si>
    <t>SOBRE OE-864 HILO OFICIO</t>
  </si>
  <si>
    <t>MARCADOR 751 GRAFICO PELIKAN</t>
  </si>
  <si>
    <t>LAMINA ICOPOR 1/8 DE 10MM</t>
  </si>
  <si>
    <t>CURAS VENDITAS</t>
  </si>
  <si>
    <t>LAMINA ICOPOR 1/4 DE 20MM</t>
  </si>
  <si>
    <t>ROTULOS PAQUETE</t>
  </si>
  <si>
    <t>PLASTILINA TRENSITO*10 LARGA</t>
  </si>
  <si>
    <t>SILICONA LIQUIDA OE-191 60ML</t>
  </si>
  <si>
    <t>PEGANTE LIQUIDO PAYASITO 20GR</t>
  </si>
  <si>
    <t>CARTON PAJA 1/4</t>
  </si>
  <si>
    <t>PLUMON OE-080 ES*12</t>
  </si>
  <si>
    <t>LAZO PARA SALTAR 2MT</t>
  </si>
  <si>
    <t>PEGANTE BARRA OE-214 40GR</t>
  </si>
  <si>
    <t>TEMPERA PAYASITO CAJA*6</t>
  </si>
  <si>
    <t>TAJALAPIZ DEPOSITO FABER</t>
  </si>
  <si>
    <t>CARPETA PRESENTACION OFICIO</t>
  </si>
  <si>
    <t>BOLA ICOPOR NO. 6</t>
  </si>
  <si>
    <t>BOLA ICOPOR NO. 7</t>
  </si>
  <si>
    <t>CARPETA OE-809 LEGAJADOR OFICIO</t>
  </si>
  <si>
    <t>CARTULINA ACUARELA 1/8</t>
  </si>
  <si>
    <t>BORRADOR OE-124 GOMA COLORES P400</t>
  </si>
  <si>
    <t>PEGANTE LIQUIDO PAYASITO 40GR</t>
  </si>
  <si>
    <t>CARPETA OE-812 FUELLE OFICIO</t>
  </si>
  <si>
    <t>SOBRE OE-871 BROCHE 1/2 OFICIO</t>
  </si>
  <si>
    <t>MARCADOR SECO 426 PELIKAN</t>
  </si>
  <si>
    <t>BLOCK ORIGAMI 15*15</t>
  </si>
  <si>
    <t>CORRECTOR CINTA OE-260</t>
  </si>
  <si>
    <t>ROTULO IMPRESION LASE</t>
  </si>
  <si>
    <t>LAPIZ PRESTO FABER</t>
  </si>
  <si>
    <t xml:space="preserve">CINTA TRANSPARENTE 12*25 </t>
  </si>
  <si>
    <t>LAPIZ DIBUJO FABER CASTELL</t>
  </si>
  <si>
    <t>PALO PALETA LARGO</t>
  </si>
  <si>
    <t>CARPETA CELUGUIA OFICIO HORIZONTAL ECONOMICA</t>
  </si>
  <si>
    <t>BOLA ICOPOR NO. 8</t>
  </si>
  <si>
    <t>PINTUCARITA PAYASITO</t>
  </si>
  <si>
    <t>FACTURERA 1/32 AUTOC 30H</t>
  </si>
  <si>
    <t>ACETATO PROYECCION CARTA</t>
  </si>
  <si>
    <t>BLOCK CARTA BLANCO 70H</t>
  </si>
  <si>
    <t>MARCADOR OE-528 PERMANENTE</t>
  </si>
  <si>
    <t>LAMINA ICOPOR 1*1 DE 10MM</t>
  </si>
  <si>
    <t>COLOR GIGO*12 D/PUNTA</t>
  </si>
  <si>
    <t>CARTULINA BRISTOL 1/8 *10</t>
  </si>
  <si>
    <t>FOMY PLIEGO</t>
  </si>
  <si>
    <t>PLASTILINA TRENSITO*14 LARGA</t>
  </si>
  <si>
    <t>CINTA ENMASCARAR 12*25 TESA</t>
  </si>
  <si>
    <t>BLOCK MANTEQUILLA 1/8*35 HJS</t>
  </si>
  <si>
    <t>MINAS 0,5 FABER HB</t>
  </si>
  <si>
    <t>TALONARIO DE RECIBO GRANDE 55H</t>
  </si>
  <si>
    <t>FORRO ACETATO</t>
  </si>
  <si>
    <t>PAPEL CARBON A4 NEGRO KORES</t>
  </si>
  <si>
    <t>PLUMON PELIKAN COLORELLA</t>
  </si>
  <si>
    <t>PAPEL SILUETA 50*70</t>
  </si>
  <si>
    <t>BOLA ICOPOR NO. 3</t>
  </si>
  <si>
    <t>CORRECTOR CINTA OE-261 MINI</t>
  </si>
  <si>
    <t>GANCHO LEGAJADOR TRITON</t>
  </si>
  <si>
    <t>SOBRE RECTANGULAR CARTA NORMA</t>
  </si>
  <si>
    <t>BALSO CUADRADO DE 12*12MM</t>
  </si>
  <si>
    <t>BOLI OE-164 GEL ESCARCHADO</t>
  </si>
  <si>
    <t>LAPIZ CARBONCILLO CHARCOAL</t>
  </si>
  <si>
    <t>PINCEL DELINEADOR 0</t>
  </si>
  <si>
    <t>TIJERA OE-228 OFICINA 6,5</t>
  </si>
  <si>
    <t>LAMINA ICOPOR 1*1 DE 15MM</t>
  </si>
  <si>
    <t>TABLA PERIODICA GRANDE</t>
  </si>
  <si>
    <t>DIDÁCTICOS Y LECTURA</t>
  </si>
  <si>
    <t>TALONARIO RIFA GRANDE ESTELAR</t>
  </si>
  <si>
    <t>CINTA ENMASCARAR 24*25 TESA</t>
  </si>
  <si>
    <t>ARCH OE-448 CHEQUE PROMO</t>
  </si>
  <si>
    <t>TALONARIO RECIBO 55H IMPRESARTE</t>
  </si>
  <si>
    <t>BALSO REDONDO 6MM</t>
  </si>
  <si>
    <t>PASTA CATALOGO 0,5 CARTA ECONOMICO</t>
  </si>
  <si>
    <t>PLANTILLA CROQUIS COLOMBIA</t>
  </si>
  <si>
    <t>CARTULINA CALIPSO 1/2</t>
  </si>
  <si>
    <t xml:space="preserve">ROLLO TIQUETEADORA BLAN/RAYA </t>
  </si>
  <si>
    <t>BALSO CUADRADO DE 10*10MM</t>
  </si>
  <si>
    <t>CHINCHE PLASTIFICADO TRITON</t>
  </si>
  <si>
    <t>CONTRATO ARRENDAMIENTO NESSAN</t>
  </si>
  <si>
    <t>LANA ESCOLAR</t>
  </si>
  <si>
    <t>PAPEL CARBON OFICIO AZUL NORMA</t>
  </si>
  <si>
    <t>CINTA TRANSPARENTE 24*40</t>
  </si>
  <si>
    <t>LAPIZ JUMBO ROJO OE- 161</t>
  </si>
  <si>
    <t>BALSO CUADRADO DE 20*20MM</t>
  </si>
  <si>
    <t>BOLA ICOPOR NO. 12</t>
  </si>
  <si>
    <t>MICROCUATRO OE-070 COLORES</t>
  </si>
  <si>
    <t>SOBRE OE-872 BROCHE CARTA</t>
  </si>
  <si>
    <t>PEGANTE LIQUIDO PAYASITO 120GR</t>
  </si>
  <si>
    <t>CONTRATO ARRENDAIENTO VIVIENDA URBANA MINERVA</t>
  </si>
  <si>
    <t>BALSO CUADRADO DE 15*15MM</t>
  </si>
  <si>
    <t>PINCEL DELINEADOR 00</t>
  </si>
  <si>
    <t>COLOR OE-140*12 UNIPUNTA</t>
  </si>
  <si>
    <t>COMPAS PRESICION BOINK</t>
  </si>
  <si>
    <t>PLASTILINA TRENSITO*10 CORTA</t>
  </si>
  <si>
    <t>REGLA 20CM</t>
  </si>
  <si>
    <t xml:space="preserve">PORTAMINAS 2MM OE-159 </t>
  </si>
  <si>
    <t>PLANILLERO OFICIO PLASTICO</t>
  </si>
  <si>
    <t>RESPUESTO ARGOLLADO 105</t>
  </si>
  <si>
    <t>PALILLO REDONDO CAJILLA</t>
  </si>
  <si>
    <t>ATLAS UNIVERSAL</t>
  </si>
  <si>
    <t>VARIOS</t>
  </si>
  <si>
    <t>LUPA VRISTAL 60MM</t>
  </si>
  <si>
    <t>CARPETA OE-802 SEGURIDAD CARTA</t>
  </si>
  <si>
    <t>FACTURERA 1/16 PERIODICO</t>
  </si>
  <si>
    <t>PERFORADORA OE-340 METAL</t>
  </si>
  <si>
    <t>REGLA 30CM FABER</t>
  </si>
  <si>
    <t>LIENZO</t>
  </si>
  <si>
    <t>LAPIZ ARTISTICO SICO BLANCO</t>
  </si>
  <si>
    <t>CARTON PAJA 1/2</t>
  </si>
  <si>
    <t>PLASTIFOMY BOLSA*8</t>
  </si>
  <si>
    <t>ALGODÓN 15GR</t>
  </si>
  <si>
    <t>TALONARIO RIFA PEQUEÑO IMPRESARTE</t>
  </si>
  <si>
    <t>BLOCK PERGAMINO 1/8 90GRS 25H</t>
  </si>
  <si>
    <t>ESCUADRA 45*32CM FABER</t>
  </si>
  <si>
    <t>COLOR NORMA*13 D/PUNTA</t>
  </si>
  <si>
    <t>COMPAS METAL P/LAPIZ</t>
  </si>
  <si>
    <t>REGLA ORBLAPLAS 50CM</t>
  </si>
  <si>
    <t>TANGRAN DIDACTICO GRANDE MADERA</t>
  </si>
  <si>
    <t>MARCADOR OE-524 BARRIL INDUSTRIAL</t>
  </si>
  <si>
    <t>BOLA ICOPOR NO. 5</t>
  </si>
  <si>
    <t>VASELINA SABOR FRESA</t>
  </si>
  <si>
    <t>CARPETA CELUGUIA CARTA ECONOMICA</t>
  </si>
  <si>
    <t>PAPEL FOTOGRAFICO KODAK</t>
  </si>
  <si>
    <t>PAPEL BOND 16/60 PLIEGO</t>
  </si>
  <si>
    <t xml:space="preserve">RESALTADOR PELIKAN </t>
  </si>
  <si>
    <t>BLOCK DIN A4 HORIZIONTAL 50H</t>
  </si>
  <si>
    <t>PORTAMINAS 0,7 OE-155</t>
  </si>
  <si>
    <t>GUANTE NITRILO NEGRO</t>
  </si>
  <si>
    <t>CINTA ENMASCARAR 18*30MT</t>
  </si>
  <si>
    <t>REGLA 30CM MADERA FABRIESCO</t>
  </si>
  <si>
    <t>RESMA OFICIO 75GR REPROGRAF</t>
  </si>
  <si>
    <t>REGLA ALUMINIO 30CM</t>
  </si>
  <si>
    <t>SILICONA LIQUIEDA OE-192 100ML</t>
  </si>
  <si>
    <t>LAPIZ OE-160 JUMBO NEGRO</t>
  </si>
  <si>
    <t>BALSO REDONDO 8MM</t>
  </si>
  <si>
    <t>COLOR GIGO*12</t>
  </si>
  <si>
    <t>PINCEL DELINEADOR 000</t>
  </si>
  <si>
    <t>RECIBO CAJA MENOR PQ*100</t>
  </si>
  <si>
    <t>COMPAS PRESICION GIGO</t>
  </si>
  <si>
    <t>CARTON PRENSADO 1/4</t>
  </si>
  <si>
    <t xml:space="preserve">MARCADOR OE-506 SECO RECARGABLE </t>
  </si>
  <si>
    <t>TRANSPORTADOR 360</t>
  </si>
  <si>
    <t>AZ CARTA ECONOMICA</t>
  </si>
  <si>
    <t>TINTA CHINA</t>
  </si>
  <si>
    <t>ALFILER TRITON 50GM</t>
  </si>
  <si>
    <t>DICCIONARIO CHICAGRO INGLES NIKA</t>
  </si>
  <si>
    <t>ESCUADRA 60*32CM FABER</t>
  </si>
  <si>
    <t xml:space="preserve">BILLETE DIDACTICO </t>
  </si>
  <si>
    <t>LUPA VRISTAL 50MM</t>
  </si>
  <si>
    <t>PLANTILLA OVALO</t>
  </si>
  <si>
    <t>CUADERNO ARG 7M P/DURA</t>
  </si>
  <si>
    <t>COSEDORA OE-304 PEQUEÑA</t>
  </si>
  <si>
    <t>BLOCK DIN A4 BLANCO 20H</t>
  </si>
  <si>
    <t>CARTULINA CALIPSO 1/8 *10</t>
  </si>
  <si>
    <t>PLANTILLA CIRCULOS</t>
  </si>
  <si>
    <t>COMPAS PRESICION OE-294</t>
  </si>
  <si>
    <t>BLOCK BOND 28 1/8 BLANCO</t>
  </si>
  <si>
    <t>BLOCK IRIS CARTA FINO P*100</t>
  </si>
  <si>
    <t>BOLA ICOPOR NO. 17</t>
  </si>
  <si>
    <t>COSEDORA OE-308 PEQUEÑA PLASTICA</t>
  </si>
  <si>
    <t>CRAYON JUMBO TRENSITO *6</t>
  </si>
  <si>
    <t>NYLON N16</t>
  </si>
  <si>
    <t>PLANTILLA POLITICO COLOMBIA</t>
  </si>
  <si>
    <t>SILICONA LIQUIEDA OE-193 250ML</t>
  </si>
  <si>
    <t>BLOCK IRIS CARTA 35H PRIMAVER</t>
  </si>
  <si>
    <t>JUEGO GEOMETRICO OE-240</t>
  </si>
  <si>
    <t>LIBRO CONTABILIDAD 100FL</t>
  </si>
  <si>
    <t>REGLA ORBLAPLAS 40CM</t>
  </si>
  <si>
    <t>BLOCK ORIGAMI 20*20</t>
  </si>
  <si>
    <t>FLAUTA GIGO/YAMAHA</t>
  </si>
  <si>
    <t>CINTA TRANSPARENTE 12*40</t>
  </si>
  <si>
    <t>RESALTADOR OE-532 MEDIANO</t>
  </si>
  <si>
    <t>BOLSILLO CATAL OFICIO OE-202</t>
  </si>
  <si>
    <t>GANCHO COSEDORA TRITON COBRE</t>
  </si>
  <si>
    <t>LAPIZ OE-149 ROJO</t>
  </si>
  <si>
    <t>PAPEL KIMBELY 90GR</t>
  </si>
  <si>
    <t>ESCARAPELA CEDULA</t>
  </si>
  <si>
    <t>CARTULINA PIEL DE ANGEL CARTA</t>
  </si>
  <si>
    <t>CARTULINA DUREX 1/8</t>
  </si>
  <si>
    <t>PINRURA MIMO*6</t>
  </si>
  <si>
    <t>PINZA LOTERO 51MM</t>
  </si>
  <si>
    <t>PINZA LOTERO 41MM</t>
  </si>
  <si>
    <t>SOBRE OE-862 HILO CARTA</t>
  </si>
  <si>
    <t>ROLLO TIQUETEADORA</t>
  </si>
  <si>
    <t>CARPETA LOMO OFICIO</t>
  </si>
  <si>
    <t>TIJERA DOBEL 306 RED ROSE</t>
  </si>
  <si>
    <t>CINTA ENMASCARAR 12*30MT</t>
  </si>
  <si>
    <t>TIJERAS PUNTA ROMA GIGO ECO</t>
  </si>
  <si>
    <t>CARPETA LOMO CARTA</t>
  </si>
  <si>
    <t>CARPETA SEGURIDAD FABRIFOLDER</t>
  </si>
  <si>
    <t>PAPEL SILUETA 1/8 P*10</t>
  </si>
  <si>
    <t>COMPAS LAPIZ</t>
  </si>
  <si>
    <t>CINTA ENMASCARAR 24*30MT</t>
  </si>
  <si>
    <t>BLOCK AMARILLLO CARTA CUA 50H NORMA</t>
  </si>
  <si>
    <t>BLOCK OFICIO CUADROS 70H</t>
  </si>
  <si>
    <t>ASERRIN COLORES</t>
  </si>
  <si>
    <t>BALSO REDONDO 10MM</t>
  </si>
  <si>
    <t>BALSO REDONDO 12MM</t>
  </si>
  <si>
    <t>BOLA ICOPOR NO. 10</t>
  </si>
  <si>
    <t>BORRADOR TABLERO FELPA ECONOMICO</t>
  </si>
  <si>
    <t>PEGANTE LIQUIDO PAYASITO 240GR</t>
  </si>
  <si>
    <t>CARPETA OE-808 LEGAJADOR CARTA</t>
  </si>
  <si>
    <t>REGLA OE-256 FLEXIBLE 30CM</t>
  </si>
  <si>
    <t>ALMOADILLA OE-560 DACTILAR</t>
  </si>
  <si>
    <t>MARCADOR BILLETES PELIKAN</t>
  </si>
  <si>
    <t>PLANTILLA LETRAS GRANDES</t>
  </si>
  <si>
    <t>SOBRE OE-860 172 CARTA</t>
  </si>
  <si>
    <t>LIBRETA CONTABLE 1/2 OFICIO</t>
  </si>
  <si>
    <t>CONTRATO ARRENDAMIENTO LOCAL MINERVA</t>
  </si>
  <si>
    <t>ALMOADILLA DACTILAR ECONOMICA</t>
  </si>
  <si>
    <t>ARCH OE-455 OFICIO PROMO 13B C/MANIJA P60</t>
  </si>
  <si>
    <t>CARPETA SEGURIDAD C/GANCHO</t>
  </si>
  <si>
    <t>CARTON PRENSADO 1/2</t>
  </si>
  <si>
    <t>FLAUTA TRASLUCIDA</t>
  </si>
  <si>
    <t>GANCHO CLIP TRITON METAL*100</t>
  </si>
  <si>
    <t>PUNSON ESCOLAR C/AGUJA</t>
  </si>
  <si>
    <t>TABLA PERIODICA MEDIANA</t>
  </si>
  <si>
    <t>GANCHO COSEDORA OE-301</t>
  </si>
  <si>
    <t>DICCIONARIO ESPAÑOL ILUSTRADO RAPSA</t>
  </si>
  <si>
    <t>BANDERITAS OE-372 COLORES 100HJS</t>
  </si>
  <si>
    <t xml:space="preserve">BLOCK EDAD MEDIA 1/8 25H </t>
  </si>
  <si>
    <t>CARTULINA DEGRADE 1/8 *10</t>
  </si>
  <si>
    <t>LIBRETA CONTABLE 1/2 OFICIO 50H</t>
  </si>
  <si>
    <t>NOTAS OE-360 76*76 100H COLOR NEON</t>
  </si>
  <si>
    <t>CINTA INDUSTRIAL 48*50MT</t>
  </si>
  <si>
    <t>BLOCK DIN A4 HORIZONTAL 20H NESSAN</t>
  </si>
  <si>
    <t>BLOCK MILIMETRADO ODFICIO 35H</t>
  </si>
  <si>
    <t>BLOCK IRIS OFICIO ECONOMICO 35H</t>
  </si>
  <si>
    <t>TANGRAN DIDACTICO GRANDE FOMY</t>
  </si>
  <si>
    <t>TINTA SELLO 30CC</t>
  </si>
  <si>
    <t>TIJERA ZIG ZAG PEQUEÑA GIGO</t>
  </si>
  <si>
    <t xml:space="preserve">BLOCK IRIS CARTA ECONOMICO </t>
  </si>
  <si>
    <t>BISTURI OE-114 PUNTA DE LANZA</t>
  </si>
  <si>
    <t>LAPIZ PRIMAVER JUMBO PERSONAJES</t>
  </si>
  <si>
    <t>BOLI OE-044 RT GEL</t>
  </si>
  <si>
    <t>AZ OFICIO ECONOMICA</t>
  </si>
  <si>
    <t>BALSO CUADRADO DE 25*25MM</t>
  </si>
  <si>
    <t>BLOCK BOND 28 1/8 NESSAN</t>
  </si>
  <si>
    <t>BORRADOR TINTA LAPIZ E-250</t>
  </si>
  <si>
    <t>CARTILLA NACHO</t>
  </si>
  <si>
    <t>CRAYON ESCOLAR TRENSITO *6</t>
  </si>
  <si>
    <t>PLUMON PELIKAN STAR*6</t>
  </si>
  <si>
    <t>SEPARADOR 105 PLASTICO</t>
  </si>
  <si>
    <t>TABLA PICADO TABLERO GRANDE</t>
  </si>
  <si>
    <t>TIJERA PLEGABLE PLUS OE-237</t>
  </si>
  <si>
    <t>CARPETA FUELLE PAPPYER</t>
  </si>
  <si>
    <t>BLOCK BOND 28 1/8 HORIZONTAL</t>
  </si>
  <si>
    <t>BLOCK BOND 115 1/8 NESSAN BLANCO</t>
  </si>
  <si>
    <t>BLOCK PLEGADO 20*20</t>
  </si>
  <si>
    <t>BOLA ICOPOR NO. 20</t>
  </si>
  <si>
    <t>CARPETA OE-820 PROMO SEGURIDAD C/MANIJA</t>
  </si>
  <si>
    <t>CARTULINA ARTE 1/8 *10</t>
  </si>
  <si>
    <t>COSEDORA OE-309 PEQUEÑA PLASTICA</t>
  </si>
  <si>
    <t>CRAYON ESCOLAR TRENSITO *12</t>
  </si>
  <si>
    <t>CUADERNO ARGOLLADO 80H PASTA DURA UNI/CO PRIMA</t>
  </si>
  <si>
    <t>PALO PALETA COLORES</t>
  </si>
  <si>
    <t>REPUESTO ARGOLLADO NORMA</t>
  </si>
  <si>
    <t>ROLLO TERMICO 57*30</t>
  </si>
  <si>
    <t>TALONARIO LETRA DE CAMBIO *100</t>
  </si>
  <si>
    <t>TALONARIO DE RIFA GRANDE P100</t>
  </si>
  <si>
    <t>PASTA CATALOGO 0,5 OFICIO</t>
  </si>
  <si>
    <t>TABLIA PICADO TABLERO PEQUEÑO</t>
  </si>
  <si>
    <t>BILLETE DIDACTICO C/MONEDAS</t>
  </si>
  <si>
    <t>NOTAS OE-361 76*76 100H TACO 4 COLORES</t>
  </si>
  <si>
    <t>BOLI OE-025 REPUESTO</t>
  </si>
  <si>
    <t>PASTA 3 TORNILLOS IBM</t>
  </si>
  <si>
    <t>CINTA ENMASCARAR 36*30MT</t>
  </si>
  <si>
    <t>PASTA CATALOGO 1 CARTA ECONOMICO</t>
  </si>
  <si>
    <t>BLOCK PLEGADO 15*15</t>
  </si>
  <si>
    <t>CINTA ENMASCARAR 18*25 TESA 3/4</t>
  </si>
  <si>
    <t>CONSTITUCION POLITICA DE COLOMBIA</t>
  </si>
  <si>
    <t>COSEDORA OE-314 MEDIANA</t>
  </si>
  <si>
    <t>GANCHO COSEDORA TRITON GALBANIZADO</t>
  </si>
  <si>
    <t>LIBRO CONTABILIDAD 200FL</t>
  </si>
  <si>
    <t>LUPA CRISTAL 40MM</t>
  </si>
  <si>
    <t>MINAS 0,7 FABER CASTELL</t>
  </si>
  <si>
    <t>PLUMON PELIKAN STAR*12</t>
  </si>
  <si>
    <t>NOTAS OE-366 76*100 100H TACO 4 COLOR</t>
  </si>
  <si>
    <t>REGLA MADERA 100CM</t>
  </si>
  <si>
    <t>COLOR OE-144 JUMBO*12</t>
  </si>
  <si>
    <t>PALETA PLASTICA REDONDA</t>
  </si>
  <si>
    <t>CINTA ENMASCARAR 48*30MT</t>
  </si>
  <si>
    <t>CUADERNO MUSICA ARGOLLADO</t>
  </si>
  <si>
    <t>CUADERNO ARG 5M P/DURA</t>
  </si>
  <si>
    <t>MARCADOR SHARPIE D/PUNTA</t>
  </si>
  <si>
    <t>ROLLO PLASTI PEGA 20M TRANSPARENTE</t>
  </si>
  <si>
    <t>ROMPECABEZAS MADERA GRANDE</t>
  </si>
  <si>
    <t>TABLA PERIODICA GRANDE WALTER</t>
  </si>
  <si>
    <t>ETIQUETADOR MX-5500</t>
  </si>
  <si>
    <t>NOTAS OE-364 38*50 PÑA NEON PQ4</t>
  </si>
  <si>
    <t>COLORES PRIMAVERA JUMBO*12</t>
  </si>
  <si>
    <t>CINTA DE ENMASCARAR 36*25 TESA</t>
  </si>
  <si>
    <t>MARCADOR OE-525 MULTI-TRAZO *12</t>
  </si>
  <si>
    <t>ROLLO PAPEL AUTOADESIVO 20M</t>
  </si>
  <si>
    <t>DICCIONARIO CHICAGRO INGLES</t>
  </si>
  <si>
    <t>DICCIONARIO ESPAÑOL ILUSTRADO NIKA</t>
  </si>
  <si>
    <t>HOJA DE VIDA SENCILLA</t>
  </si>
  <si>
    <t>CONTRATO COMPRAVENTA DE VEICULO</t>
  </si>
  <si>
    <t>CONTRATO CIVIL DE OBRA</t>
  </si>
  <si>
    <t>ABACO VERTICAL</t>
  </si>
  <si>
    <t>ALGODÓN 5GR</t>
  </si>
  <si>
    <t>ATLAS DE COLOMBIA</t>
  </si>
  <si>
    <t>BLOCK IRIS OFICIO FINO P*100</t>
  </si>
  <si>
    <t>BLOCK OFICIO BLANCO 70H</t>
  </si>
  <si>
    <t>BOLA ICOPOR NO. 15</t>
  </si>
  <si>
    <t>CARPETA OFICIO 4 ALETAS</t>
  </si>
  <si>
    <t>CARTON MAULE R/BLANCO 70*100</t>
  </si>
  <si>
    <t>COLOR D/PUNTA*12</t>
  </si>
  <si>
    <t>CUADERNO ARG 100H</t>
  </si>
  <si>
    <t>CUADERNO MUSICA PEQUEÑO 20H</t>
  </si>
  <si>
    <t>CUENTOS COLOREAR</t>
  </si>
  <si>
    <t>CURBIGRAFO</t>
  </si>
  <si>
    <t>DICCIONARIO BILINGÜE POCKET NORMA</t>
  </si>
  <si>
    <t>ESCUADRA 60*26CM FABER</t>
  </si>
  <si>
    <t>ESCUADRA 45*32CM ORBAPLAS</t>
  </si>
  <si>
    <t>ESCUADRA 60*26CM ORBAPLAS</t>
  </si>
  <si>
    <t>SOPA DE LETRAS/SUDOKU</t>
  </si>
  <si>
    <t>MARCADOR METALIZADO 752 PELIKAN</t>
  </si>
  <si>
    <t xml:space="preserve">MARCADOR OE-520 PERMANENTE </t>
  </si>
  <si>
    <t>MINAS 0,5 FABER 2H</t>
  </si>
  <si>
    <t>NYLON N10</t>
  </si>
  <si>
    <t>NYLON N20</t>
  </si>
  <si>
    <t>PAPEL FILIGRAM 5MM</t>
  </si>
  <si>
    <t>PAPEL FILIGRAM 8MM</t>
  </si>
  <si>
    <t>PAPEL FOTOGRAFICO BOINK</t>
  </si>
  <si>
    <t>PASTA CATALOGO 1 OFICIO</t>
  </si>
  <si>
    <t>PASTA CATALOGO 1,5 OFICIO</t>
  </si>
  <si>
    <t>PEGASTICK 10GR</t>
  </si>
  <si>
    <t>PEGASTICK 20GR</t>
  </si>
  <si>
    <t>PEGASTICK 40GR</t>
  </si>
  <si>
    <t>PINZA LOTERO 32MM</t>
  </si>
  <si>
    <t>PLASTILINA LIMPIA TIPOS PELIKAN</t>
  </si>
  <si>
    <t>TALONARIO DE RIFA PEQUEÑO P100 BICO</t>
  </si>
  <si>
    <t>VINILO PAYASITO 80GR FLUORECENTE</t>
  </si>
  <si>
    <t xml:space="preserve">CORRECTOR DOBLE SERVICIO </t>
  </si>
  <si>
    <t>PINZA LOTERO 25MM</t>
  </si>
  <si>
    <t>SHAKIRA CABELLO*1KG</t>
  </si>
  <si>
    <t>LAPIZ JUMBO ROJO KORES</t>
  </si>
  <si>
    <t>CUENTOS LEER FABRIFOLDER</t>
  </si>
  <si>
    <t>MICROCUATRO OE-069 PQ*6</t>
  </si>
  <si>
    <t>MANDALA 96 PAGINAS</t>
  </si>
  <si>
    <t>CARTILLA CHIQUI NIKA</t>
  </si>
  <si>
    <t>PLUMON TRITON *12</t>
  </si>
  <si>
    <t>MANDALA 16 PAGINAS</t>
  </si>
  <si>
    <t>CARPETA OE-804 SEGURIDAD C/GANCHO</t>
  </si>
  <si>
    <t>COLOR OE-146*24 UNIPUNTA</t>
  </si>
  <si>
    <t>RESALTADOR OE-530 ESTUCHE *6</t>
  </si>
  <si>
    <t xml:space="preserve">GUANTE LATEX CIRUGIA </t>
  </si>
  <si>
    <t>COMPAS OE-298 MINAS CARTUCHERA</t>
  </si>
  <si>
    <t>COLOR QNOTA*12 D/PUNTA</t>
  </si>
  <si>
    <t>PAPEL PERGAMINO 1/8 115GRS</t>
  </si>
  <si>
    <t>Total</t>
  </si>
  <si>
    <t>DESCRIPCION INGRESO</t>
  </si>
  <si>
    <t>FECHA</t>
  </si>
  <si>
    <t>CANTIDAD</t>
  </si>
  <si>
    <t>VITRINA6</t>
  </si>
  <si>
    <t>VITRINA 9</t>
  </si>
  <si>
    <t>VITRINA 8</t>
  </si>
  <si>
    <t>VITRINA 7</t>
  </si>
  <si>
    <t>VITRINA 5</t>
  </si>
  <si>
    <t>VITRINA 4</t>
  </si>
  <si>
    <t>VITRINA 13</t>
  </si>
  <si>
    <t>VITRINA 12</t>
  </si>
  <si>
    <t>VITRINA 11</t>
  </si>
  <si>
    <t>VITRINA 10</t>
  </si>
  <si>
    <t>MUEBLE 3</t>
  </si>
  <si>
    <t>MUEBLE 2</t>
  </si>
  <si>
    <t>MUEBLE 1</t>
  </si>
  <si>
    <t>EXHIBICION</t>
  </si>
  <si>
    <t>ADICIONAL</t>
  </si>
  <si>
    <t>3FE196573</t>
  </si>
  <si>
    <t>3FE198561</t>
  </si>
  <si>
    <t>VERIFICADOR</t>
  </si>
  <si>
    <t>% del total</t>
  </si>
  <si>
    <t>VALOR STOCK</t>
  </si>
  <si>
    <t xml:space="preserve">CORTE </t>
  </si>
  <si>
    <t>ROLLO TERMICO 80*60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</si>
</sst>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-&quot;$&quot;\ * #,##0_-;\-&quot;$&quot;\ * #,##0_-;_-&quot;$&quot;\ * &quot;-&quot;??_-;_-@_-"/>
  </numFmts>
  <fonts count="6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242424"/>
      <name val="Aptos Narrow"/>
      <family val="2"/>
    </font>
    <font>
      <b/>
      <sz val="11"/>
      <color theme="1"/>
      <name val="Cambria"/>
      <family val="1"/>
    </font>
    <font>
      <sz val="11"/>
      <color theme="1"/>
      <name val="Cambria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4">
    <xf numFmtId="0" fontId="0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18">
    <xf numFmtId="0" fontId="0" fillId="0" borderId="0" xfId="0"/>
    <xf numFmtId="14" fontId="0" fillId="0" borderId="0" xfId="0" applyNumberFormat="1"/>
    <xf numFmtId="0" fontId="0" fillId="0" borderId="0" xfId="0" quotePrefix="1"/>
    <xf numFmtId="164" fontId="0" fillId="0" borderId="0" xfId="1" applyNumberFormat="1" applyFont="1"/>
    <xf numFmtId="0" fontId="3" fillId="0" borderId="0" xfId="0" applyFont="1"/>
    <xf numFmtId="1" fontId="0" fillId="0" borderId="0" xfId="0" applyNumberFormat="1"/>
    <xf numFmtId="1" fontId="0" fillId="0" borderId="0" xfId="2" applyNumberFormat="1" applyFont="1"/>
    <xf numFmtId="44" fontId="0" fillId="0" borderId="0" xfId="1" applyFont="1"/>
    <xf numFmtId="10" fontId="0" fillId="0" borderId="0" xfId="3" applyNumberFormat="1" applyFont="1"/>
    <xf numFmtId="0" fontId="4" fillId="0" borderId="0" xfId="0" applyFont="1" applyBorder="1" applyAlignment="1">
      <alignment horizontal="center" vertical="center"/>
    </xf>
    <xf numFmtId="9" fontId="5" fillId="0" borderId="0" xfId="3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0" fillId="0" borderId="0" xfId="0" applyBorder="1"/>
    <xf numFmtId="10" fontId="0" fillId="0" borderId="0" xfId="3" applyNumberFormat="1" applyFont="1" applyBorder="1"/>
    <xf numFmtId="0" fontId="0" fillId="0" borderId="0" xfId="0" applyNumberFormat="1"/>
    <xf numFmtId="0" fontId="0" fillId="0" borderId="0" xfId="0" applyAlignment="1">
      <alignment horizontal="center" vertical="center" wrapText="1"/>
    </xf>
    <xf numFmtId="1" fontId="0" fillId="0" borderId="0" xfId="0" applyNumberFormat="1" applyAlignment="1">
      <alignment horizontal="center" vertical="center" wrapText="1"/>
    </xf>
    <xf numFmtId="164" fontId="2" fillId="0" borderId="0" xfId="0" applyNumberFormat="1" applyFont="1"/>
  </cellXfs>
  <cellStyles count="4">
    <cellStyle name="Millares" xfId="2" builtinId="3"/>
    <cellStyle name="Moneda" xfId="1" builtinId="4"/>
    <cellStyle name="Normal" xfId="0" builtinId="0"/>
    <cellStyle name="Porcentaje" xfId="3" builtinId="5"/>
  </cellStyles>
  <dxfs count="5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-&quot;$&quot;\ * #,##0_-;\-&quot;$&quot;\ * #,##0_-;_-&quot;$&quot;\ * &quot;-&quot;??_-;_-@_-"/>
    </dxf>
    <dxf>
      <numFmt numFmtId="1" formatCode="0"/>
    </dxf>
    <dxf>
      <numFmt numFmtId="1" formatCode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-&quot;$&quot;\ * #,##0_-;\-&quot;$&quot;\ * #,##0_-;_-&quot;$&quot;\ * &quot;-&quot;??_-;_-@_-"/>
    </dxf>
    <dxf>
      <numFmt numFmtId="1" formatCode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</dxf>
    <dxf>
      <font>
        <b/>
        <strike val="0"/>
        <outline val="0"/>
        <shadow val="0"/>
        <u val="none"/>
        <vertAlign val="baseline"/>
        <sz val="14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family val="2"/>
        <scheme val="minor"/>
      </font>
    </dxf>
    <dxf>
      <numFmt numFmtId="0" formatCode="General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family val="2"/>
        <scheme val="minor"/>
      </font>
    </dxf>
    <dxf>
      <numFmt numFmtId="0" formatCode="General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family val="2"/>
        <scheme val="minor"/>
      </font>
    </dxf>
    <dxf>
      <numFmt numFmtId="0" formatCode="General"/>
    </dxf>
    <dxf>
      <font>
        <b/>
        <strike val="0"/>
        <outline val="0"/>
        <shadow val="0"/>
        <u val="none"/>
        <vertAlign val="baseline"/>
        <sz val="16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" formatCode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" formatCode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" formatCode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-&quot;$&quot;\ * #,##0_-;\-&quot;$&quot;\ * #,##0_-;_-&quot;$&quot;\ 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" formatCode="0"/>
    </dxf>
    <dxf>
      <numFmt numFmtId="164" formatCode="_-&quot;$&quot;\ * #,##0_-;\-&quot;$&quot;\ * #,##0_-;_-&quot;$&quot;\ * &quot;-&quot;??_-;_-@_-"/>
    </dxf>
    <dxf>
      <alignment horizontal="center" vertical="center" textRotation="0" wrapText="1" indent="0" justifyLastLine="0" shrinkToFit="0" readingOrder="0"/>
    </dxf>
    <dxf>
      <numFmt numFmtId="14" formatCode="0.00%"/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E1ABF7A-6E4C-46DA-B613-58A3B4CC6170}" name="DISTRIBUCION" displayName="DISTRIBUCION" ref="A1:E5" totalsRowCount="1" headerRowDxfId="53">
  <autoFilter ref="A1:E4" xr:uid="{DE1ABF7A-6E4C-46DA-B613-58A3B4CC6170}"/>
  <tableColumns count="5">
    <tableColumn id="1" xr3:uid="{6B89EB02-2294-4307-A49A-BF50332C1F81}" name="CORTE" totalsRowLabel="Total" dataDxfId="52" totalsRowDxfId="51"/>
    <tableColumn id="3" xr3:uid="{2BD49A17-2A52-4594-BD1D-0193E7FE971B}" name="INTERVALO" dataDxfId="50" totalsRowDxfId="49">
      <calculatedColumnFormula>_xlfn.CONCAT("Entre ",TEXT(A2,"0%")," y ",TEXT(A3, "0%"))</calculatedColumnFormula>
    </tableColumn>
    <tableColumn id="2" xr3:uid="{C355FC3F-199D-46EE-9E06-D35DBB62C523}" name="CLASIFICACIÓN" dataDxfId="48" totalsRowDxfId="47"/>
    <tableColumn id="4" xr3:uid="{EF80E652-73F8-4945-879A-03552493E6B0}" name="CANTIDAD" totalsRowFunction="sum" dataDxfId="46">
      <calculatedColumnFormula>COUNTIFS(STOCK[DISTRIBUCION ABC],DISTRIBUCION[[#This Row],[CLASIFICACIÓN]])</calculatedColumnFormula>
    </tableColumn>
    <tableColumn id="5" xr3:uid="{EAC28EC9-F60B-46C1-8669-2849AB9345A1}" name="% del total" dataDxfId="45" dataCellStyle="Porcentaje">
      <calculatedColumnFormula>DISTRIBUCION[[#This Row],[CANTIDAD]]/DISTRIBUCION[[#Totals],[CANTIDAD]]</calculatedColumnFormula>
    </tableColumn>
  </tableColumns>
  <tableStyleInfo name="TableStyleMedium16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36008B8F-36E4-4731-98C2-817EE54CF52A}" name="STOCK" displayName="STOCK" ref="A1:K445" totalsRowCount="1" headerRowDxfId="44">
  <autoFilter ref="A1:K444" xr:uid="{36008B8F-36E4-4731-98C2-817EE54CF52A}"/>
  <sortState xmlns:xlrd2="http://schemas.microsoft.com/office/spreadsheetml/2017/richdata2" ref="A2:K444">
    <sortCondition descending="1" ref="I1:I444"/>
  </sortState>
  <tableColumns count="11">
    <tableColumn id="2" xr3:uid="{DB62BD9D-0838-455C-8C20-D93B99043DF0}" name="CODIGO" totalsRowLabel="Total"/>
    <tableColumn id="3" xr3:uid="{E0A717AF-061B-4E75-AE39-4A2E7482A063}" name="DESCRIPCION"/>
    <tableColumn id="7" xr3:uid="{6AA171BE-E1A4-4AA5-90C9-16AF2D4CD648}" name="GRUPO"/>
    <tableColumn id="8" xr3:uid="{E4D1170E-FABA-484C-B47B-436EB3655A62}" name="PRECIO" dataDxfId="43" dataCellStyle="Moneda"/>
    <tableColumn id="9" xr3:uid="{2F782308-0855-4AC5-BA96-79EFD416D1D9}" name="STOCK" totalsRowFunction="sum" dataDxfId="42" totalsRowDxfId="19" dataCellStyle="Millares">
      <calculatedColumnFormula>STOCK[[#This Row],[ENTRADAS (COMPRAS)]]-STOCK[[#This Row],[SALIDAS (VENTAS)]]</calculatedColumnFormula>
    </tableColumn>
    <tableColumn id="1" xr3:uid="{720F85AA-15E4-461C-9EAB-126E037D001C}" name="VALOR STOCK" totalsRowFunction="sum" dataDxfId="41" totalsRowDxfId="18" dataCellStyle="Moneda">
      <calculatedColumnFormula>STOCK[[#This Row],[STOCK]]*STOCK[[#This Row],[PRECIO]]</calculatedColumnFormula>
    </tableColumn>
    <tableColumn id="5" xr3:uid="{E29F5D0C-ADBE-406F-A428-A3DE4E954745}" name="ENTRADAS (COMPRAS)" totalsRowFunction="sum" dataDxfId="40" totalsRowDxfId="17" dataCellStyle="Millares">
      <calculatedColumnFormula>SUMIFS(ENTRADAS[CANTIDAD],ENTRADAS[CODIGO],STOCK[[#This Row],[CODIGO]])</calculatedColumnFormula>
    </tableColumn>
    <tableColumn id="4" xr3:uid="{173671C4-40C9-4DEE-A740-1CA0BCC4350E}" name="SALIDAS (VENTAS)" totalsRowFunction="sum" dataDxfId="39" totalsRowDxfId="16" dataCellStyle="Millares">
      <calculatedColumnFormula>SUMIFS(SALIDAS[CANTIDAD],SALIDAS[CODIGO],STOCK[[#This Row],[CODIGO]])</calculatedColumnFormula>
    </tableColumn>
    <tableColumn id="6" xr3:uid="{F9E67A01-8809-4B2B-A58E-F558CB6969B0}" name="VENTAS" totalsRowFunction="sum" dataDxfId="38" totalsRowDxfId="15" dataCellStyle="Moneda">
      <calculatedColumnFormula>STOCK[[#This Row],[SALIDAS (VENTAS)]]*STOCK[[#This Row],[PRECIO]]</calculatedColumnFormula>
    </tableColumn>
    <tableColumn id="10" xr3:uid="{BEA4C261-08D9-4133-AA38-2F62B3E51082}" name="%ACUMULADO VENTAS" dataDxfId="37" dataCellStyle="Porcentaje">
      <calculatedColumnFormula>SUM($I$2:I2)/SUM(STOCK[VENTAS])</calculatedColumnFormula>
    </tableColumn>
    <tableColumn id="11" xr3:uid="{E4FE2015-D312-4AED-9C66-31C8D5F7C35A}" name="DISTRIBUCION ABC" dataDxfId="36" dataCellStyle="Millares">
      <calculatedColumnFormula>_xlfn.XLOOKUP(STOCK[[#This Row],[%ACUMULADO VENTAS]],DISTRIBUCION[CORTE],DISTRIBUCION[CLASIFICACIÓN],"",-1)</calculatedColumnFormula>
    </tableColumn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BDDC5A2E-56FB-4E58-BB81-D2B240DE6268}" name="ENTRADAS" displayName="ENTRADAS" ref="A1:F620" totalsRowDxfId="35">
  <autoFilter ref="A1:F620" xr:uid="{BDDC5A2E-56FB-4E58-BB81-D2B240DE6268}"/>
  <sortState xmlns:xlrd2="http://schemas.microsoft.com/office/spreadsheetml/2017/richdata2" ref="A2:F620">
    <sortCondition descending="1" ref="A1:A620"/>
  </sortState>
  <tableColumns count="6">
    <tableColumn id="1" xr3:uid="{2E4B2CCB-F068-4740-9CDD-8776B680C179}" name="DESCRIPCION INGRESO" dataDxfId="34" totalsRowDxfId="33"/>
    <tableColumn id="2" xr3:uid="{2ED06937-8B95-40BC-A2D1-96C1C2F7A6FD}" name="CODIGO" totalsRowDxfId="32"/>
    <tableColumn id="6" xr3:uid="{B7745C38-0308-488D-9A4D-BAAC1718653E}" name="VERIFICADOR" dataDxfId="31" totalsRowDxfId="30">
      <calculatedColumnFormula>ENTRADAS[[#This Row],[CODIGO]]&amp;ENTRADAS[[#This Row],[FECHA]]</calculatedColumnFormula>
    </tableColumn>
    <tableColumn id="3" xr3:uid="{10F59527-1617-4E0C-91E2-219D299DB4FB}" name="DESCRIPCION" dataDxfId="29" totalsRowDxfId="28">
      <calculatedColumnFormula array="1">_xlfn.XLOOKUP(ENTRADAS[[#This Row],[CODIGO]],STOCK[[#All],[CODIGO]],STOCK[[#All],[DESCRIPCION]],"PRODUCTO INEXISTENTE",0)</calculatedColumnFormula>
    </tableColumn>
    <tableColumn id="4" xr3:uid="{5726280A-0883-4414-AE23-CB6914AD7327}" name="FECHA" totalsRowDxfId="27"/>
    <tableColumn id="5" xr3:uid="{A96E4D06-F577-48B5-8356-F134C4285CC3}" name="CANTIDAD" totalsRowFunction="sum" totalsRowDxfId="26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DD6D39DD-6D15-4DB1-B2C6-17606664637F}" name="SALIDAS" displayName="SALIDAS" ref="A1:E1620" totalsRowDxfId="25">
  <autoFilter ref="A1:E1620" xr:uid="{DD6D39DD-6D15-4DB1-B2C6-17606664637F}"/>
  <sortState xmlns:xlrd2="http://schemas.microsoft.com/office/spreadsheetml/2017/richdata2" ref="A2:E1620">
    <sortCondition ref="D1:D1620"/>
  </sortState>
  <tableColumns count="5">
    <tableColumn id="2" xr3:uid="{6EAA057C-E2F9-4700-B86C-3F0F1EBF6C49}" name="CODIGO" totalsRowLabel="TOTAL" totalsRowDxfId="24"/>
    <tableColumn id="1" xr3:uid="{FFE319FD-4FAC-4B56-BD02-6A53EF4B089E}" name="VERIFICADOR" totalsRowDxfId="23">
      <calculatedColumnFormula>SALIDAS[[#This Row],[CODIGO]]&amp;SALIDAS[[#This Row],[FECHA]]</calculatedColumnFormula>
    </tableColumn>
    <tableColumn id="3" xr3:uid="{27879D62-CD89-4693-BDEC-0A5D1AD144AF}" name="DESCRIPCION" totalsRowDxfId="22">
      <calculatedColumnFormula array="1">_xlfn.XLOOKUP(SALIDAS[[#This Row],[CODIGO]],STOCK[[#All],[CODIGO]],STOCK[[#All],[DESCRIPCION]],"PRODUCTO INEXISTENTE",0)</calculatedColumnFormula>
    </tableColumn>
    <tableColumn id="4" xr3:uid="{48A85CC8-4C39-4018-86BD-6B7AEB30091E}" name="FECHA" totalsRowDxfId="21"/>
    <tableColumn id="5" xr3:uid="{237CCA8A-294A-4BE8-911C-F819E532E7B6}" name="CANTIDAD" totalsRowFunction="sum" totalsRowDxfId="2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A0E6EF-AD99-4190-AAD3-238B7118893E}">
  <dimension ref="A1:E5"/>
  <sheetViews>
    <sheetView workbookViewId="0">
      <selection activeCell="D2" sqref="D2"/>
    </sheetView>
  </sheetViews>
  <sheetFormatPr baseColWidth="10" defaultColWidth="11.42578125" defaultRowHeight="15" x14ac:dyDescent="0.25"/>
  <cols>
    <col min="1" max="1" width="12.7109375" bestFit="1" customWidth="1"/>
    <col min="2" max="2" width="18" bestFit="1" customWidth="1"/>
    <col min="3" max="3" width="21.140625" bestFit="1" customWidth="1"/>
    <col min="4" max="4" width="16.7109375" bestFit="1" customWidth="1"/>
    <col min="5" max="5" width="16.5703125" bestFit="1" customWidth="1"/>
  </cols>
  <sheetData>
    <row r="1" spans="1:5" x14ac:dyDescent="0.25">
      <c r="A1" s="9" t="s">
        <v>0</v>
      </c>
      <c r="B1" s="9" t="s">
        <v>1</v>
      </c>
      <c r="C1" s="9" t="s">
        <v>2</v>
      </c>
      <c r="D1" s="9" t="s">
        <v>470</v>
      </c>
      <c r="E1" s="9" t="s">
        <v>489</v>
      </c>
    </row>
    <row r="2" spans="1:5" x14ac:dyDescent="0.25">
      <c r="A2" s="10">
        <v>0</v>
      </c>
      <c r="B2" s="11" t="str">
        <f>_xlfn.CONCAT("Entre ",TEXT(A2,"0%")," y ",TEXT(A3, "0%"))</f>
        <v>Entre 0% y 75%</v>
      </c>
      <c r="C2" s="11" t="s">
        <v>3</v>
      </c>
      <c r="D2" s="12">
        <f>COUNTIFS(STOCK[DISTRIBUCION ABC],DISTRIBUCION[[#This Row],[CLASIFICACIÓN]])</f>
        <v>78</v>
      </c>
      <c r="E2" s="13">
        <f>DISTRIBUCION[[#This Row],[CANTIDAD]]/DISTRIBUCION[[#Totals],[CANTIDAD]]</f>
        <v>0.17607223476297967</v>
      </c>
    </row>
    <row r="3" spans="1:5" x14ac:dyDescent="0.25">
      <c r="A3" s="10">
        <v>0.75</v>
      </c>
      <c r="B3" s="11" t="str">
        <f>_xlfn.CONCAT("Entre ",TEXT(A3,"0%")," y ",TEXT(A4, "0%"))</f>
        <v>Entre 75% y 95%</v>
      </c>
      <c r="C3" s="11" t="s">
        <v>4</v>
      </c>
      <c r="D3" s="12">
        <f>COUNTIFS(STOCK[DISTRIBUCION ABC],DISTRIBUCION[[#This Row],[CLASIFICACIÓN]])</f>
        <v>99</v>
      </c>
      <c r="E3" s="13">
        <f>DISTRIBUCION[[#This Row],[CANTIDAD]]/DISTRIBUCION[[#Totals],[CANTIDAD]]</f>
        <v>0.2234762979683973</v>
      </c>
    </row>
    <row r="4" spans="1:5" x14ac:dyDescent="0.25">
      <c r="A4" s="10">
        <v>0.95</v>
      </c>
      <c r="B4" s="11" t="str">
        <f>_xlfn.CONCAT("Entre ",TEXT(A4,"0%")," y 100%")</f>
        <v>Entre 95% y 100%</v>
      </c>
      <c r="C4" s="11" t="s">
        <v>5</v>
      </c>
      <c r="D4" s="12">
        <f>COUNTIFS(STOCK[DISTRIBUCION ABC],DISTRIBUCION[[#This Row],[CLASIFICACIÓN]])</f>
        <v>266</v>
      </c>
      <c r="E4" s="13">
        <f>DISTRIBUCION[[#This Row],[CANTIDAD]]/DISTRIBUCION[[#Totals],[CANTIDAD]]</f>
        <v>0.60045146726862297</v>
      </c>
    </row>
    <row r="5" spans="1:5" x14ac:dyDescent="0.25">
      <c r="A5" s="11" t="s">
        <v>467</v>
      </c>
      <c r="B5" s="11"/>
      <c r="C5" s="11"/>
      <c r="D5" s="12">
        <f>SUBTOTAL(109,DISTRIBUCION[CANTIDAD])</f>
        <v>443</v>
      </c>
      <c r="E5" s="12"/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4F6A23-B7A4-4EAF-9A47-CC976DC57BF4}">
  <dimension ref="A1:K445"/>
  <sheetViews>
    <sheetView tabSelected="1" zoomScaleNormal="100" workbookViewId="0">
      <selection activeCell="C1" sqref="C1"/>
    </sheetView>
  </sheetViews>
  <sheetFormatPr baseColWidth="10" defaultColWidth="11.42578125" defaultRowHeight="15" x14ac:dyDescent="0.25"/>
  <cols>
    <col min="1" max="1" width="21" bestFit="1" customWidth="1"/>
    <col min="2" max="2" width="52.42578125" bestFit="1" customWidth="1"/>
    <col min="3" max="3" width="25.28515625" bestFit="1" customWidth="1"/>
    <col min="4" max="4" width="11.28515625" bestFit="1" customWidth="1"/>
    <col min="5" max="5" width="11.42578125" style="5"/>
    <col min="6" max="6" width="16.5703125" style="5" bestFit="1" customWidth="1"/>
    <col min="7" max="7" width="26.140625" style="5" bestFit="1" customWidth="1"/>
    <col min="8" max="8" width="21.85546875" bestFit="1" customWidth="1"/>
    <col min="9" max="9" width="13" bestFit="1" customWidth="1"/>
    <col min="10" max="10" width="15.7109375" customWidth="1"/>
    <col min="11" max="11" width="16" bestFit="1" customWidth="1"/>
    <col min="12" max="12" width="12.5703125" bestFit="1" customWidth="1"/>
    <col min="15" max="15" width="15.5703125" bestFit="1" customWidth="1"/>
    <col min="16" max="16" width="18.5703125" bestFit="1" customWidth="1"/>
    <col min="17" max="17" width="12.85546875" bestFit="1" customWidth="1"/>
    <col min="18" max="18" width="8.85546875" bestFit="1" customWidth="1"/>
    <col min="19" max="19" width="7.85546875" bestFit="1" customWidth="1"/>
  </cols>
  <sheetData>
    <row r="1" spans="1:11" ht="30.75" customHeight="1" x14ac:dyDescent="0.25">
      <c r="A1" s="15" t="s">
        <v>6</v>
      </c>
      <c r="B1" s="15" t="s">
        <v>7</v>
      </c>
      <c r="C1" s="15" t="s">
        <v>8</v>
      </c>
      <c r="D1" s="15" t="s">
        <v>9</v>
      </c>
      <c r="E1" s="16" t="s">
        <v>10</v>
      </c>
      <c r="F1" s="16" t="s">
        <v>490</v>
      </c>
      <c r="G1" s="16" t="s">
        <v>11</v>
      </c>
      <c r="H1" s="16" t="s">
        <v>12</v>
      </c>
      <c r="I1" s="16" t="s">
        <v>13</v>
      </c>
      <c r="J1" s="15" t="s">
        <v>14</v>
      </c>
      <c r="K1" s="15" t="s">
        <v>15</v>
      </c>
    </row>
    <row r="2" spans="1:11" x14ac:dyDescent="0.25">
      <c r="A2">
        <v>3933</v>
      </c>
      <c r="B2" t="s">
        <v>492</v>
      </c>
      <c r="C2" t="s">
        <v>17</v>
      </c>
      <c r="D2" s="3">
        <v>35000</v>
      </c>
      <c r="E2" s="6">
        <f>STOCK[[#This Row],[ENTRADAS (COMPRAS)]]-STOCK[[#This Row],[SALIDAS (VENTAS)]]</f>
        <v>0</v>
      </c>
      <c r="F2" s="3">
        <f>STOCK[[#This Row],[STOCK]]*STOCK[[#This Row],[PRECIO]]</f>
        <v>0</v>
      </c>
      <c r="G2" s="6">
        <f>SUMIFS(ENTRADAS[CANTIDAD],ENTRADAS[CODIGO],STOCK[[#This Row],[CODIGO]])</f>
        <v>6</v>
      </c>
      <c r="H2" s="6">
        <f>SUMIFS(SALIDAS[CANTIDAD],SALIDAS[CODIGO],STOCK[[#This Row],[CODIGO]])</f>
        <v>6</v>
      </c>
      <c r="I2" s="7">
        <f>STOCK[[#This Row],[SALIDAS (VENTAS)]]*STOCK[[#This Row],[PRECIO]]</f>
        <v>210000</v>
      </c>
      <c r="J2" s="8">
        <f>SUM($I$2:I2)/SUM(STOCK[VENTAS])</f>
        <v>3.8017306926391249E-2</v>
      </c>
      <c r="K2" s="6" t="str">
        <f>_xlfn.XLOOKUP(STOCK[[#This Row],[%ACUMULADO VENTAS]],DISTRIBUCION[CORTE],DISTRIBUCION[CLASIFICACIÓN],"",-1)</f>
        <v>A</v>
      </c>
    </row>
    <row r="3" spans="1:11" x14ac:dyDescent="0.25">
      <c r="A3">
        <v>14791</v>
      </c>
      <c r="B3" t="s">
        <v>37</v>
      </c>
      <c r="C3" t="s">
        <v>33</v>
      </c>
      <c r="D3" s="3">
        <v>3000</v>
      </c>
      <c r="E3" s="6">
        <f>STOCK[[#This Row],[ENTRADAS (COMPRAS)]]-STOCK[[#This Row],[SALIDAS (VENTAS)]]</f>
        <v>34</v>
      </c>
      <c r="F3" s="3">
        <f>STOCK[[#This Row],[STOCK]]*STOCK[[#This Row],[PRECIO]]</f>
        <v>102000</v>
      </c>
      <c r="G3" s="6">
        <f>SUMIFS(ENTRADAS[CANTIDAD],ENTRADAS[CODIGO],STOCK[[#This Row],[CODIGO]])</f>
        <v>98</v>
      </c>
      <c r="H3" s="6">
        <f>SUMIFS(SALIDAS[CANTIDAD],SALIDAS[CODIGO],STOCK[[#This Row],[CODIGO]])</f>
        <v>64</v>
      </c>
      <c r="I3" s="7">
        <f>STOCK[[#This Row],[SALIDAS (VENTAS)]]*STOCK[[#This Row],[PRECIO]]</f>
        <v>192000</v>
      </c>
      <c r="J3" s="8">
        <f>SUM($I$2:I3)/SUM(STOCK[VENTAS])</f>
        <v>7.2775987544806117E-2</v>
      </c>
      <c r="K3" s="6" t="str">
        <f>_xlfn.XLOOKUP(STOCK[[#This Row],[%ACUMULADO VENTAS]],DISTRIBUCION[CORTE],DISTRIBUCION[CLASIFICACIÓN],"",-1)</f>
        <v>A</v>
      </c>
    </row>
    <row r="4" spans="1:11" x14ac:dyDescent="0.25">
      <c r="A4">
        <v>3929</v>
      </c>
      <c r="B4" t="s">
        <v>107</v>
      </c>
      <c r="C4" t="s">
        <v>35</v>
      </c>
      <c r="D4" s="3">
        <v>18000</v>
      </c>
      <c r="E4" s="6">
        <f>STOCK[[#This Row],[ENTRADAS (COMPRAS)]]-STOCK[[#This Row],[SALIDAS (VENTAS)]]</f>
        <v>11</v>
      </c>
      <c r="F4" s="3">
        <f>STOCK[[#This Row],[STOCK]]*STOCK[[#This Row],[PRECIO]]</f>
        <v>198000</v>
      </c>
      <c r="G4" s="6">
        <f>SUMIFS(ENTRADAS[CANTIDAD],ENTRADAS[CODIGO],STOCK[[#This Row],[CODIGO]])</f>
        <v>20</v>
      </c>
      <c r="H4" s="6">
        <f>SUMIFS(SALIDAS[CANTIDAD],SALIDAS[CODIGO],STOCK[[#This Row],[CODIGO]])</f>
        <v>9</v>
      </c>
      <c r="I4" s="7">
        <f>STOCK[[#This Row],[SALIDAS (VENTAS)]]*STOCK[[#This Row],[PRECIO]]</f>
        <v>162000</v>
      </c>
      <c r="J4" s="8">
        <f>SUM($I$2:I4)/SUM(STOCK[VENTAS])</f>
        <v>0.10210362431659364</v>
      </c>
      <c r="K4" s="6" t="str">
        <f>_xlfn.XLOOKUP(STOCK[[#This Row],[%ACUMULADO VENTAS]],DISTRIBUCION[CORTE],DISTRIBUCION[CLASIFICACIÓN],"",-1)</f>
        <v>A</v>
      </c>
    </row>
    <row r="5" spans="1:11" x14ac:dyDescent="0.25">
      <c r="A5">
        <v>2830</v>
      </c>
      <c r="B5" t="s">
        <v>49</v>
      </c>
      <c r="C5" t="s">
        <v>20</v>
      </c>
      <c r="D5" s="3">
        <v>3500</v>
      </c>
      <c r="E5" s="6">
        <f>STOCK[[#This Row],[ENTRADAS (COMPRAS)]]-STOCK[[#This Row],[SALIDAS (VENTAS)]]</f>
        <v>51</v>
      </c>
      <c r="F5" s="3">
        <f>STOCK[[#This Row],[STOCK]]*STOCK[[#This Row],[PRECIO]]</f>
        <v>178500</v>
      </c>
      <c r="G5" s="6">
        <f>SUMIFS(ENTRADAS[CANTIDAD],ENTRADAS[CODIGO],STOCK[[#This Row],[CODIGO]])</f>
        <v>96</v>
      </c>
      <c r="H5" s="6">
        <f>SUMIFS(SALIDAS[CANTIDAD],SALIDAS[CODIGO],STOCK[[#This Row],[CODIGO]])</f>
        <v>45</v>
      </c>
      <c r="I5" s="7">
        <f>STOCK[[#This Row],[SALIDAS (VENTAS)]]*STOCK[[#This Row],[PRECIO]]</f>
        <v>157500</v>
      </c>
      <c r="J5" s="8">
        <f>SUM($I$2:I5)/SUM(STOCK[VENTAS])</f>
        <v>0.1306166045113871</v>
      </c>
      <c r="K5" s="6" t="str">
        <f>_xlfn.XLOOKUP(STOCK[[#This Row],[%ACUMULADO VENTAS]],DISTRIBUCION[CORTE],DISTRIBUCION[CLASIFICACIÓN],"",-1)</f>
        <v>A</v>
      </c>
    </row>
    <row r="6" spans="1:11" x14ac:dyDescent="0.25">
      <c r="A6">
        <v>10591</v>
      </c>
      <c r="B6" t="s">
        <v>32</v>
      </c>
      <c r="C6" t="s">
        <v>33</v>
      </c>
      <c r="D6" s="3">
        <v>2000</v>
      </c>
      <c r="E6" s="6">
        <f>STOCK[[#This Row],[ENTRADAS (COMPRAS)]]-STOCK[[#This Row],[SALIDAS (VENTAS)]]</f>
        <v>53</v>
      </c>
      <c r="F6" s="3">
        <f>STOCK[[#This Row],[STOCK]]*STOCK[[#This Row],[PRECIO]]</f>
        <v>106000</v>
      </c>
      <c r="G6" s="6">
        <f>SUMIFS(ENTRADAS[CANTIDAD],ENTRADAS[CODIGO],STOCK[[#This Row],[CODIGO]])</f>
        <v>126</v>
      </c>
      <c r="H6" s="6">
        <f>SUMIFS(SALIDAS[CANTIDAD],SALIDAS[CODIGO],STOCK[[#This Row],[CODIGO]])</f>
        <v>73</v>
      </c>
      <c r="I6" s="7">
        <f>STOCK[[#This Row],[SALIDAS (VENTAS)]]*STOCK[[#This Row],[PRECIO]]</f>
        <v>146000</v>
      </c>
      <c r="J6" s="8">
        <f>SUM($I$2:I6)/SUM(STOCK[VENTAS])</f>
        <v>0.15704768456497339</v>
      </c>
      <c r="K6" s="6" t="str">
        <f>_xlfn.XLOOKUP(STOCK[[#This Row],[%ACUMULADO VENTAS]],DISTRIBUCION[CORTE],DISTRIBUCION[CLASIFICACIÓN],"",-1)</f>
        <v>A</v>
      </c>
    </row>
    <row r="7" spans="1:11" x14ac:dyDescent="0.25">
      <c r="A7">
        <v>3867</v>
      </c>
      <c r="B7" t="s">
        <v>108</v>
      </c>
      <c r="C7" t="s">
        <v>17</v>
      </c>
      <c r="D7" s="3">
        <v>18000</v>
      </c>
      <c r="E7" s="6">
        <f>STOCK[[#This Row],[ENTRADAS (COMPRAS)]]-STOCK[[#This Row],[SALIDAS (VENTAS)]]</f>
        <v>11</v>
      </c>
      <c r="F7" s="3">
        <f>STOCK[[#This Row],[STOCK]]*STOCK[[#This Row],[PRECIO]]</f>
        <v>198000</v>
      </c>
      <c r="G7" s="6">
        <f>SUMIFS(ENTRADAS[CANTIDAD],ENTRADAS[CODIGO],STOCK[[#This Row],[CODIGO]])</f>
        <v>19</v>
      </c>
      <c r="H7" s="6">
        <f>SUMIFS(SALIDAS[CANTIDAD],SALIDAS[CODIGO],STOCK[[#This Row],[CODIGO]])</f>
        <v>8</v>
      </c>
      <c r="I7" s="7">
        <f>STOCK[[#This Row],[SALIDAS (VENTAS)]]*STOCK[[#This Row],[PRECIO]]</f>
        <v>144000</v>
      </c>
      <c r="J7" s="8">
        <f>SUM($I$2:I7)/SUM(STOCK[VENTAS])</f>
        <v>0.18311669502878453</v>
      </c>
      <c r="K7" s="6" t="str">
        <f>_xlfn.XLOOKUP(STOCK[[#This Row],[%ACUMULADO VENTAS]],DISTRIBUCION[CORTE],DISTRIBUCION[CLASIFICACIÓN],"",-1)</f>
        <v>A</v>
      </c>
    </row>
    <row r="8" spans="1:11" x14ac:dyDescent="0.25">
      <c r="A8">
        <v>1351</v>
      </c>
      <c r="B8" t="s">
        <v>25</v>
      </c>
      <c r="C8" t="s">
        <v>17</v>
      </c>
      <c r="D8" s="3">
        <v>1500</v>
      </c>
      <c r="E8" s="6">
        <f>STOCK[[#This Row],[ENTRADAS (COMPRAS)]]-STOCK[[#This Row],[SALIDAS (VENTAS)]]</f>
        <v>204</v>
      </c>
      <c r="F8" s="3">
        <f>STOCK[[#This Row],[STOCK]]*STOCK[[#This Row],[PRECIO]]</f>
        <v>306000</v>
      </c>
      <c r="G8" s="6">
        <f>SUMIFS(ENTRADAS[CANTIDAD],ENTRADAS[CODIGO],STOCK[[#This Row],[CODIGO]])</f>
        <v>300</v>
      </c>
      <c r="H8" s="6">
        <f>SUMIFS(SALIDAS[CANTIDAD],SALIDAS[CODIGO],STOCK[[#This Row],[CODIGO]])</f>
        <v>96</v>
      </c>
      <c r="I8" s="7">
        <f>STOCK[[#This Row],[SALIDAS (VENTAS)]]*STOCK[[#This Row],[PRECIO]]</f>
        <v>144000</v>
      </c>
      <c r="J8" s="8">
        <f>SUM($I$2:I8)/SUM(STOCK[VENTAS])</f>
        <v>0.20918570549259569</v>
      </c>
      <c r="K8" s="6" t="str">
        <f>_xlfn.XLOOKUP(STOCK[[#This Row],[%ACUMULADO VENTAS]],DISTRIBUCION[CORTE],DISTRIBUCION[CLASIFICACIÓN],"",-1)</f>
        <v>A</v>
      </c>
    </row>
    <row r="9" spans="1:11" x14ac:dyDescent="0.25">
      <c r="A9">
        <v>8102</v>
      </c>
      <c r="B9" t="s">
        <v>19</v>
      </c>
      <c r="C9" t="s">
        <v>20</v>
      </c>
      <c r="D9" s="3">
        <v>800</v>
      </c>
      <c r="E9" s="6">
        <f>STOCK[[#This Row],[ENTRADAS (COMPRAS)]]-STOCK[[#This Row],[SALIDAS (VENTAS)]]</f>
        <v>279</v>
      </c>
      <c r="F9" s="3">
        <f>STOCK[[#This Row],[STOCK]]*STOCK[[#This Row],[PRECIO]]</f>
        <v>223200</v>
      </c>
      <c r="G9" s="6">
        <f>SUMIFS(ENTRADAS[CANTIDAD],ENTRADAS[CODIGO],STOCK[[#This Row],[CODIGO]])</f>
        <v>456</v>
      </c>
      <c r="H9" s="6">
        <f>SUMIFS(SALIDAS[CANTIDAD],SALIDAS[CODIGO],STOCK[[#This Row],[CODIGO]])</f>
        <v>177</v>
      </c>
      <c r="I9" s="7">
        <f>STOCK[[#This Row],[SALIDAS (VENTAS)]]*STOCK[[#This Row],[PRECIO]]</f>
        <v>141600</v>
      </c>
      <c r="J9" s="8">
        <f>SUM($I$2:I9)/SUM(STOCK[VENTAS])</f>
        <v>0.23482023244867664</v>
      </c>
      <c r="K9" s="6" t="str">
        <f>_xlfn.XLOOKUP(STOCK[[#This Row],[%ACUMULADO VENTAS]],DISTRIBUCION[CORTE],DISTRIBUCION[CLASIFICACIÓN],"",-1)</f>
        <v>A</v>
      </c>
    </row>
    <row r="10" spans="1:11" x14ac:dyDescent="0.25">
      <c r="A10">
        <v>7662</v>
      </c>
      <c r="B10" t="s">
        <v>110</v>
      </c>
      <c r="C10" t="s">
        <v>20</v>
      </c>
      <c r="D10" s="3">
        <v>10000</v>
      </c>
      <c r="E10" s="6">
        <f>STOCK[[#This Row],[ENTRADAS (COMPRAS)]]-STOCK[[#This Row],[SALIDAS (VENTAS)]]</f>
        <v>3</v>
      </c>
      <c r="F10" s="3">
        <f>STOCK[[#This Row],[STOCK]]*STOCK[[#This Row],[PRECIO]]</f>
        <v>30000</v>
      </c>
      <c r="G10" s="6">
        <f>SUMIFS(ENTRADAS[CANTIDAD],ENTRADAS[CODIGO],STOCK[[#This Row],[CODIGO]])</f>
        <v>15</v>
      </c>
      <c r="H10" s="6">
        <f>SUMIFS(SALIDAS[CANTIDAD],SALIDAS[CODIGO],STOCK[[#This Row],[CODIGO]])</f>
        <v>12</v>
      </c>
      <c r="I10" s="7">
        <f>STOCK[[#This Row],[SALIDAS (VENTAS)]]*STOCK[[#This Row],[PRECIO]]</f>
        <v>120000</v>
      </c>
      <c r="J10" s="8">
        <f>SUM($I$2:I10)/SUM(STOCK[VENTAS])</f>
        <v>0.25654440783518595</v>
      </c>
      <c r="K10" s="6" t="str">
        <f>_xlfn.XLOOKUP(STOCK[[#This Row],[%ACUMULADO VENTAS]],DISTRIBUCION[CORTE],DISTRIBUCION[CLASIFICACIÓN],"",-1)</f>
        <v>A</v>
      </c>
    </row>
    <row r="11" spans="1:11" x14ac:dyDescent="0.25">
      <c r="A11">
        <v>9287</v>
      </c>
      <c r="B11" t="s">
        <v>30</v>
      </c>
      <c r="C11" t="s">
        <v>24</v>
      </c>
      <c r="D11" s="3">
        <v>1200</v>
      </c>
      <c r="E11" s="6">
        <f>STOCK[[#This Row],[ENTRADAS (COMPRAS)]]-STOCK[[#This Row],[SALIDAS (VENTAS)]]</f>
        <v>118</v>
      </c>
      <c r="F11" s="3">
        <f>STOCK[[#This Row],[STOCK]]*STOCK[[#This Row],[PRECIO]]</f>
        <v>141600</v>
      </c>
      <c r="G11" s="6">
        <f>SUMIFS(ENTRADAS[CANTIDAD],ENTRADAS[CODIGO],STOCK[[#This Row],[CODIGO]])</f>
        <v>196</v>
      </c>
      <c r="H11" s="6">
        <f>SUMIFS(SALIDAS[CANTIDAD],SALIDAS[CODIGO],STOCK[[#This Row],[CODIGO]])</f>
        <v>78</v>
      </c>
      <c r="I11" s="7">
        <f>STOCK[[#This Row],[SALIDAS (VENTAS)]]*STOCK[[#This Row],[PRECIO]]</f>
        <v>93600</v>
      </c>
      <c r="J11" s="8">
        <f>SUM($I$2:I11)/SUM(STOCK[VENTAS])</f>
        <v>0.27348926463666318</v>
      </c>
      <c r="K11" s="6" t="str">
        <f>_xlfn.XLOOKUP(STOCK[[#This Row],[%ACUMULADO VENTAS]],DISTRIBUCION[CORTE],DISTRIBUCION[CLASIFICACIÓN],"",-1)</f>
        <v>A</v>
      </c>
    </row>
    <row r="12" spans="1:11" x14ac:dyDescent="0.25">
      <c r="A12">
        <v>7664</v>
      </c>
      <c r="B12" t="s">
        <v>22</v>
      </c>
      <c r="C12" t="s">
        <v>20</v>
      </c>
      <c r="D12" s="3">
        <v>800</v>
      </c>
      <c r="E12" s="6">
        <f>STOCK[[#This Row],[ENTRADAS (COMPRAS)]]-STOCK[[#This Row],[SALIDAS (VENTAS)]]</f>
        <v>145</v>
      </c>
      <c r="F12" s="3">
        <f>STOCK[[#This Row],[STOCK]]*STOCK[[#This Row],[PRECIO]]</f>
        <v>116000</v>
      </c>
      <c r="G12" s="6">
        <f>SUMIFS(ENTRADAS[CANTIDAD],ENTRADAS[CODIGO],STOCK[[#This Row],[CODIGO]])</f>
        <v>253</v>
      </c>
      <c r="H12" s="6">
        <f>SUMIFS(SALIDAS[CANTIDAD],SALIDAS[CODIGO],STOCK[[#This Row],[CODIGO]])</f>
        <v>108</v>
      </c>
      <c r="I12" s="7">
        <f>STOCK[[#This Row],[SALIDAS (VENTAS)]]*STOCK[[#This Row],[PRECIO]]</f>
        <v>86400</v>
      </c>
      <c r="J12" s="8">
        <f>SUM($I$2:I12)/SUM(STOCK[VENTAS])</f>
        <v>0.28913067091494987</v>
      </c>
      <c r="K12" s="6" t="str">
        <f>_xlfn.XLOOKUP(STOCK[[#This Row],[%ACUMULADO VENTAS]],DISTRIBUCION[CORTE],DISTRIBUCION[CLASIFICACIÓN],"",-1)</f>
        <v>A</v>
      </c>
    </row>
    <row r="13" spans="1:11" x14ac:dyDescent="0.25">
      <c r="A13">
        <v>1250</v>
      </c>
      <c r="B13" t="s">
        <v>52</v>
      </c>
      <c r="C13" t="s">
        <v>17</v>
      </c>
      <c r="D13" s="3">
        <v>2500</v>
      </c>
      <c r="E13" s="6">
        <f>STOCK[[#This Row],[ENTRADAS (COMPRAS)]]-STOCK[[#This Row],[SALIDAS (VENTAS)]]</f>
        <v>56</v>
      </c>
      <c r="F13" s="3">
        <f>STOCK[[#This Row],[STOCK]]*STOCK[[#This Row],[PRECIO]]</f>
        <v>140000</v>
      </c>
      <c r="G13" s="6">
        <f>SUMIFS(ENTRADAS[CANTIDAD],ENTRADAS[CODIGO],STOCK[[#This Row],[CODIGO]])</f>
        <v>89</v>
      </c>
      <c r="H13" s="6">
        <f>SUMIFS(SALIDAS[CANTIDAD],SALIDAS[CODIGO],STOCK[[#This Row],[CODIGO]])</f>
        <v>33</v>
      </c>
      <c r="I13" s="7">
        <f>STOCK[[#This Row],[SALIDAS (VENTAS)]]*STOCK[[#This Row],[PRECIO]]</f>
        <v>82500</v>
      </c>
      <c r="J13" s="8">
        <f>SUM($I$2:I13)/SUM(STOCK[VENTAS])</f>
        <v>0.30406604149317501</v>
      </c>
      <c r="K13" s="6" t="str">
        <f>_xlfn.XLOOKUP(STOCK[[#This Row],[%ACUMULADO VENTAS]],DISTRIBUCION[CORTE],DISTRIBUCION[CLASIFICACIÓN],"",-1)</f>
        <v>A</v>
      </c>
    </row>
    <row r="14" spans="1:11" x14ac:dyDescent="0.25">
      <c r="A14">
        <v>1369</v>
      </c>
      <c r="B14" t="s">
        <v>55</v>
      </c>
      <c r="C14" t="s">
        <v>17</v>
      </c>
      <c r="D14" s="3">
        <v>3000</v>
      </c>
      <c r="E14" s="6">
        <f>STOCK[[#This Row],[ENTRADAS (COMPRAS)]]-STOCK[[#This Row],[SALIDAS (VENTAS)]]</f>
        <v>35</v>
      </c>
      <c r="F14" s="3">
        <f>STOCK[[#This Row],[STOCK]]*STOCK[[#This Row],[PRECIO]]</f>
        <v>105000</v>
      </c>
      <c r="G14" s="6">
        <f>SUMIFS(ENTRADAS[CANTIDAD],ENTRADAS[CODIGO],STOCK[[#This Row],[CODIGO]])</f>
        <v>62</v>
      </c>
      <c r="H14" s="6">
        <f>SUMIFS(SALIDAS[CANTIDAD],SALIDAS[CODIGO],STOCK[[#This Row],[CODIGO]])</f>
        <v>27</v>
      </c>
      <c r="I14" s="7">
        <f>STOCK[[#This Row],[SALIDAS (VENTAS)]]*STOCK[[#This Row],[PRECIO]]</f>
        <v>81000</v>
      </c>
      <c r="J14" s="8">
        <f>SUM($I$2:I14)/SUM(STOCK[VENTAS])</f>
        <v>0.31872985987906877</v>
      </c>
      <c r="K14" s="6" t="str">
        <f>_xlfn.XLOOKUP(STOCK[[#This Row],[%ACUMULADO VENTAS]],DISTRIBUCION[CORTE],DISTRIBUCION[CLASIFICACIÓN],"",-1)</f>
        <v>A</v>
      </c>
    </row>
    <row r="15" spans="1:11" x14ac:dyDescent="0.25">
      <c r="A15">
        <v>583</v>
      </c>
      <c r="B15" t="s">
        <v>88</v>
      </c>
      <c r="C15" t="s">
        <v>17</v>
      </c>
      <c r="D15" s="3">
        <v>5000</v>
      </c>
      <c r="E15" s="6">
        <f>STOCK[[#This Row],[ENTRADAS (COMPRAS)]]-STOCK[[#This Row],[SALIDAS (VENTAS)]]</f>
        <v>3</v>
      </c>
      <c r="F15" s="3">
        <f>STOCK[[#This Row],[STOCK]]*STOCK[[#This Row],[PRECIO]]</f>
        <v>15000</v>
      </c>
      <c r="G15" s="6">
        <f>SUMIFS(ENTRADAS[CANTIDAD],ENTRADAS[CODIGO],STOCK[[#This Row],[CODIGO]])</f>
        <v>18</v>
      </c>
      <c r="H15" s="6">
        <f>SUMIFS(SALIDAS[CANTIDAD],SALIDAS[CODIGO],STOCK[[#This Row],[CODIGO]])</f>
        <v>15</v>
      </c>
      <c r="I15" s="7">
        <f>STOCK[[#This Row],[SALIDAS (VENTAS)]]*STOCK[[#This Row],[PRECIO]]</f>
        <v>75000</v>
      </c>
      <c r="J15" s="8">
        <f>SUM($I$2:I15)/SUM(STOCK[VENTAS])</f>
        <v>0.33230746949563705</v>
      </c>
      <c r="K15" s="6" t="str">
        <f>_xlfn.XLOOKUP(STOCK[[#This Row],[%ACUMULADO VENTAS]],DISTRIBUCION[CORTE],DISTRIBUCION[CLASIFICACIÓN],"",-1)</f>
        <v>A</v>
      </c>
    </row>
    <row r="16" spans="1:11" x14ac:dyDescent="0.25">
      <c r="A16">
        <v>3269</v>
      </c>
      <c r="B16" t="s">
        <v>29</v>
      </c>
      <c r="C16" t="s">
        <v>17</v>
      </c>
      <c r="D16" s="3">
        <v>800</v>
      </c>
      <c r="E16" s="6">
        <f>STOCK[[#This Row],[ENTRADAS (COMPRAS)]]-STOCK[[#This Row],[SALIDAS (VENTAS)]]</f>
        <v>139</v>
      </c>
      <c r="F16" s="3">
        <f>STOCK[[#This Row],[STOCK]]*STOCK[[#This Row],[PRECIO]]</f>
        <v>111200</v>
      </c>
      <c r="G16" s="6">
        <f>SUMIFS(ENTRADAS[CANTIDAD],ENTRADAS[CODIGO],STOCK[[#This Row],[CODIGO]])</f>
        <v>226</v>
      </c>
      <c r="H16" s="6">
        <f>SUMIFS(SALIDAS[CANTIDAD],SALIDAS[CODIGO],STOCK[[#This Row],[CODIGO]])</f>
        <v>87</v>
      </c>
      <c r="I16" s="7">
        <f>STOCK[[#This Row],[SALIDAS (VENTAS)]]*STOCK[[#This Row],[PRECIO]]</f>
        <v>69600</v>
      </c>
      <c r="J16" s="8">
        <f>SUM($I$2:I16)/SUM(STOCK[VENTAS])</f>
        <v>0.34490749121981246</v>
      </c>
      <c r="K16" s="6" t="str">
        <f>_xlfn.XLOOKUP(STOCK[[#This Row],[%ACUMULADO VENTAS]],DISTRIBUCION[CORTE],DISTRIBUCION[CLASIFICACIÓN],"",-1)</f>
        <v>A</v>
      </c>
    </row>
    <row r="17" spans="1:11" x14ac:dyDescent="0.25">
      <c r="A17">
        <v>3688</v>
      </c>
      <c r="B17" t="s">
        <v>129</v>
      </c>
      <c r="C17" t="s">
        <v>20</v>
      </c>
      <c r="D17" s="3">
        <v>8000</v>
      </c>
      <c r="E17" s="6">
        <f>STOCK[[#This Row],[ENTRADAS (COMPRAS)]]-STOCK[[#This Row],[SALIDAS (VENTAS)]]</f>
        <v>4</v>
      </c>
      <c r="F17" s="3">
        <f>STOCK[[#This Row],[STOCK]]*STOCK[[#This Row],[PRECIO]]</f>
        <v>32000</v>
      </c>
      <c r="G17" s="6">
        <f>SUMIFS(ENTRADAS[CANTIDAD],ENTRADAS[CODIGO],STOCK[[#This Row],[CODIGO]])</f>
        <v>12</v>
      </c>
      <c r="H17" s="6">
        <f>SUMIFS(SALIDAS[CANTIDAD],SALIDAS[CODIGO],STOCK[[#This Row],[CODIGO]])</f>
        <v>8</v>
      </c>
      <c r="I17" s="7">
        <f>STOCK[[#This Row],[SALIDAS (VENTAS)]]*STOCK[[#This Row],[PRECIO]]</f>
        <v>64000</v>
      </c>
      <c r="J17" s="8">
        <f>SUM($I$2:I17)/SUM(STOCK[VENTAS])</f>
        <v>0.35649371809261743</v>
      </c>
      <c r="K17" s="6" t="str">
        <f>_xlfn.XLOOKUP(STOCK[[#This Row],[%ACUMULADO VENTAS]],DISTRIBUCION[CORTE],DISTRIBUCION[CLASIFICACIÓN],"",-1)</f>
        <v>A</v>
      </c>
    </row>
    <row r="18" spans="1:11" x14ac:dyDescent="0.25">
      <c r="A18" s="2">
        <v>8015</v>
      </c>
      <c r="B18" t="s">
        <v>28</v>
      </c>
      <c r="C18" t="s">
        <v>24</v>
      </c>
      <c r="D18" s="3">
        <v>700</v>
      </c>
      <c r="E18" s="6">
        <f>STOCK[[#This Row],[ENTRADAS (COMPRAS)]]-STOCK[[#This Row],[SALIDAS (VENTAS)]]</f>
        <v>205</v>
      </c>
      <c r="F18" s="3">
        <f>STOCK[[#This Row],[STOCK]]*STOCK[[#This Row],[PRECIO]]</f>
        <v>143500</v>
      </c>
      <c r="G18" s="6">
        <f>SUMIFS(ENTRADAS[CANTIDAD],ENTRADAS[CODIGO],STOCK[[#This Row],[CODIGO]])</f>
        <v>294</v>
      </c>
      <c r="H18" s="6">
        <f>SUMIFS(SALIDAS[CANTIDAD],SALIDAS[CODIGO],STOCK[[#This Row],[CODIGO]])</f>
        <v>89</v>
      </c>
      <c r="I18" s="7">
        <f>STOCK[[#This Row],[SALIDAS (VENTAS)]]*STOCK[[#This Row],[PRECIO]]</f>
        <v>62300</v>
      </c>
      <c r="J18" s="8">
        <f>SUM($I$2:I18)/SUM(STOCK[VENTAS])</f>
        <v>0.36777218581411347</v>
      </c>
      <c r="K18" s="6" t="str">
        <f>_xlfn.XLOOKUP(STOCK[[#This Row],[%ACUMULADO VENTAS]],DISTRIBUCION[CORTE],DISTRIBUCION[CLASIFICACIÓN],"",-1)</f>
        <v>A</v>
      </c>
    </row>
    <row r="19" spans="1:11" x14ac:dyDescent="0.25">
      <c r="A19" s="2">
        <v>3655</v>
      </c>
      <c r="B19" t="s">
        <v>41</v>
      </c>
      <c r="C19" t="s">
        <v>24</v>
      </c>
      <c r="D19" s="3">
        <v>900</v>
      </c>
      <c r="E19" s="6">
        <f>STOCK[[#This Row],[ENTRADAS (COMPRAS)]]-STOCK[[#This Row],[SALIDAS (VENTAS)]]</f>
        <v>108</v>
      </c>
      <c r="F19" s="3">
        <f>STOCK[[#This Row],[STOCK]]*STOCK[[#This Row],[PRECIO]]</f>
        <v>97200</v>
      </c>
      <c r="G19" s="6">
        <f>SUMIFS(ENTRADAS[CANTIDAD],ENTRADAS[CODIGO],STOCK[[#This Row],[CODIGO]])</f>
        <v>171</v>
      </c>
      <c r="H19" s="6">
        <f>SUMIFS(SALIDAS[CANTIDAD],SALIDAS[CODIGO],STOCK[[#This Row],[CODIGO]])</f>
        <v>63</v>
      </c>
      <c r="I19" s="7">
        <f>STOCK[[#This Row],[SALIDAS (VENTAS)]]*STOCK[[#This Row],[PRECIO]]</f>
        <v>56700</v>
      </c>
      <c r="J19" s="8">
        <f>SUM($I$2:I19)/SUM(STOCK[VENTAS])</f>
        <v>0.37803685868423909</v>
      </c>
      <c r="K19" s="6" t="str">
        <f>_xlfn.XLOOKUP(STOCK[[#This Row],[%ACUMULADO VENTAS]],DISTRIBUCION[CORTE],DISTRIBUCION[CLASIFICACIÓN],"",-1)</f>
        <v>A</v>
      </c>
    </row>
    <row r="20" spans="1:11" x14ac:dyDescent="0.25">
      <c r="A20">
        <v>1264</v>
      </c>
      <c r="B20" t="s">
        <v>31</v>
      </c>
      <c r="C20" t="s">
        <v>17</v>
      </c>
      <c r="D20" s="3">
        <v>700</v>
      </c>
      <c r="E20" s="6">
        <f>STOCK[[#This Row],[ENTRADAS (COMPRAS)]]-STOCK[[#This Row],[SALIDAS (VENTAS)]]</f>
        <v>26</v>
      </c>
      <c r="F20" s="3">
        <f>STOCK[[#This Row],[STOCK]]*STOCK[[#This Row],[PRECIO]]</f>
        <v>18200</v>
      </c>
      <c r="G20" s="6">
        <f>SUMIFS(ENTRADAS[CANTIDAD],ENTRADAS[CODIGO],STOCK[[#This Row],[CODIGO]])</f>
        <v>105</v>
      </c>
      <c r="H20" s="6">
        <f>SUMIFS(SALIDAS[CANTIDAD],SALIDAS[CODIGO],STOCK[[#This Row],[CODIGO]])</f>
        <v>79</v>
      </c>
      <c r="I20" s="7">
        <f>STOCK[[#This Row],[SALIDAS (VENTAS)]]*STOCK[[#This Row],[PRECIO]]</f>
        <v>55300</v>
      </c>
      <c r="J20" s="8">
        <f>SUM($I$2:I20)/SUM(STOCK[VENTAS])</f>
        <v>0.38804808284152215</v>
      </c>
      <c r="K20" s="6" t="str">
        <f>_xlfn.XLOOKUP(STOCK[[#This Row],[%ACUMULADO VENTAS]],DISTRIBUCION[CORTE],DISTRIBUCION[CLASIFICACIÓN],"",-1)</f>
        <v>A</v>
      </c>
    </row>
    <row r="21" spans="1:11" x14ac:dyDescent="0.25">
      <c r="A21">
        <v>15614</v>
      </c>
      <c r="B21" t="s">
        <v>27</v>
      </c>
      <c r="C21" t="s">
        <v>17</v>
      </c>
      <c r="D21" s="3">
        <v>600</v>
      </c>
      <c r="E21" s="6">
        <f>STOCK[[#This Row],[ENTRADAS (COMPRAS)]]-STOCK[[#This Row],[SALIDAS (VENTAS)]]</f>
        <v>58</v>
      </c>
      <c r="F21" s="3">
        <f>STOCK[[#This Row],[STOCK]]*STOCK[[#This Row],[PRECIO]]</f>
        <v>34800</v>
      </c>
      <c r="G21" s="6">
        <f>SUMIFS(ENTRADAS[CANTIDAD],ENTRADAS[CODIGO],STOCK[[#This Row],[CODIGO]])</f>
        <v>150</v>
      </c>
      <c r="H21" s="6">
        <f>SUMIFS(SALIDAS[CANTIDAD],SALIDAS[CODIGO],STOCK[[#This Row],[CODIGO]])</f>
        <v>92</v>
      </c>
      <c r="I21" s="7">
        <f>STOCK[[#This Row],[SALIDAS (VENTAS)]]*STOCK[[#This Row],[PRECIO]]</f>
        <v>55200</v>
      </c>
      <c r="J21" s="8">
        <f>SUM($I$2:I21)/SUM(STOCK[VENTAS])</f>
        <v>0.39804120351931643</v>
      </c>
      <c r="K21" s="6" t="str">
        <f>_xlfn.XLOOKUP(STOCK[[#This Row],[%ACUMULADO VENTAS]],DISTRIBUCION[CORTE],DISTRIBUCION[CLASIFICACIÓN],"",-1)</f>
        <v>A</v>
      </c>
    </row>
    <row r="22" spans="1:11" x14ac:dyDescent="0.25">
      <c r="A22" s="2">
        <v>14132</v>
      </c>
      <c r="B22" t="s">
        <v>39</v>
      </c>
      <c r="C22" t="s">
        <v>20</v>
      </c>
      <c r="D22" s="3">
        <v>1000</v>
      </c>
      <c r="E22" s="6">
        <f>STOCK[[#This Row],[ENTRADAS (COMPRAS)]]-STOCK[[#This Row],[SALIDAS (VENTAS)]]</f>
        <v>75</v>
      </c>
      <c r="F22" s="3">
        <f>STOCK[[#This Row],[STOCK]]*STOCK[[#This Row],[PRECIO]]</f>
        <v>75000</v>
      </c>
      <c r="G22" s="6">
        <f>SUMIFS(ENTRADAS[CANTIDAD],ENTRADAS[CODIGO],STOCK[[#This Row],[CODIGO]])</f>
        <v>130</v>
      </c>
      <c r="H22" s="6">
        <f>SUMIFS(SALIDAS[CANTIDAD],SALIDAS[CODIGO],STOCK[[#This Row],[CODIGO]])</f>
        <v>55</v>
      </c>
      <c r="I22" s="7">
        <f>STOCK[[#This Row],[SALIDAS (VENTAS)]]*STOCK[[#This Row],[PRECIO]]</f>
        <v>55000</v>
      </c>
      <c r="J22" s="8">
        <f>SUM($I$2:I22)/SUM(STOCK[VENTAS])</f>
        <v>0.40799811723813317</v>
      </c>
      <c r="K22" s="6" t="str">
        <f>_xlfn.XLOOKUP(STOCK[[#This Row],[%ACUMULADO VENTAS]],DISTRIBUCION[CORTE],DISTRIBUCION[CLASIFICACIÓN],"",-1)</f>
        <v>A</v>
      </c>
    </row>
    <row r="23" spans="1:11" x14ac:dyDescent="0.25">
      <c r="A23">
        <v>3272</v>
      </c>
      <c r="B23" t="s">
        <v>36</v>
      </c>
      <c r="C23" t="s">
        <v>17</v>
      </c>
      <c r="D23" s="3">
        <v>800</v>
      </c>
      <c r="E23" s="6">
        <f>STOCK[[#This Row],[ENTRADAS (COMPRAS)]]-STOCK[[#This Row],[SALIDAS (VENTAS)]]</f>
        <v>97</v>
      </c>
      <c r="F23" s="3">
        <f>STOCK[[#This Row],[STOCK]]*STOCK[[#This Row],[PRECIO]]</f>
        <v>77600</v>
      </c>
      <c r="G23" s="6">
        <f>SUMIFS(ENTRADAS[CANTIDAD],ENTRADAS[CODIGO],STOCK[[#This Row],[CODIGO]])</f>
        <v>165</v>
      </c>
      <c r="H23" s="6">
        <f>SUMIFS(SALIDAS[CANTIDAD],SALIDAS[CODIGO],STOCK[[#This Row],[CODIGO]])</f>
        <v>68</v>
      </c>
      <c r="I23" s="7">
        <f>STOCK[[#This Row],[SALIDAS (VENTAS)]]*STOCK[[#This Row],[PRECIO]]</f>
        <v>54400</v>
      </c>
      <c r="J23" s="8">
        <f>SUM($I$2:I23)/SUM(STOCK[VENTAS])</f>
        <v>0.41784641008001738</v>
      </c>
      <c r="K23" s="6" t="str">
        <f>_xlfn.XLOOKUP(STOCK[[#This Row],[%ACUMULADO VENTAS]],DISTRIBUCION[CORTE],DISTRIBUCION[CLASIFICACIÓN],"",-1)</f>
        <v>A</v>
      </c>
    </row>
    <row r="24" spans="1:11" x14ac:dyDescent="0.25">
      <c r="A24">
        <v>2247</v>
      </c>
      <c r="B24" t="s">
        <v>42</v>
      </c>
      <c r="C24" t="s">
        <v>20</v>
      </c>
      <c r="D24" s="3">
        <v>800</v>
      </c>
      <c r="E24" s="6">
        <f>STOCK[[#This Row],[ENTRADAS (COMPRAS)]]-STOCK[[#This Row],[SALIDAS (VENTAS)]]</f>
        <v>101</v>
      </c>
      <c r="F24" s="3">
        <f>STOCK[[#This Row],[STOCK]]*STOCK[[#This Row],[PRECIO]]</f>
        <v>80800</v>
      </c>
      <c r="G24" s="6">
        <f>SUMIFS(ENTRADAS[CANTIDAD],ENTRADAS[CODIGO],STOCK[[#This Row],[CODIGO]])</f>
        <v>168</v>
      </c>
      <c r="H24" s="6">
        <f>SUMIFS(SALIDAS[CANTIDAD],SALIDAS[CODIGO],STOCK[[#This Row],[CODIGO]])</f>
        <v>67</v>
      </c>
      <c r="I24" s="7">
        <f>STOCK[[#This Row],[SALIDAS (VENTAS)]]*STOCK[[#This Row],[PRECIO]]</f>
        <v>53600</v>
      </c>
      <c r="J24" s="8">
        <f>SUM($I$2:I24)/SUM(STOCK[VENTAS])</f>
        <v>0.42754987508599152</v>
      </c>
      <c r="K24" s="6" t="str">
        <f>_xlfn.XLOOKUP(STOCK[[#This Row],[%ACUMULADO VENTAS]],DISTRIBUCION[CORTE],DISTRIBUCION[CLASIFICACIÓN],"",-1)</f>
        <v>A</v>
      </c>
    </row>
    <row r="25" spans="1:11" x14ac:dyDescent="0.25">
      <c r="A25">
        <v>1341</v>
      </c>
      <c r="B25" t="s">
        <v>16</v>
      </c>
      <c r="C25" t="s">
        <v>17</v>
      </c>
      <c r="D25" s="3">
        <v>200</v>
      </c>
      <c r="E25" s="6">
        <f>STOCK[[#This Row],[ENTRADAS (COMPRAS)]]-STOCK[[#This Row],[SALIDAS (VENTAS)]]</f>
        <v>327</v>
      </c>
      <c r="F25" s="3">
        <f>STOCK[[#This Row],[STOCK]]*STOCK[[#This Row],[PRECIO]]</f>
        <v>65400</v>
      </c>
      <c r="G25" s="6">
        <f>SUMIFS(ENTRADAS[CANTIDAD],ENTRADAS[CODIGO],STOCK[[#This Row],[CODIGO]])</f>
        <v>585</v>
      </c>
      <c r="H25" s="6">
        <f>SUMIFS(SALIDAS[CANTIDAD],SALIDAS[CODIGO],STOCK[[#This Row],[CODIGO]])</f>
        <v>258</v>
      </c>
      <c r="I25" s="7">
        <f>STOCK[[#This Row],[SALIDAS (VENTAS)]]*STOCK[[#This Row],[PRECIO]]</f>
        <v>51600</v>
      </c>
      <c r="J25" s="8">
        <f>SUM($I$2:I25)/SUM(STOCK[VENTAS])</f>
        <v>0.43689127050219051</v>
      </c>
      <c r="K25" s="6" t="str">
        <f>_xlfn.XLOOKUP(STOCK[[#This Row],[%ACUMULADO VENTAS]],DISTRIBUCION[CORTE],DISTRIBUCION[CLASIFICACIÓN],"",-1)</f>
        <v>A</v>
      </c>
    </row>
    <row r="26" spans="1:11" x14ac:dyDescent="0.25">
      <c r="A26">
        <v>2066</v>
      </c>
      <c r="B26" t="s">
        <v>99</v>
      </c>
      <c r="C26" t="s">
        <v>60</v>
      </c>
      <c r="D26" s="3">
        <v>5000</v>
      </c>
      <c r="E26" s="6">
        <f>STOCK[[#This Row],[ENTRADAS (COMPRAS)]]-STOCK[[#This Row],[SALIDAS (VENTAS)]]</f>
        <v>9</v>
      </c>
      <c r="F26" s="3">
        <f>STOCK[[#This Row],[STOCK]]*STOCK[[#This Row],[PRECIO]]</f>
        <v>45000</v>
      </c>
      <c r="G26" s="6">
        <f>SUMIFS(ENTRADAS[CANTIDAD],ENTRADAS[CODIGO],STOCK[[#This Row],[CODIGO]])</f>
        <v>19</v>
      </c>
      <c r="H26" s="6">
        <f>SUMIFS(SALIDAS[CANTIDAD],SALIDAS[CODIGO],STOCK[[#This Row],[CODIGO]])</f>
        <v>10</v>
      </c>
      <c r="I26" s="7">
        <f>STOCK[[#This Row],[SALIDAS (VENTAS)]]*STOCK[[#This Row],[PRECIO]]</f>
        <v>50000</v>
      </c>
      <c r="J26" s="8">
        <f>SUM($I$2:I26)/SUM(STOCK[VENTAS])</f>
        <v>0.4459430102465694</v>
      </c>
      <c r="K26" s="6" t="str">
        <f>_xlfn.XLOOKUP(STOCK[[#This Row],[%ACUMULADO VENTAS]],DISTRIBUCION[CORTE],DISTRIBUCION[CLASIFICACIÓN],"",-1)</f>
        <v>A</v>
      </c>
    </row>
    <row r="27" spans="1:11" x14ac:dyDescent="0.25">
      <c r="A27">
        <v>3318</v>
      </c>
      <c r="B27" t="s">
        <v>21</v>
      </c>
      <c r="C27" t="s">
        <v>17</v>
      </c>
      <c r="D27" s="3">
        <v>400</v>
      </c>
      <c r="E27" s="6">
        <f>STOCK[[#This Row],[ENTRADAS (COMPRAS)]]-STOCK[[#This Row],[SALIDAS (VENTAS)]]</f>
        <v>257</v>
      </c>
      <c r="F27" s="3">
        <f>STOCK[[#This Row],[STOCK]]*STOCK[[#This Row],[PRECIO]]</f>
        <v>102800</v>
      </c>
      <c r="G27" s="6">
        <f>SUMIFS(ENTRADAS[CANTIDAD],ENTRADAS[CODIGO],STOCK[[#This Row],[CODIGO]])</f>
        <v>380</v>
      </c>
      <c r="H27" s="6">
        <f>SUMIFS(SALIDAS[CANTIDAD],SALIDAS[CODIGO],STOCK[[#This Row],[CODIGO]])</f>
        <v>123</v>
      </c>
      <c r="I27" s="7">
        <f>STOCK[[#This Row],[SALIDAS (VENTAS)]]*STOCK[[#This Row],[PRECIO]]</f>
        <v>49200</v>
      </c>
      <c r="J27" s="8">
        <f>SUM($I$2:I27)/SUM(STOCK[VENTAS])</f>
        <v>0.45484992215503822</v>
      </c>
      <c r="K27" s="6" t="str">
        <f>_xlfn.XLOOKUP(STOCK[[#This Row],[%ACUMULADO VENTAS]],DISTRIBUCION[CORTE],DISTRIBUCION[CLASIFICACIÓN],"",-1)</f>
        <v>A</v>
      </c>
    </row>
    <row r="28" spans="1:11" x14ac:dyDescent="0.25">
      <c r="A28">
        <v>4122</v>
      </c>
      <c r="B28" t="s">
        <v>34</v>
      </c>
      <c r="C28" t="s">
        <v>35</v>
      </c>
      <c r="D28" s="3">
        <v>600</v>
      </c>
      <c r="E28" s="6">
        <f>STOCK[[#This Row],[ENTRADAS (COMPRAS)]]-STOCK[[#This Row],[SALIDAS (VENTAS)]]</f>
        <v>357</v>
      </c>
      <c r="F28" s="3">
        <f>STOCK[[#This Row],[STOCK]]*STOCK[[#This Row],[PRECIO]]</f>
        <v>214200</v>
      </c>
      <c r="G28" s="6">
        <f>SUMIFS(ENTRADAS[CANTIDAD],ENTRADAS[CODIGO],STOCK[[#This Row],[CODIGO]])</f>
        <v>437</v>
      </c>
      <c r="H28" s="6">
        <f>SUMIFS(SALIDAS[CANTIDAD],SALIDAS[CODIGO],STOCK[[#This Row],[CODIGO]])</f>
        <v>80</v>
      </c>
      <c r="I28" s="7">
        <f>STOCK[[#This Row],[SALIDAS (VENTAS)]]*STOCK[[#This Row],[PRECIO]]</f>
        <v>48000</v>
      </c>
      <c r="J28" s="8">
        <f>SUM($I$2:I28)/SUM(STOCK[VENTAS])</f>
        <v>0.46353959230964192</v>
      </c>
      <c r="K28" s="6" t="str">
        <f>_xlfn.XLOOKUP(STOCK[[#This Row],[%ACUMULADO VENTAS]],DISTRIBUCION[CORTE],DISTRIBUCION[CLASIFICACIÓN],"",-1)</f>
        <v>A</v>
      </c>
    </row>
    <row r="29" spans="1:11" x14ac:dyDescent="0.25">
      <c r="A29">
        <v>2860</v>
      </c>
      <c r="B29" t="s">
        <v>56</v>
      </c>
      <c r="C29" t="s">
        <v>20</v>
      </c>
      <c r="D29" s="3">
        <v>1500</v>
      </c>
      <c r="E29" s="6">
        <f>STOCK[[#This Row],[ENTRADAS (COMPRAS)]]-STOCK[[#This Row],[SALIDAS (VENTAS)]]</f>
        <v>28</v>
      </c>
      <c r="F29" s="3">
        <f>STOCK[[#This Row],[STOCK]]*STOCK[[#This Row],[PRECIO]]</f>
        <v>42000</v>
      </c>
      <c r="G29" s="6">
        <f>SUMIFS(ENTRADAS[CANTIDAD],ENTRADAS[CODIGO],STOCK[[#This Row],[CODIGO]])</f>
        <v>58</v>
      </c>
      <c r="H29" s="6">
        <f>SUMIFS(SALIDAS[CANTIDAD],SALIDAS[CODIGO],STOCK[[#This Row],[CODIGO]])</f>
        <v>30</v>
      </c>
      <c r="I29" s="7">
        <f>STOCK[[#This Row],[SALIDAS (VENTAS)]]*STOCK[[#This Row],[PRECIO]]</f>
        <v>45000</v>
      </c>
      <c r="J29" s="8">
        <f>SUM($I$2:I29)/SUM(STOCK[VENTAS])</f>
        <v>0.47168615807958292</v>
      </c>
      <c r="K29" s="6" t="str">
        <f>_xlfn.XLOOKUP(STOCK[[#This Row],[%ACUMULADO VENTAS]],DISTRIBUCION[CORTE],DISTRIBUCION[CLASIFICACIÓN],"",-1)</f>
        <v>A</v>
      </c>
    </row>
    <row r="30" spans="1:11" x14ac:dyDescent="0.25">
      <c r="A30">
        <v>1266</v>
      </c>
      <c r="B30" t="s">
        <v>114</v>
      </c>
      <c r="C30" t="s">
        <v>17</v>
      </c>
      <c r="D30" s="3">
        <v>5000</v>
      </c>
      <c r="E30" s="6">
        <f>STOCK[[#This Row],[ENTRADAS (COMPRAS)]]-STOCK[[#This Row],[SALIDAS (VENTAS)]]</f>
        <v>29</v>
      </c>
      <c r="F30" s="3">
        <f>STOCK[[#This Row],[STOCK]]*STOCK[[#This Row],[PRECIO]]</f>
        <v>145000</v>
      </c>
      <c r="G30" s="6">
        <f>SUMIFS(ENTRADAS[CANTIDAD],ENTRADAS[CODIGO],STOCK[[#This Row],[CODIGO]])</f>
        <v>38</v>
      </c>
      <c r="H30" s="6">
        <f>SUMIFS(SALIDAS[CANTIDAD],SALIDAS[CODIGO],STOCK[[#This Row],[CODIGO]])</f>
        <v>9</v>
      </c>
      <c r="I30" s="7">
        <f>STOCK[[#This Row],[SALIDAS (VENTAS)]]*STOCK[[#This Row],[PRECIO]]</f>
        <v>45000</v>
      </c>
      <c r="J30" s="8">
        <f>SUM($I$2:I30)/SUM(STOCK[VENTAS])</f>
        <v>0.47983272384952386</v>
      </c>
      <c r="K30" s="6" t="str">
        <f>_xlfn.XLOOKUP(STOCK[[#This Row],[%ACUMULADO VENTAS]],DISTRIBUCION[CORTE],DISTRIBUCION[CLASIFICACIÓN],"",-1)</f>
        <v>A</v>
      </c>
    </row>
    <row r="31" spans="1:11" x14ac:dyDescent="0.25">
      <c r="A31">
        <v>8916</v>
      </c>
      <c r="B31" t="s">
        <v>222</v>
      </c>
      <c r="C31" t="s">
        <v>24</v>
      </c>
      <c r="D31" s="3">
        <v>15000</v>
      </c>
      <c r="E31" s="6">
        <f>STOCK[[#This Row],[ENTRADAS (COMPRAS)]]-STOCK[[#This Row],[SALIDAS (VENTAS)]]</f>
        <v>3</v>
      </c>
      <c r="F31" s="3">
        <f>STOCK[[#This Row],[STOCK]]*STOCK[[#This Row],[PRECIO]]</f>
        <v>45000</v>
      </c>
      <c r="G31" s="6">
        <f>SUMIFS(ENTRADAS[CANTIDAD],ENTRADAS[CODIGO],STOCK[[#This Row],[CODIGO]])</f>
        <v>6</v>
      </c>
      <c r="H31" s="6">
        <f>SUMIFS(SALIDAS[CANTIDAD],SALIDAS[CODIGO],STOCK[[#This Row],[CODIGO]])</f>
        <v>3</v>
      </c>
      <c r="I31" s="7">
        <f>STOCK[[#This Row],[SALIDAS (VENTAS)]]*STOCK[[#This Row],[PRECIO]]</f>
        <v>45000</v>
      </c>
      <c r="J31" s="8">
        <f>SUM($I$2:I31)/SUM(STOCK[VENTAS])</f>
        <v>0.48797928961946485</v>
      </c>
      <c r="K31" s="6" t="str">
        <f>_xlfn.XLOOKUP(STOCK[[#This Row],[%ACUMULADO VENTAS]],DISTRIBUCION[CORTE],DISTRIBUCION[CLASIFICACIÓN],"",-1)</f>
        <v>A</v>
      </c>
    </row>
    <row r="32" spans="1:11" x14ac:dyDescent="0.25">
      <c r="A32">
        <v>10491</v>
      </c>
      <c r="B32" t="s">
        <v>118</v>
      </c>
      <c r="C32" t="s">
        <v>33</v>
      </c>
      <c r="D32" s="3">
        <v>6000</v>
      </c>
      <c r="E32" s="6">
        <f>STOCK[[#This Row],[ENTRADAS (COMPRAS)]]-STOCK[[#This Row],[SALIDAS (VENTAS)]]</f>
        <v>11</v>
      </c>
      <c r="F32" s="3">
        <f>STOCK[[#This Row],[STOCK]]*STOCK[[#This Row],[PRECIO]]</f>
        <v>66000</v>
      </c>
      <c r="G32" s="6">
        <f>SUMIFS(ENTRADAS[CANTIDAD],ENTRADAS[CODIGO],STOCK[[#This Row],[CODIGO]])</f>
        <v>18</v>
      </c>
      <c r="H32" s="6">
        <f>SUMIFS(SALIDAS[CANTIDAD],SALIDAS[CODIGO],STOCK[[#This Row],[CODIGO]])</f>
        <v>7</v>
      </c>
      <c r="I32" s="7">
        <f>STOCK[[#This Row],[SALIDAS (VENTAS)]]*STOCK[[#This Row],[PRECIO]]</f>
        <v>42000</v>
      </c>
      <c r="J32" s="8">
        <f>SUM($I$2:I32)/SUM(STOCK[VENTAS])</f>
        <v>0.49558275100474314</v>
      </c>
      <c r="K32" s="6" t="str">
        <f>_xlfn.XLOOKUP(STOCK[[#This Row],[%ACUMULADO VENTAS]],DISTRIBUCION[CORTE],DISTRIBUCION[CLASIFICACIÓN],"",-1)</f>
        <v>A</v>
      </c>
    </row>
    <row r="33" spans="1:11" x14ac:dyDescent="0.25">
      <c r="A33">
        <v>3370</v>
      </c>
      <c r="B33" t="s">
        <v>188</v>
      </c>
      <c r="C33" t="s">
        <v>47</v>
      </c>
      <c r="D33" s="3">
        <v>7000</v>
      </c>
      <c r="E33" s="6">
        <f>STOCK[[#This Row],[ENTRADAS (COMPRAS)]]-STOCK[[#This Row],[SALIDAS (VENTAS)]]</f>
        <v>0</v>
      </c>
      <c r="F33" s="3">
        <f>STOCK[[#This Row],[STOCK]]*STOCK[[#This Row],[PRECIO]]</f>
        <v>0</v>
      </c>
      <c r="G33" s="6">
        <f>SUMIFS(ENTRADAS[CANTIDAD],ENTRADAS[CODIGO],STOCK[[#This Row],[CODIGO]])</f>
        <v>6</v>
      </c>
      <c r="H33" s="6">
        <f>SUMIFS(SALIDAS[CANTIDAD],SALIDAS[CODIGO],STOCK[[#This Row],[CODIGO]])</f>
        <v>6</v>
      </c>
      <c r="I33" s="7">
        <f>STOCK[[#This Row],[SALIDAS (VENTAS)]]*STOCK[[#This Row],[PRECIO]]</f>
        <v>42000</v>
      </c>
      <c r="J33" s="8">
        <f>SUM($I$2:I33)/SUM(STOCK[VENTAS])</f>
        <v>0.50318621239002137</v>
      </c>
      <c r="K33" s="6" t="str">
        <f>_xlfn.XLOOKUP(STOCK[[#This Row],[%ACUMULADO VENTAS]],DISTRIBUCION[CORTE],DISTRIBUCION[CLASIFICACIÓN],"",-1)</f>
        <v>A</v>
      </c>
    </row>
    <row r="34" spans="1:11" x14ac:dyDescent="0.25">
      <c r="A34">
        <v>15985</v>
      </c>
      <c r="B34" t="s">
        <v>74</v>
      </c>
      <c r="C34" t="s">
        <v>60</v>
      </c>
      <c r="D34" s="3">
        <v>2500</v>
      </c>
      <c r="E34" s="6">
        <f>STOCK[[#This Row],[ENTRADAS (COMPRAS)]]-STOCK[[#This Row],[SALIDAS (VENTAS)]]</f>
        <v>22</v>
      </c>
      <c r="F34" s="3">
        <f>STOCK[[#This Row],[STOCK]]*STOCK[[#This Row],[PRECIO]]</f>
        <v>55000</v>
      </c>
      <c r="G34" s="6">
        <f>SUMIFS(ENTRADAS[CANTIDAD],ENTRADAS[CODIGO],STOCK[[#This Row],[CODIGO]])</f>
        <v>38</v>
      </c>
      <c r="H34" s="6">
        <f>SUMIFS(SALIDAS[CANTIDAD],SALIDAS[CODIGO],STOCK[[#This Row],[CODIGO]])</f>
        <v>16</v>
      </c>
      <c r="I34" s="7">
        <f>STOCK[[#This Row],[SALIDAS (VENTAS)]]*STOCK[[#This Row],[PRECIO]]</f>
        <v>40000</v>
      </c>
      <c r="J34" s="8">
        <f>SUM($I$2:I34)/SUM(STOCK[VENTAS])</f>
        <v>0.51042760418552446</v>
      </c>
      <c r="K34" s="6" t="str">
        <f>_xlfn.XLOOKUP(STOCK[[#This Row],[%ACUMULADO VENTAS]],DISTRIBUCION[CORTE],DISTRIBUCION[CLASIFICACIÓN],"",-1)</f>
        <v>A</v>
      </c>
    </row>
    <row r="35" spans="1:11" x14ac:dyDescent="0.25">
      <c r="A35">
        <v>15748</v>
      </c>
      <c r="B35" t="s">
        <v>78</v>
      </c>
      <c r="C35" t="s">
        <v>20</v>
      </c>
      <c r="D35" s="3">
        <v>2500</v>
      </c>
      <c r="E35" s="6">
        <f>STOCK[[#This Row],[ENTRADAS (COMPRAS)]]-STOCK[[#This Row],[SALIDAS (VENTAS)]]</f>
        <v>35</v>
      </c>
      <c r="F35" s="3">
        <f>STOCK[[#This Row],[STOCK]]*STOCK[[#This Row],[PRECIO]]</f>
        <v>87500</v>
      </c>
      <c r="G35" s="6">
        <f>SUMIFS(ENTRADAS[CANTIDAD],ENTRADAS[CODIGO],STOCK[[#This Row],[CODIGO]])</f>
        <v>51</v>
      </c>
      <c r="H35" s="6">
        <f>SUMIFS(SALIDAS[CANTIDAD],SALIDAS[CODIGO],STOCK[[#This Row],[CODIGO]])</f>
        <v>16</v>
      </c>
      <c r="I35" s="7">
        <f>STOCK[[#This Row],[SALIDAS (VENTAS)]]*STOCK[[#This Row],[PRECIO]]</f>
        <v>40000</v>
      </c>
      <c r="J35" s="8">
        <f>SUM($I$2:I35)/SUM(STOCK[VENTAS])</f>
        <v>0.51766899598102756</v>
      </c>
      <c r="K35" s="6" t="str">
        <f>_xlfn.XLOOKUP(STOCK[[#This Row],[%ACUMULADO VENTAS]],DISTRIBUCION[CORTE],DISTRIBUCION[CLASIFICACIÓN],"",-1)</f>
        <v>A</v>
      </c>
    </row>
    <row r="36" spans="1:11" x14ac:dyDescent="0.25">
      <c r="A36">
        <v>2823</v>
      </c>
      <c r="B36" t="s">
        <v>77</v>
      </c>
      <c r="C36" t="s">
        <v>20</v>
      </c>
      <c r="D36" s="3">
        <v>3000</v>
      </c>
      <c r="E36" s="6">
        <f>STOCK[[#This Row],[ENTRADAS (COMPRAS)]]-STOCK[[#This Row],[SALIDAS (VENTAS)]]</f>
        <v>46</v>
      </c>
      <c r="F36" s="3">
        <f>STOCK[[#This Row],[STOCK]]*STOCK[[#This Row],[PRECIO]]</f>
        <v>138000</v>
      </c>
      <c r="G36" s="6">
        <f>SUMIFS(ENTRADAS[CANTIDAD],ENTRADAS[CODIGO],STOCK[[#This Row],[CODIGO]])</f>
        <v>59</v>
      </c>
      <c r="H36" s="6">
        <f>SUMIFS(SALIDAS[CANTIDAD],SALIDAS[CODIGO],STOCK[[#This Row],[CODIGO]])</f>
        <v>13</v>
      </c>
      <c r="I36" s="7">
        <f>STOCK[[#This Row],[SALIDAS (VENTAS)]]*STOCK[[#This Row],[PRECIO]]</f>
        <v>39000</v>
      </c>
      <c r="J36" s="8">
        <f>SUM($I$2:I36)/SUM(STOCK[VENTAS])</f>
        <v>0.52472935298164303</v>
      </c>
      <c r="K36" s="6" t="str">
        <f>_xlfn.XLOOKUP(STOCK[[#This Row],[%ACUMULADO VENTAS]],DISTRIBUCION[CORTE],DISTRIBUCION[CLASIFICACIÓN],"",-1)</f>
        <v>A</v>
      </c>
    </row>
    <row r="37" spans="1:11" x14ac:dyDescent="0.25">
      <c r="A37">
        <v>13282</v>
      </c>
      <c r="B37" t="s">
        <v>96</v>
      </c>
      <c r="C37" t="s">
        <v>20</v>
      </c>
      <c r="D37" s="3">
        <v>3500</v>
      </c>
      <c r="E37" s="6">
        <f>STOCK[[#This Row],[ENTRADAS (COMPRAS)]]-STOCK[[#This Row],[SALIDAS (VENTAS)]]</f>
        <v>4</v>
      </c>
      <c r="F37" s="3">
        <f>STOCK[[#This Row],[STOCK]]*STOCK[[#This Row],[PRECIO]]</f>
        <v>14000</v>
      </c>
      <c r="G37" s="6">
        <f>SUMIFS(ENTRADAS[CANTIDAD],ENTRADAS[CODIGO],STOCK[[#This Row],[CODIGO]])</f>
        <v>15</v>
      </c>
      <c r="H37" s="6">
        <f>SUMIFS(SALIDAS[CANTIDAD],SALIDAS[CODIGO],STOCK[[#This Row],[CODIGO]])</f>
        <v>11</v>
      </c>
      <c r="I37" s="7">
        <f>STOCK[[#This Row],[SALIDAS (VENTAS)]]*STOCK[[#This Row],[PRECIO]]</f>
        <v>38500</v>
      </c>
      <c r="J37" s="8">
        <f>SUM($I$2:I37)/SUM(STOCK[VENTAS])</f>
        <v>0.53169919258481479</v>
      </c>
      <c r="K37" s="6" t="str">
        <f>_xlfn.XLOOKUP(STOCK[[#This Row],[%ACUMULADO VENTAS]],DISTRIBUCION[CORTE],DISTRIBUCION[CLASIFICACIÓN],"",-1)</f>
        <v>A</v>
      </c>
    </row>
    <row r="38" spans="1:11" x14ac:dyDescent="0.25">
      <c r="A38">
        <v>1642</v>
      </c>
      <c r="B38" t="s">
        <v>230</v>
      </c>
      <c r="C38" t="s">
        <v>20</v>
      </c>
      <c r="D38" s="3">
        <v>19000</v>
      </c>
      <c r="E38" s="6">
        <f>STOCK[[#This Row],[ENTRADAS (COMPRAS)]]-STOCK[[#This Row],[SALIDAS (VENTAS)]]</f>
        <v>0</v>
      </c>
      <c r="F38" s="3">
        <f>STOCK[[#This Row],[STOCK]]*STOCK[[#This Row],[PRECIO]]</f>
        <v>0</v>
      </c>
      <c r="G38" s="6">
        <f>SUMIFS(ENTRADAS[CANTIDAD],ENTRADAS[CODIGO],STOCK[[#This Row],[CODIGO]])</f>
        <v>2</v>
      </c>
      <c r="H38" s="6">
        <f>SUMIFS(SALIDAS[CANTIDAD],SALIDAS[CODIGO],STOCK[[#This Row],[CODIGO]])</f>
        <v>2</v>
      </c>
      <c r="I38" s="7">
        <f>STOCK[[#This Row],[SALIDAS (VENTAS)]]*STOCK[[#This Row],[PRECIO]]</f>
        <v>38000</v>
      </c>
      <c r="J38" s="8">
        <f>SUM($I$2:I38)/SUM(STOCK[VENTAS])</f>
        <v>0.53857851479054275</v>
      </c>
      <c r="K38" s="6" t="str">
        <f>_xlfn.XLOOKUP(STOCK[[#This Row],[%ACUMULADO VENTAS]],DISTRIBUCION[CORTE],DISTRIBUCION[CLASIFICACIÓN],"",-1)</f>
        <v>A</v>
      </c>
    </row>
    <row r="39" spans="1:11" x14ac:dyDescent="0.25">
      <c r="A39">
        <v>2346</v>
      </c>
      <c r="B39" t="s">
        <v>111</v>
      </c>
      <c r="C39" t="s">
        <v>60</v>
      </c>
      <c r="D39" s="3">
        <v>3000</v>
      </c>
      <c r="E39" s="6">
        <f>STOCK[[#This Row],[ENTRADAS (COMPRAS)]]-STOCK[[#This Row],[SALIDAS (VENTAS)]]</f>
        <v>2</v>
      </c>
      <c r="F39" s="3">
        <f>STOCK[[#This Row],[STOCK]]*STOCK[[#This Row],[PRECIO]]</f>
        <v>6000</v>
      </c>
      <c r="G39" s="6">
        <f>SUMIFS(ENTRADAS[CANTIDAD],ENTRADAS[CODIGO],STOCK[[#This Row],[CODIGO]])</f>
        <v>14</v>
      </c>
      <c r="H39" s="6">
        <f>SUMIFS(SALIDAS[CANTIDAD],SALIDAS[CODIGO],STOCK[[#This Row],[CODIGO]])</f>
        <v>12</v>
      </c>
      <c r="I39" s="7">
        <f>STOCK[[#This Row],[SALIDAS (VENTAS)]]*STOCK[[#This Row],[PRECIO]]</f>
        <v>36000</v>
      </c>
      <c r="J39" s="8">
        <f>SUM($I$2:I39)/SUM(STOCK[VENTAS])</f>
        <v>0.54509576740649557</v>
      </c>
      <c r="K39" s="6" t="str">
        <f>_xlfn.XLOOKUP(STOCK[[#This Row],[%ACUMULADO VENTAS]],DISTRIBUCION[CORTE],DISTRIBUCION[CLASIFICACIÓN],"",-1)</f>
        <v>A</v>
      </c>
    </row>
    <row r="40" spans="1:11" x14ac:dyDescent="0.25">
      <c r="A40">
        <v>604</v>
      </c>
      <c r="B40" t="s">
        <v>164</v>
      </c>
      <c r="C40" t="s">
        <v>17</v>
      </c>
      <c r="D40" s="3">
        <v>6000</v>
      </c>
      <c r="E40" s="6">
        <f>STOCK[[#This Row],[ENTRADAS (COMPRAS)]]-STOCK[[#This Row],[SALIDAS (VENTAS)]]</f>
        <v>1</v>
      </c>
      <c r="F40" s="3">
        <f>STOCK[[#This Row],[STOCK]]*STOCK[[#This Row],[PRECIO]]</f>
        <v>6000</v>
      </c>
      <c r="G40" s="6">
        <f>SUMIFS(ENTRADAS[CANTIDAD],ENTRADAS[CODIGO],STOCK[[#This Row],[CODIGO]])</f>
        <v>7</v>
      </c>
      <c r="H40" s="6">
        <f>SUMIFS(SALIDAS[CANTIDAD],SALIDAS[CODIGO],STOCK[[#This Row],[CODIGO]])</f>
        <v>6</v>
      </c>
      <c r="I40" s="7">
        <f>STOCK[[#This Row],[SALIDAS (VENTAS)]]*STOCK[[#This Row],[PRECIO]]</f>
        <v>36000</v>
      </c>
      <c r="J40" s="8">
        <f>SUM($I$2:I40)/SUM(STOCK[VENTAS])</f>
        <v>0.55161302002244827</v>
      </c>
      <c r="K40" s="6" t="str">
        <f>_xlfn.XLOOKUP(STOCK[[#This Row],[%ACUMULADO VENTAS]],DISTRIBUCION[CORTE],DISTRIBUCION[CLASIFICACIÓN],"",-1)</f>
        <v>A</v>
      </c>
    </row>
    <row r="41" spans="1:11" x14ac:dyDescent="0.25">
      <c r="A41">
        <v>2515</v>
      </c>
      <c r="B41" t="s">
        <v>18</v>
      </c>
      <c r="C41" t="s">
        <v>17</v>
      </c>
      <c r="D41" s="3">
        <v>200</v>
      </c>
      <c r="E41" s="6">
        <f>STOCK[[#This Row],[ENTRADAS (COMPRAS)]]-STOCK[[#This Row],[SALIDAS (VENTAS)]]</f>
        <v>193</v>
      </c>
      <c r="F41" s="3">
        <f>STOCK[[#This Row],[STOCK]]*STOCK[[#This Row],[PRECIO]]</f>
        <v>38600</v>
      </c>
      <c r="G41" s="6">
        <f>SUMIFS(ENTRADAS[CANTIDAD],ENTRADAS[CODIGO],STOCK[[#This Row],[CODIGO]])</f>
        <v>372</v>
      </c>
      <c r="H41" s="6">
        <f>SUMIFS(SALIDAS[CANTIDAD],SALIDAS[CODIGO],STOCK[[#This Row],[CODIGO]])</f>
        <v>179</v>
      </c>
      <c r="I41" s="7">
        <f>STOCK[[#This Row],[SALIDAS (VENTAS)]]*STOCK[[#This Row],[PRECIO]]</f>
        <v>35800</v>
      </c>
      <c r="J41" s="8">
        <f>SUM($I$2:I41)/SUM(STOCK[VENTAS])</f>
        <v>0.55809406567942355</v>
      </c>
      <c r="K41" s="6" t="str">
        <f>_xlfn.XLOOKUP(STOCK[[#This Row],[%ACUMULADO VENTAS]],DISTRIBUCION[CORTE],DISTRIBUCION[CLASIFICACIÓN],"",-1)</f>
        <v>A</v>
      </c>
    </row>
    <row r="42" spans="1:11" x14ac:dyDescent="0.25">
      <c r="A42">
        <v>1104</v>
      </c>
      <c r="B42" t="s">
        <v>141</v>
      </c>
      <c r="C42" t="s">
        <v>47</v>
      </c>
      <c r="D42" s="3">
        <v>7000</v>
      </c>
      <c r="E42" s="6">
        <f>STOCK[[#This Row],[ENTRADAS (COMPRAS)]]-STOCK[[#This Row],[SALIDAS (VENTAS)]]</f>
        <v>12</v>
      </c>
      <c r="F42" s="3">
        <f>STOCK[[#This Row],[STOCK]]*STOCK[[#This Row],[PRECIO]]</f>
        <v>84000</v>
      </c>
      <c r="G42" s="6">
        <f>SUMIFS(ENTRADAS[CANTIDAD],ENTRADAS[CODIGO],STOCK[[#This Row],[CODIGO]])</f>
        <v>17</v>
      </c>
      <c r="H42" s="6">
        <f>SUMIFS(SALIDAS[CANTIDAD],SALIDAS[CODIGO],STOCK[[#This Row],[CODIGO]])</f>
        <v>5</v>
      </c>
      <c r="I42" s="7">
        <f>STOCK[[#This Row],[SALIDAS (VENTAS)]]*STOCK[[#This Row],[PRECIO]]</f>
        <v>35000</v>
      </c>
      <c r="J42" s="8">
        <f>SUM($I$2:I42)/SUM(STOCK[VENTAS])</f>
        <v>0.56443028350048874</v>
      </c>
      <c r="K42" s="6" t="str">
        <f>_xlfn.XLOOKUP(STOCK[[#This Row],[%ACUMULADO VENTAS]],DISTRIBUCION[CORTE],DISTRIBUCION[CLASIFICACIÓN],"",-1)</f>
        <v>A</v>
      </c>
    </row>
    <row r="43" spans="1:11" x14ac:dyDescent="0.25">
      <c r="A43">
        <v>4422</v>
      </c>
      <c r="B43" t="s">
        <v>82</v>
      </c>
      <c r="C43" t="s">
        <v>35</v>
      </c>
      <c r="D43" s="3">
        <v>2500</v>
      </c>
      <c r="E43" s="6">
        <f>STOCK[[#This Row],[ENTRADAS (COMPRAS)]]-STOCK[[#This Row],[SALIDAS (VENTAS)]]</f>
        <v>16</v>
      </c>
      <c r="F43" s="3">
        <f>STOCK[[#This Row],[STOCK]]*STOCK[[#This Row],[PRECIO]]</f>
        <v>40000</v>
      </c>
      <c r="G43" s="6">
        <f>SUMIFS(ENTRADAS[CANTIDAD],ENTRADAS[CODIGO],STOCK[[#This Row],[CODIGO]])</f>
        <v>30</v>
      </c>
      <c r="H43" s="6">
        <f>SUMIFS(SALIDAS[CANTIDAD],SALIDAS[CODIGO],STOCK[[#This Row],[CODIGO]])</f>
        <v>14</v>
      </c>
      <c r="I43" s="7">
        <f>STOCK[[#This Row],[SALIDAS (VENTAS)]]*STOCK[[#This Row],[PRECIO]]</f>
        <v>35000</v>
      </c>
      <c r="J43" s="8">
        <f>SUM($I$2:I43)/SUM(STOCK[VENTAS])</f>
        <v>0.57076650132155404</v>
      </c>
      <c r="K43" s="6" t="str">
        <f>_xlfn.XLOOKUP(STOCK[[#This Row],[%ACUMULADO VENTAS]],DISTRIBUCION[CORTE],DISTRIBUCION[CLASIFICACIÓN],"",-1)</f>
        <v>A</v>
      </c>
    </row>
    <row r="44" spans="1:11" x14ac:dyDescent="0.25">
      <c r="A44">
        <v>11541</v>
      </c>
      <c r="B44" t="s">
        <v>126</v>
      </c>
      <c r="C44" t="s">
        <v>35</v>
      </c>
      <c r="D44" s="3">
        <v>3500</v>
      </c>
      <c r="E44" s="6">
        <f>STOCK[[#This Row],[ENTRADAS (COMPRAS)]]-STOCK[[#This Row],[SALIDAS (VENTAS)]]</f>
        <v>20</v>
      </c>
      <c r="F44" s="3">
        <f>STOCK[[#This Row],[STOCK]]*STOCK[[#This Row],[PRECIO]]</f>
        <v>70000</v>
      </c>
      <c r="G44" s="6">
        <f>SUMIFS(ENTRADAS[CANTIDAD],ENTRADAS[CODIGO],STOCK[[#This Row],[CODIGO]])</f>
        <v>30</v>
      </c>
      <c r="H44" s="6">
        <f>SUMIFS(SALIDAS[CANTIDAD],SALIDAS[CODIGO],STOCK[[#This Row],[CODIGO]])</f>
        <v>10</v>
      </c>
      <c r="I44" s="7">
        <f>STOCK[[#This Row],[SALIDAS (VENTAS)]]*STOCK[[#This Row],[PRECIO]]</f>
        <v>35000</v>
      </c>
      <c r="J44" s="8">
        <f>SUM($I$2:I44)/SUM(STOCK[VENTAS])</f>
        <v>0.57710271914261924</v>
      </c>
      <c r="K44" s="6" t="str">
        <f>_xlfn.XLOOKUP(STOCK[[#This Row],[%ACUMULADO VENTAS]],DISTRIBUCION[CORTE],DISTRIBUCION[CLASIFICACIÓN],"",-1)</f>
        <v>A</v>
      </c>
    </row>
    <row r="45" spans="1:11" x14ac:dyDescent="0.25">
      <c r="A45">
        <v>2648</v>
      </c>
      <c r="B45" t="s">
        <v>65</v>
      </c>
      <c r="C45" t="s">
        <v>20</v>
      </c>
      <c r="D45" s="3">
        <v>1500</v>
      </c>
      <c r="E45" s="6">
        <f>STOCK[[#This Row],[ENTRADAS (COMPRAS)]]-STOCK[[#This Row],[SALIDAS (VENTAS)]]</f>
        <v>41</v>
      </c>
      <c r="F45" s="3">
        <f>STOCK[[#This Row],[STOCK]]*STOCK[[#This Row],[PRECIO]]</f>
        <v>61500</v>
      </c>
      <c r="G45" s="6">
        <f>SUMIFS(ENTRADAS[CANTIDAD],ENTRADAS[CODIGO],STOCK[[#This Row],[CODIGO]])</f>
        <v>64</v>
      </c>
      <c r="H45" s="6">
        <f>SUMIFS(SALIDAS[CANTIDAD],SALIDAS[CODIGO],STOCK[[#This Row],[CODIGO]])</f>
        <v>23</v>
      </c>
      <c r="I45" s="7">
        <f>STOCK[[#This Row],[SALIDAS (VENTAS)]]*STOCK[[#This Row],[PRECIO]]</f>
        <v>34500</v>
      </c>
      <c r="J45" s="8">
        <f>SUM($I$2:I45)/SUM(STOCK[VENTAS])</f>
        <v>0.58334841956624062</v>
      </c>
      <c r="K45" s="6" t="str">
        <f>_xlfn.XLOOKUP(STOCK[[#This Row],[%ACUMULADO VENTAS]],DISTRIBUCION[CORTE],DISTRIBUCION[CLASIFICACIÓN],"",-1)</f>
        <v>A</v>
      </c>
    </row>
    <row r="46" spans="1:11" x14ac:dyDescent="0.25">
      <c r="A46">
        <v>4312</v>
      </c>
      <c r="B46" t="s">
        <v>132</v>
      </c>
      <c r="C46" t="s">
        <v>24</v>
      </c>
      <c r="D46" s="3">
        <v>3800</v>
      </c>
      <c r="E46" s="6">
        <f>STOCK[[#This Row],[ENTRADAS (COMPRAS)]]-STOCK[[#This Row],[SALIDAS (VENTAS)]]</f>
        <v>5</v>
      </c>
      <c r="F46" s="3">
        <f>STOCK[[#This Row],[STOCK]]*STOCK[[#This Row],[PRECIO]]</f>
        <v>19000</v>
      </c>
      <c r="G46" s="6">
        <f>SUMIFS(ENTRADAS[CANTIDAD],ENTRADAS[CODIGO],STOCK[[#This Row],[CODIGO]])</f>
        <v>14</v>
      </c>
      <c r="H46" s="6">
        <f>SUMIFS(SALIDAS[CANTIDAD],SALIDAS[CODIGO],STOCK[[#This Row],[CODIGO]])</f>
        <v>9</v>
      </c>
      <c r="I46" s="7">
        <f>STOCK[[#This Row],[SALIDAS (VENTAS)]]*STOCK[[#This Row],[PRECIO]]</f>
        <v>34200</v>
      </c>
      <c r="J46" s="8">
        <f>SUM($I$2:I46)/SUM(STOCK[VENTAS])</f>
        <v>0.58953980955139573</v>
      </c>
      <c r="K46" s="6" t="str">
        <f>_xlfn.XLOOKUP(STOCK[[#This Row],[%ACUMULADO VENTAS]],DISTRIBUCION[CORTE],DISTRIBUCION[CLASIFICACIÓN],"",-1)</f>
        <v>A</v>
      </c>
    </row>
    <row r="47" spans="1:11" x14ac:dyDescent="0.25">
      <c r="A47">
        <v>2653</v>
      </c>
      <c r="B47" t="s">
        <v>50</v>
      </c>
      <c r="C47" t="s">
        <v>20</v>
      </c>
      <c r="D47" s="3">
        <v>1000</v>
      </c>
      <c r="E47" s="6">
        <f>STOCK[[#This Row],[ENTRADAS (COMPRAS)]]-STOCK[[#This Row],[SALIDAS (VENTAS)]]</f>
        <v>6</v>
      </c>
      <c r="F47" s="3">
        <f>STOCK[[#This Row],[STOCK]]*STOCK[[#This Row],[PRECIO]]</f>
        <v>6000</v>
      </c>
      <c r="G47" s="6">
        <f>SUMIFS(ENTRADAS[CANTIDAD],ENTRADAS[CODIGO],STOCK[[#This Row],[CODIGO]])</f>
        <v>40</v>
      </c>
      <c r="H47" s="6">
        <f>SUMIFS(SALIDAS[CANTIDAD],SALIDAS[CODIGO],STOCK[[#This Row],[CODIGO]])</f>
        <v>34</v>
      </c>
      <c r="I47" s="7">
        <f>STOCK[[#This Row],[SALIDAS (VENTAS)]]*STOCK[[#This Row],[PRECIO]]</f>
        <v>34000</v>
      </c>
      <c r="J47" s="8">
        <f>SUM($I$2:I47)/SUM(STOCK[VENTAS])</f>
        <v>0.59569499257757341</v>
      </c>
      <c r="K47" s="6" t="str">
        <f>_xlfn.XLOOKUP(STOCK[[#This Row],[%ACUMULADO VENTAS]],DISTRIBUCION[CORTE],DISTRIBUCION[CLASIFICACIÓN],"",-1)</f>
        <v>A</v>
      </c>
    </row>
    <row r="48" spans="1:11" x14ac:dyDescent="0.25">
      <c r="A48">
        <v>1788</v>
      </c>
      <c r="B48" t="s">
        <v>69</v>
      </c>
      <c r="C48" t="s">
        <v>20</v>
      </c>
      <c r="D48" s="3">
        <v>1500</v>
      </c>
      <c r="E48" s="6">
        <f>STOCK[[#This Row],[ENTRADAS (COMPRAS)]]-STOCK[[#This Row],[SALIDAS (VENTAS)]]</f>
        <v>28</v>
      </c>
      <c r="F48" s="3">
        <f>STOCK[[#This Row],[STOCK]]*STOCK[[#This Row],[PRECIO]]</f>
        <v>42000</v>
      </c>
      <c r="G48" s="6">
        <f>SUMIFS(ENTRADAS[CANTIDAD],ENTRADAS[CODIGO],STOCK[[#This Row],[CODIGO]])</f>
        <v>50</v>
      </c>
      <c r="H48" s="6">
        <f>SUMIFS(SALIDAS[CANTIDAD],SALIDAS[CODIGO],STOCK[[#This Row],[CODIGO]])</f>
        <v>22</v>
      </c>
      <c r="I48" s="7">
        <f>STOCK[[#This Row],[SALIDAS (VENTAS)]]*STOCK[[#This Row],[PRECIO]]</f>
        <v>33000</v>
      </c>
      <c r="J48" s="8">
        <f>SUM($I$2:I48)/SUM(STOCK[VENTAS])</f>
        <v>0.60166914080886347</v>
      </c>
      <c r="K48" s="6" t="str">
        <f>_xlfn.XLOOKUP(STOCK[[#This Row],[%ACUMULADO VENTAS]],DISTRIBUCION[CORTE],DISTRIBUCION[CLASIFICACIÓN],"",-1)</f>
        <v>A</v>
      </c>
    </row>
    <row r="49" spans="1:11" x14ac:dyDescent="0.25">
      <c r="A49">
        <v>1349</v>
      </c>
      <c r="B49" t="s">
        <v>38</v>
      </c>
      <c r="C49" t="s">
        <v>17</v>
      </c>
      <c r="D49" s="3">
        <v>500</v>
      </c>
      <c r="E49" s="6">
        <f>STOCK[[#This Row],[ENTRADAS (COMPRAS)]]-STOCK[[#This Row],[SALIDAS (VENTAS)]]</f>
        <v>112</v>
      </c>
      <c r="F49" s="3">
        <f>STOCK[[#This Row],[STOCK]]*STOCK[[#This Row],[PRECIO]]</f>
        <v>56000</v>
      </c>
      <c r="G49" s="6">
        <f>SUMIFS(ENTRADAS[CANTIDAD],ENTRADAS[CODIGO],STOCK[[#This Row],[CODIGO]])</f>
        <v>176</v>
      </c>
      <c r="H49" s="6">
        <f>SUMIFS(SALIDAS[CANTIDAD],SALIDAS[CODIGO],STOCK[[#This Row],[CODIGO]])</f>
        <v>64</v>
      </c>
      <c r="I49" s="7">
        <f>STOCK[[#This Row],[SALIDAS (VENTAS)]]*STOCK[[#This Row],[PRECIO]]</f>
        <v>32000</v>
      </c>
      <c r="J49" s="8">
        <f>SUM($I$2:I49)/SUM(STOCK[VENTAS])</f>
        <v>0.6074622542452659</v>
      </c>
      <c r="K49" s="6" t="str">
        <f>_xlfn.XLOOKUP(STOCK[[#This Row],[%ACUMULADO VENTAS]],DISTRIBUCION[CORTE],DISTRIBUCION[CLASIFICACIÓN],"",-1)</f>
        <v>A</v>
      </c>
    </row>
    <row r="50" spans="1:11" x14ac:dyDescent="0.25">
      <c r="A50">
        <v>11540</v>
      </c>
      <c r="B50" t="s">
        <v>73</v>
      </c>
      <c r="C50" t="s">
        <v>35</v>
      </c>
      <c r="D50" s="3">
        <v>2000</v>
      </c>
      <c r="E50" s="6">
        <f>STOCK[[#This Row],[ENTRADAS (COMPRAS)]]-STOCK[[#This Row],[SALIDAS (VENTAS)]]</f>
        <v>25</v>
      </c>
      <c r="F50" s="3">
        <f>STOCK[[#This Row],[STOCK]]*STOCK[[#This Row],[PRECIO]]</f>
        <v>50000</v>
      </c>
      <c r="G50" s="6">
        <f>SUMIFS(ENTRADAS[CANTIDAD],ENTRADAS[CODIGO],STOCK[[#This Row],[CODIGO]])</f>
        <v>41</v>
      </c>
      <c r="H50" s="6">
        <f>SUMIFS(SALIDAS[CANTIDAD],SALIDAS[CODIGO],STOCK[[#This Row],[CODIGO]])</f>
        <v>16</v>
      </c>
      <c r="I50" s="7">
        <f>STOCK[[#This Row],[SALIDAS (VENTAS)]]*STOCK[[#This Row],[PRECIO]]</f>
        <v>32000</v>
      </c>
      <c r="J50" s="8">
        <f>SUM($I$2:I50)/SUM(STOCK[VENTAS])</f>
        <v>0.61325536768166844</v>
      </c>
      <c r="K50" s="6" t="str">
        <f>_xlfn.XLOOKUP(STOCK[[#This Row],[%ACUMULADO VENTAS]],DISTRIBUCION[CORTE],DISTRIBUCION[CLASIFICACIÓN],"",-1)</f>
        <v>A</v>
      </c>
    </row>
    <row r="51" spans="1:11" x14ac:dyDescent="0.25">
      <c r="A51">
        <v>9748</v>
      </c>
      <c r="B51" t="s">
        <v>54</v>
      </c>
      <c r="C51" t="s">
        <v>35</v>
      </c>
      <c r="D51" s="3">
        <v>1200</v>
      </c>
      <c r="E51" s="6">
        <f>STOCK[[#This Row],[ENTRADAS (COMPRAS)]]-STOCK[[#This Row],[SALIDAS (VENTAS)]]</f>
        <v>100</v>
      </c>
      <c r="F51" s="3">
        <f>STOCK[[#This Row],[STOCK]]*STOCK[[#This Row],[PRECIO]]</f>
        <v>120000</v>
      </c>
      <c r="G51" s="6">
        <f>SUMIFS(ENTRADAS[CANTIDAD],ENTRADAS[CODIGO],STOCK[[#This Row],[CODIGO]])</f>
        <v>125</v>
      </c>
      <c r="H51" s="6">
        <f>SUMIFS(SALIDAS[CANTIDAD],SALIDAS[CODIGO],STOCK[[#This Row],[CODIGO]])</f>
        <v>25</v>
      </c>
      <c r="I51" s="7">
        <f>STOCK[[#This Row],[SALIDAS (VENTAS)]]*STOCK[[#This Row],[PRECIO]]</f>
        <v>30000</v>
      </c>
      <c r="J51" s="8">
        <f>SUM($I$2:I51)/SUM(STOCK[VENTAS])</f>
        <v>0.61868641152829573</v>
      </c>
      <c r="K51" s="6" t="str">
        <f>_xlfn.XLOOKUP(STOCK[[#This Row],[%ACUMULADO VENTAS]],DISTRIBUCION[CORTE],DISTRIBUCION[CLASIFICACIÓN],"",-1)</f>
        <v>A</v>
      </c>
    </row>
    <row r="52" spans="1:11" x14ac:dyDescent="0.25">
      <c r="A52">
        <v>6263</v>
      </c>
      <c r="B52" t="s">
        <v>93</v>
      </c>
      <c r="C52" t="s">
        <v>491</v>
      </c>
      <c r="D52" s="3">
        <v>2500</v>
      </c>
      <c r="E52" s="6">
        <f>STOCK[[#This Row],[ENTRADAS (COMPRAS)]]-STOCK[[#This Row],[SALIDAS (VENTAS)]]</f>
        <v>15</v>
      </c>
      <c r="F52" s="3">
        <f>STOCK[[#This Row],[STOCK]]*STOCK[[#This Row],[PRECIO]]</f>
        <v>37500</v>
      </c>
      <c r="G52" s="6">
        <f>SUMIFS(ENTRADAS[CANTIDAD],ENTRADAS[CODIGO],STOCK[[#This Row],[CODIGO]])</f>
        <v>27</v>
      </c>
      <c r="H52" s="6">
        <f>SUMIFS(SALIDAS[CANTIDAD],SALIDAS[CODIGO],STOCK[[#This Row],[CODIGO]])</f>
        <v>12</v>
      </c>
      <c r="I52" s="7">
        <f>STOCK[[#This Row],[SALIDAS (VENTAS)]]*STOCK[[#This Row],[PRECIO]]</f>
        <v>30000</v>
      </c>
      <c r="J52" s="8">
        <f>SUM($I$2:I52)/SUM(STOCK[VENTAS])</f>
        <v>0.62411745537492302</v>
      </c>
      <c r="K52" s="6" t="str">
        <f>_xlfn.XLOOKUP(STOCK[[#This Row],[%ACUMULADO VENTAS]],DISTRIBUCION[CORTE],DISTRIBUCION[CLASIFICACIÓN],"",-1)</f>
        <v>A</v>
      </c>
    </row>
    <row r="53" spans="1:11" x14ac:dyDescent="0.25">
      <c r="A53">
        <v>1360</v>
      </c>
      <c r="B53" t="s">
        <v>40</v>
      </c>
      <c r="C53" t="s">
        <v>17</v>
      </c>
      <c r="D53" s="3">
        <v>600</v>
      </c>
      <c r="E53" s="6">
        <f>STOCK[[#This Row],[ENTRADAS (COMPRAS)]]-STOCK[[#This Row],[SALIDAS (VENTAS)]]</f>
        <v>2</v>
      </c>
      <c r="F53" s="3">
        <f>STOCK[[#This Row],[STOCK]]*STOCK[[#This Row],[PRECIO]]</f>
        <v>1200</v>
      </c>
      <c r="G53" s="6">
        <f>SUMIFS(ENTRADAS[CANTIDAD],ENTRADAS[CODIGO],STOCK[[#This Row],[CODIGO]])</f>
        <v>50</v>
      </c>
      <c r="H53" s="6">
        <f>SUMIFS(SALIDAS[CANTIDAD],SALIDAS[CODIGO],STOCK[[#This Row],[CODIGO]])</f>
        <v>48</v>
      </c>
      <c r="I53" s="7">
        <f>STOCK[[#This Row],[SALIDAS (VENTAS)]]*STOCK[[#This Row],[PRECIO]]</f>
        <v>28800</v>
      </c>
      <c r="J53" s="8">
        <f>SUM($I$2:I53)/SUM(STOCK[VENTAS])</f>
        <v>0.62933125746768526</v>
      </c>
      <c r="K53" s="6" t="str">
        <f>_xlfn.XLOOKUP(STOCK[[#This Row],[%ACUMULADO VENTAS]],DISTRIBUCION[CORTE],DISTRIBUCION[CLASIFICACIÓN],"",-1)</f>
        <v>A</v>
      </c>
    </row>
    <row r="54" spans="1:11" x14ac:dyDescent="0.25">
      <c r="A54">
        <v>3304</v>
      </c>
      <c r="B54" t="s">
        <v>26</v>
      </c>
      <c r="C54" t="s">
        <v>17</v>
      </c>
      <c r="D54" s="3">
        <v>300</v>
      </c>
      <c r="E54" s="6">
        <f>STOCK[[#This Row],[ENTRADAS (COMPRAS)]]-STOCK[[#This Row],[SALIDAS (VENTAS)]]</f>
        <v>231</v>
      </c>
      <c r="F54" s="3">
        <f>STOCK[[#This Row],[STOCK]]*STOCK[[#This Row],[PRECIO]]</f>
        <v>69300</v>
      </c>
      <c r="G54" s="6">
        <f>SUMIFS(ENTRADAS[CANTIDAD],ENTRADAS[CODIGO],STOCK[[#This Row],[CODIGO]])</f>
        <v>327</v>
      </c>
      <c r="H54" s="6">
        <f>SUMIFS(SALIDAS[CANTIDAD],SALIDAS[CODIGO],STOCK[[#This Row],[CODIGO]])</f>
        <v>96</v>
      </c>
      <c r="I54" s="7">
        <f>STOCK[[#This Row],[SALIDAS (VENTAS)]]*STOCK[[#This Row],[PRECIO]]</f>
        <v>28800</v>
      </c>
      <c r="J54" s="8">
        <f>SUM($I$2:I54)/SUM(STOCK[VENTAS])</f>
        <v>0.63454505956044749</v>
      </c>
      <c r="K54" s="6" t="str">
        <f>_xlfn.XLOOKUP(STOCK[[#This Row],[%ACUMULADO VENTAS]],DISTRIBUCION[CORTE],DISTRIBUCION[CLASIFICACIÓN],"",-1)</f>
        <v>A</v>
      </c>
    </row>
    <row r="55" spans="1:11" x14ac:dyDescent="0.25">
      <c r="A55">
        <v>2781</v>
      </c>
      <c r="B55" t="s">
        <v>103</v>
      </c>
      <c r="C55" t="s">
        <v>20</v>
      </c>
      <c r="D55" s="3">
        <v>3500</v>
      </c>
      <c r="E55" s="6">
        <f>STOCK[[#This Row],[ENTRADAS (COMPRAS)]]-STOCK[[#This Row],[SALIDAS (VENTAS)]]</f>
        <v>33</v>
      </c>
      <c r="F55" s="3">
        <f>STOCK[[#This Row],[STOCK]]*STOCK[[#This Row],[PRECIO]]</f>
        <v>115500</v>
      </c>
      <c r="G55" s="6">
        <f>SUMIFS(ENTRADAS[CANTIDAD],ENTRADAS[CODIGO],STOCK[[#This Row],[CODIGO]])</f>
        <v>41</v>
      </c>
      <c r="H55" s="6">
        <f>SUMIFS(SALIDAS[CANTIDAD],SALIDAS[CODIGO],STOCK[[#This Row],[CODIGO]])</f>
        <v>8</v>
      </c>
      <c r="I55" s="7">
        <f>STOCK[[#This Row],[SALIDAS (VENTAS)]]*STOCK[[#This Row],[PRECIO]]</f>
        <v>28000</v>
      </c>
      <c r="J55" s="8">
        <f>SUM($I$2:I55)/SUM(STOCK[VENTAS])</f>
        <v>0.63961403381729964</v>
      </c>
      <c r="K55" s="6" t="str">
        <f>_xlfn.XLOOKUP(STOCK[[#This Row],[%ACUMULADO VENTAS]],DISTRIBUCION[CORTE],DISTRIBUCION[CLASIFICACIÓN],"",-1)</f>
        <v>A</v>
      </c>
    </row>
    <row r="56" spans="1:11" x14ac:dyDescent="0.25">
      <c r="A56">
        <v>4790</v>
      </c>
      <c r="B56" t="s">
        <v>131</v>
      </c>
      <c r="C56" t="s">
        <v>35</v>
      </c>
      <c r="D56" s="3">
        <v>4000</v>
      </c>
      <c r="E56" s="6">
        <f>STOCK[[#This Row],[ENTRADAS (COMPRAS)]]-STOCK[[#This Row],[SALIDAS (VENTAS)]]</f>
        <v>4</v>
      </c>
      <c r="F56" s="3">
        <f>STOCK[[#This Row],[STOCK]]*STOCK[[#This Row],[PRECIO]]</f>
        <v>16000</v>
      </c>
      <c r="G56" s="6">
        <f>SUMIFS(ENTRADAS[CANTIDAD],ENTRADAS[CODIGO],STOCK[[#This Row],[CODIGO]])</f>
        <v>11</v>
      </c>
      <c r="H56" s="6">
        <f>SUMIFS(SALIDAS[CANTIDAD],SALIDAS[CODIGO],STOCK[[#This Row],[CODIGO]])</f>
        <v>7</v>
      </c>
      <c r="I56" s="7">
        <f>STOCK[[#This Row],[SALIDAS (VENTAS)]]*STOCK[[#This Row],[PRECIO]]</f>
        <v>28000</v>
      </c>
      <c r="J56" s="8">
        <f>SUM($I$2:I56)/SUM(STOCK[VENTAS])</f>
        <v>0.6446830080741518</v>
      </c>
      <c r="K56" s="6" t="str">
        <f>_xlfn.XLOOKUP(STOCK[[#This Row],[%ACUMULADO VENTAS]],DISTRIBUCION[CORTE],DISTRIBUCION[CLASIFICACIÓN],"",-1)</f>
        <v>A</v>
      </c>
    </row>
    <row r="57" spans="1:11" x14ac:dyDescent="0.25">
      <c r="A57">
        <v>16749</v>
      </c>
      <c r="B57" t="s">
        <v>85</v>
      </c>
      <c r="C57" t="s">
        <v>33</v>
      </c>
      <c r="D57" s="3">
        <v>2000</v>
      </c>
      <c r="E57" s="6">
        <f>STOCK[[#This Row],[ENTRADAS (COMPRAS)]]-STOCK[[#This Row],[SALIDAS (VENTAS)]]</f>
        <v>25</v>
      </c>
      <c r="F57" s="3">
        <f>STOCK[[#This Row],[STOCK]]*STOCK[[#This Row],[PRECIO]]</f>
        <v>50000</v>
      </c>
      <c r="G57" s="6">
        <f>SUMIFS(ENTRADAS[CANTIDAD],ENTRADAS[CODIGO],STOCK[[#This Row],[CODIGO]])</f>
        <v>39</v>
      </c>
      <c r="H57" s="6">
        <f>SUMIFS(SALIDAS[CANTIDAD],SALIDAS[CODIGO],STOCK[[#This Row],[CODIGO]])</f>
        <v>14</v>
      </c>
      <c r="I57" s="7">
        <f>STOCK[[#This Row],[SALIDAS (VENTAS)]]*STOCK[[#This Row],[PRECIO]]</f>
        <v>28000</v>
      </c>
      <c r="J57" s="8">
        <f>SUM($I$2:I57)/SUM(STOCK[VENTAS])</f>
        <v>0.64975198233100406</v>
      </c>
      <c r="K57" s="6" t="str">
        <f>_xlfn.XLOOKUP(STOCK[[#This Row],[%ACUMULADO VENTAS]],DISTRIBUCION[CORTE],DISTRIBUCION[CLASIFICACIÓN],"",-1)</f>
        <v>A</v>
      </c>
    </row>
    <row r="58" spans="1:11" x14ac:dyDescent="0.25">
      <c r="A58">
        <v>2589</v>
      </c>
      <c r="B58" t="s">
        <v>180</v>
      </c>
      <c r="C58" t="s">
        <v>24</v>
      </c>
      <c r="D58" s="3">
        <v>7000</v>
      </c>
      <c r="E58" s="6">
        <f>STOCK[[#This Row],[ENTRADAS (COMPRAS)]]-STOCK[[#This Row],[SALIDAS (VENTAS)]]</f>
        <v>2</v>
      </c>
      <c r="F58" s="3">
        <f>STOCK[[#This Row],[STOCK]]*STOCK[[#This Row],[PRECIO]]</f>
        <v>14000</v>
      </c>
      <c r="G58" s="6">
        <f>SUMIFS(ENTRADAS[CANTIDAD],ENTRADAS[CODIGO],STOCK[[#This Row],[CODIGO]])</f>
        <v>6</v>
      </c>
      <c r="H58" s="6">
        <f>SUMIFS(SALIDAS[CANTIDAD],SALIDAS[CODIGO],STOCK[[#This Row],[CODIGO]])</f>
        <v>4</v>
      </c>
      <c r="I58" s="7">
        <f>STOCK[[#This Row],[SALIDAS (VENTAS)]]*STOCK[[#This Row],[PRECIO]]</f>
        <v>28000</v>
      </c>
      <c r="J58" s="8">
        <f>SUM($I$2:I58)/SUM(STOCK[VENTAS])</f>
        <v>0.65482095658785622</v>
      </c>
      <c r="K58" s="6" t="str">
        <f>_xlfn.XLOOKUP(STOCK[[#This Row],[%ACUMULADO VENTAS]],DISTRIBUCION[CORTE],DISTRIBUCION[CLASIFICACIÓN],"",-1)</f>
        <v>A</v>
      </c>
    </row>
    <row r="59" spans="1:11" x14ac:dyDescent="0.25">
      <c r="A59">
        <v>11229</v>
      </c>
      <c r="B59" t="s">
        <v>137</v>
      </c>
      <c r="C59" t="s">
        <v>47</v>
      </c>
      <c r="D59" s="3">
        <v>4000</v>
      </c>
      <c r="E59" s="6">
        <f>STOCK[[#This Row],[ENTRADAS (COMPRAS)]]-STOCK[[#This Row],[SALIDAS (VENTAS)]]</f>
        <v>26</v>
      </c>
      <c r="F59" s="3">
        <f>STOCK[[#This Row],[STOCK]]*STOCK[[#This Row],[PRECIO]]</f>
        <v>104000</v>
      </c>
      <c r="G59" s="6">
        <f>SUMIFS(ENTRADAS[CANTIDAD],ENTRADAS[CODIGO],STOCK[[#This Row],[CODIGO]])</f>
        <v>33</v>
      </c>
      <c r="H59" s="6">
        <f>SUMIFS(SALIDAS[CANTIDAD],SALIDAS[CODIGO],STOCK[[#This Row],[CODIGO]])</f>
        <v>7</v>
      </c>
      <c r="I59" s="7">
        <f>STOCK[[#This Row],[SALIDAS (VENTAS)]]*STOCK[[#This Row],[PRECIO]]</f>
        <v>28000</v>
      </c>
      <c r="J59" s="8">
        <f>SUM($I$2:I59)/SUM(STOCK[VENTAS])</f>
        <v>0.65988993084470837</v>
      </c>
      <c r="K59" s="6" t="str">
        <f>_xlfn.XLOOKUP(STOCK[[#This Row],[%ACUMULADO VENTAS]],DISTRIBUCION[CORTE],DISTRIBUCION[CLASIFICACIÓN],"",-1)</f>
        <v>A</v>
      </c>
    </row>
    <row r="60" spans="1:11" x14ac:dyDescent="0.25">
      <c r="A60">
        <v>8048</v>
      </c>
      <c r="B60" t="s">
        <v>120</v>
      </c>
      <c r="C60" t="s">
        <v>20</v>
      </c>
      <c r="D60" s="3">
        <v>2500</v>
      </c>
      <c r="E60" s="6">
        <f>STOCK[[#This Row],[ENTRADAS (COMPRAS)]]-STOCK[[#This Row],[SALIDAS (VENTAS)]]</f>
        <v>0</v>
      </c>
      <c r="F60" s="3">
        <f>STOCK[[#This Row],[STOCK]]*STOCK[[#This Row],[PRECIO]]</f>
        <v>0</v>
      </c>
      <c r="G60" s="6">
        <f>SUMIFS(ENTRADAS[CANTIDAD],ENTRADAS[CODIGO],STOCK[[#This Row],[CODIGO]])</f>
        <v>11</v>
      </c>
      <c r="H60" s="6">
        <f>SUMIFS(SALIDAS[CANTIDAD],SALIDAS[CODIGO],STOCK[[#This Row],[CODIGO]])</f>
        <v>11</v>
      </c>
      <c r="I60" s="7">
        <f>STOCK[[#This Row],[SALIDAS (VENTAS)]]*STOCK[[#This Row],[PRECIO]]</f>
        <v>27500</v>
      </c>
      <c r="J60" s="8">
        <f>SUM($I$2:I60)/SUM(STOCK[VENTAS])</f>
        <v>0.66486838770411671</v>
      </c>
      <c r="K60" s="6" t="str">
        <f>_xlfn.XLOOKUP(STOCK[[#This Row],[%ACUMULADO VENTAS]],DISTRIBUCION[CORTE],DISTRIBUCION[CLASIFICACIÓN],"",-1)</f>
        <v>A</v>
      </c>
    </row>
    <row r="61" spans="1:11" x14ac:dyDescent="0.25">
      <c r="A61">
        <v>4547</v>
      </c>
      <c r="B61" t="s">
        <v>185</v>
      </c>
      <c r="C61" t="s">
        <v>47</v>
      </c>
      <c r="D61" s="3">
        <v>9000</v>
      </c>
      <c r="E61" s="6">
        <f>STOCK[[#This Row],[ENTRADAS (COMPRAS)]]-STOCK[[#This Row],[SALIDAS (VENTAS)]]</f>
        <v>2</v>
      </c>
      <c r="F61" s="3">
        <f>STOCK[[#This Row],[STOCK]]*STOCK[[#This Row],[PRECIO]]</f>
        <v>18000</v>
      </c>
      <c r="G61" s="6">
        <f>SUMIFS(ENTRADAS[CANTIDAD],ENTRADAS[CODIGO],STOCK[[#This Row],[CODIGO]])</f>
        <v>5</v>
      </c>
      <c r="H61" s="6">
        <f>SUMIFS(SALIDAS[CANTIDAD],SALIDAS[CODIGO],STOCK[[#This Row],[CODIGO]])</f>
        <v>3</v>
      </c>
      <c r="I61" s="7">
        <f>STOCK[[#This Row],[SALIDAS (VENTAS)]]*STOCK[[#This Row],[PRECIO]]</f>
        <v>27000</v>
      </c>
      <c r="J61" s="8">
        <f>SUM($I$2:I61)/SUM(STOCK[VENTAS])</f>
        <v>0.66975632716608136</v>
      </c>
      <c r="K61" s="6" t="str">
        <f>_xlfn.XLOOKUP(STOCK[[#This Row],[%ACUMULADO VENTAS]],DISTRIBUCION[CORTE],DISTRIBUCION[CLASIFICACIÓN],"",-1)</f>
        <v>A</v>
      </c>
    </row>
    <row r="62" spans="1:11" x14ac:dyDescent="0.25">
      <c r="A62">
        <v>4789</v>
      </c>
      <c r="B62" t="s">
        <v>71</v>
      </c>
      <c r="C62" t="s">
        <v>35</v>
      </c>
      <c r="D62" s="3">
        <v>1500</v>
      </c>
      <c r="E62" s="6">
        <f>STOCK[[#This Row],[ENTRADAS (COMPRAS)]]-STOCK[[#This Row],[SALIDAS (VENTAS)]]</f>
        <v>45</v>
      </c>
      <c r="F62" s="3">
        <f>STOCK[[#This Row],[STOCK]]*STOCK[[#This Row],[PRECIO]]</f>
        <v>67500</v>
      </c>
      <c r="G62" s="6">
        <f>SUMIFS(ENTRADAS[CANTIDAD],ENTRADAS[CODIGO],STOCK[[#This Row],[CODIGO]])</f>
        <v>63</v>
      </c>
      <c r="H62" s="6">
        <f>SUMIFS(SALIDAS[CANTIDAD],SALIDAS[CODIGO],STOCK[[#This Row],[CODIGO]])</f>
        <v>18</v>
      </c>
      <c r="I62" s="7">
        <f>STOCK[[#This Row],[SALIDAS (VENTAS)]]*STOCK[[#This Row],[PRECIO]]</f>
        <v>27000</v>
      </c>
      <c r="J62" s="8">
        <f>SUM($I$2:I62)/SUM(STOCK[VENTAS])</f>
        <v>0.67464426662804589</v>
      </c>
      <c r="K62" s="6" t="str">
        <f>_xlfn.XLOOKUP(STOCK[[#This Row],[%ACUMULADO VENTAS]],DISTRIBUCION[CORTE],DISTRIBUCION[CLASIFICACIÓN],"",-1)</f>
        <v>A</v>
      </c>
    </row>
    <row r="63" spans="1:11" x14ac:dyDescent="0.25">
      <c r="A63">
        <v>9727</v>
      </c>
      <c r="B63" t="s">
        <v>46</v>
      </c>
      <c r="C63" t="s">
        <v>47</v>
      </c>
      <c r="D63" s="3">
        <v>300</v>
      </c>
      <c r="E63" s="6">
        <f>STOCK[[#This Row],[ENTRADAS (COMPRAS)]]-STOCK[[#This Row],[SALIDAS (VENTAS)]]</f>
        <v>16</v>
      </c>
      <c r="F63" s="3">
        <f>STOCK[[#This Row],[STOCK]]*STOCK[[#This Row],[PRECIO]]</f>
        <v>4800</v>
      </c>
      <c r="G63" s="6">
        <f>SUMIFS(ENTRADAS[CANTIDAD],ENTRADAS[CODIGO],STOCK[[#This Row],[CODIGO]])</f>
        <v>100</v>
      </c>
      <c r="H63" s="6">
        <f>SUMIFS(SALIDAS[CANTIDAD],SALIDAS[CODIGO],STOCK[[#This Row],[CODIGO]])</f>
        <v>84</v>
      </c>
      <c r="I63" s="7">
        <f>STOCK[[#This Row],[SALIDAS (VENTAS)]]*STOCK[[#This Row],[PRECIO]]</f>
        <v>25200</v>
      </c>
      <c r="J63" s="8">
        <f>SUM($I$2:I63)/SUM(STOCK[VENTAS])</f>
        <v>0.67920634345921282</v>
      </c>
      <c r="K63" s="6" t="str">
        <f>_xlfn.XLOOKUP(STOCK[[#This Row],[%ACUMULADO VENTAS]],DISTRIBUCION[CORTE],DISTRIBUCION[CLASIFICACIÓN],"",-1)</f>
        <v>A</v>
      </c>
    </row>
    <row r="64" spans="1:11" x14ac:dyDescent="0.25">
      <c r="A64">
        <v>13624</v>
      </c>
      <c r="B64" t="s">
        <v>44</v>
      </c>
      <c r="C64" t="s">
        <v>45</v>
      </c>
      <c r="D64" s="3">
        <v>500</v>
      </c>
      <c r="E64" s="6">
        <f>STOCK[[#This Row],[ENTRADAS (COMPRAS)]]-STOCK[[#This Row],[SALIDAS (VENTAS)]]</f>
        <v>50</v>
      </c>
      <c r="F64" s="3">
        <f>STOCK[[#This Row],[STOCK]]*STOCK[[#This Row],[PRECIO]]</f>
        <v>25000</v>
      </c>
      <c r="G64" s="6">
        <f>SUMIFS(ENTRADAS[CANTIDAD],ENTRADAS[CODIGO],STOCK[[#This Row],[CODIGO]])</f>
        <v>100</v>
      </c>
      <c r="H64" s="6">
        <f>SUMIFS(SALIDAS[CANTIDAD],SALIDAS[CODIGO],STOCK[[#This Row],[CODIGO]])</f>
        <v>50</v>
      </c>
      <c r="I64" s="7">
        <f>STOCK[[#This Row],[SALIDAS (VENTAS)]]*STOCK[[#This Row],[PRECIO]]</f>
        <v>25000</v>
      </c>
      <c r="J64" s="8">
        <f>SUM($I$2:I64)/SUM(STOCK[VENTAS])</f>
        <v>0.68373221333140233</v>
      </c>
      <c r="K64" s="6" t="str">
        <f>_xlfn.XLOOKUP(STOCK[[#This Row],[%ACUMULADO VENTAS]],DISTRIBUCION[CORTE],DISTRIBUCION[CLASIFICACIÓN],"",-1)</f>
        <v>A</v>
      </c>
    </row>
    <row r="65" spans="1:11" x14ac:dyDescent="0.25">
      <c r="A65" s="2">
        <v>8018</v>
      </c>
      <c r="B65" t="s">
        <v>161</v>
      </c>
      <c r="C65" t="s">
        <v>24</v>
      </c>
      <c r="D65" s="3">
        <v>5000</v>
      </c>
      <c r="E65" s="6">
        <f>STOCK[[#This Row],[ENTRADAS (COMPRAS)]]-STOCK[[#This Row],[SALIDAS (VENTAS)]]</f>
        <v>5</v>
      </c>
      <c r="F65" s="3">
        <f>STOCK[[#This Row],[STOCK]]*STOCK[[#This Row],[PRECIO]]</f>
        <v>25000</v>
      </c>
      <c r="G65" s="6">
        <f>SUMIFS(ENTRADAS[CANTIDAD],ENTRADAS[CODIGO],STOCK[[#This Row],[CODIGO]])</f>
        <v>10</v>
      </c>
      <c r="H65" s="6">
        <f>SUMIFS(SALIDAS[CANTIDAD],SALIDAS[CODIGO],STOCK[[#This Row],[CODIGO]])</f>
        <v>5</v>
      </c>
      <c r="I65" s="7">
        <f>STOCK[[#This Row],[SALIDAS (VENTAS)]]*STOCK[[#This Row],[PRECIO]]</f>
        <v>25000</v>
      </c>
      <c r="J65" s="8">
        <f>SUM($I$2:I65)/SUM(STOCK[VENTAS])</f>
        <v>0.68825808320359172</v>
      </c>
      <c r="K65" s="6" t="str">
        <f>_xlfn.XLOOKUP(STOCK[[#This Row],[%ACUMULADO VENTAS]],DISTRIBUCION[CORTE],DISTRIBUCION[CLASIFICACIÓN],"",-1)</f>
        <v>A</v>
      </c>
    </row>
    <row r="66" spans="1:11" x14ac:dyDescent="0.25">
      <c r="A66">
        <v>2635</v>
      </c>
      <c r="B66" t="s">
        <v>64</v>
      </c>
      <c r="C66" t="s">
        <v>20</v>
      </c>
      <c r="D66" s="3">
        <v>1000</v>
      </c>
      <c r="E66" s="6">
        <f>STOCK[[#This Row],[ENTRADAS (COMPRAS)]]-STOCK[[#This Row],[SALIDAS (VENTAS)]]</f>
        <v>50</v>
      </c>
      <c r="F66" s="3">
        <f>STOCK[[#This Row],[STOCK]]*STOCK[[#This Row],[PRECIO]]</f>
        <v>50000</v>
      </c>
      <c r="G66" s="6">
        <f>SUMIFS(ENTRADAS[CANTIDAD],ENTRADAS[CODIGO],STOCK[[#This Row],[CODIGO]])</f>
        <v>75</v>
      </c>
      <c r="H66" s="6">
        <f>SUMIFS(SALIDAS[CANTIDAD],SALIDAS[CODIGO],STOCK[[#This Row],[CODIGO]])</f>
        <v>25</v>
      </c>
      <c r="I66" s="7">
        <f>STOCK[[#This Row],[SALIDAS (VENTAS)]]*STOCK[[#This Row],[PRECIO]]</f>
        <v>25000</v>
      </c>
      <c r="J66" s="8">
        <f>SUM($I$2:I66)/SUM(STOCK[VENTAS])</f>
        <v>0.69278395307578111</v>
      </c>
      <c r="K66" s="6" t="str">
        <f>_xlfn.XLOOKUP(STOCK[[#This Row],[%ACUMULADO VENTAS]],DISTRIBUCION[CORTE],DISTRIBUCION[CLASIFICACIÓN],"",-1)</f>
        <v>A</v>
      </c>
    </row>
    <row r="67" spans="1:11" x14ac:dyDescent="0.25">
      <c r="A67">
        <v>4470</v>
      </c>
      <c r="B67" t="s">
        <v>116</v>
      </c>
      <c r="C67" t="s">
        <v>24</v>
      </c>
      <c r="D67" s="3">
        <v>2500</v>
      </c>
      <c r="E67" s="6">
        <f>STOCK[[#This Row],[ENTRADAS (COMPRAS)]]-STOCK[[#This Row],[SALIDAS (VENTAS)]]</f>
        <v>17</v>
      </c>
      <c r="F67" s="3">
        <f>STOCK[[#This Row],[STOCK]]*STOCK[[#This Row],[PRECIO]]</f>
        <v>42500</v>
      </c>
      <c r="G67" s="6">
        <f>SUMIFS(ENTRADAS[CANTIDAD],ENTRADAS[CODIGO],STOCK[[#This Row],[CODIGO]])</f>
        <v>27</v>
      </c>
      <c r="H67" s="6">
        <f>SUMIFS(SALIDAS[CANTIDAD],SALIDAS[CODIGO],STOCK[[#This Row],[CODIGO]])</f>
        <v>10</v>
      </c>
      <c r="I67" s="7">
        <f>STOCK[[#This Row],[SALIDAS (VENTAS)]]*STOCK[[#This Row],[PRECIO]]</f>
        <v>25000</v>
      </c>
      <c r="J67" s="8">
        <f>SUM($I$2:I67)/SUM(STOCK[VENTAS])</f>
        <v>0.69730982294797061</v>
      </c>
      <c r="K67" s="6" t="str">
        <f>_xlfn.XLOOKUP(STOCK[[#This Row],[%ACUMULADO VENTAS]],DISTRIBUCION[CORTE],DISTRIBUCION[CLASIFICACIÓN],"",-1)</f>
        <v>A</v>
      </c>
    </row>
    <row r="68" spans="1:11" x14ac:dyDescent="0.25">
      <c r="A68">
        <v>617</v>
      </c>
      <c r="B68" t="s">
        <v>228</v>
      </c>
      <c r="C68" t="s">
        <v>17</v>
      </c>
      <c r="D68" s="3">
        <v>12000</v>
      </c>
      <c r="E68" s="6">
        <f>STOCK[[#This Row],[ENTRADAS (COMPRAS)]]-STOCK[[#This Row],[SALIDAS (VENTAS)]]</f>
        <v>1</v>
      </c>
      <c r="F68" s="3">
        <f>STOCK[[#This Row],[STOCK]]*STOCK[[#This Row],[PRECIO]]</f>
        <v>12000</v>
      </c>
      <c r="G68" s="6">
        <f>SUMIFS(ENTRADAS[CANTIDAD],ENTRADAS[CODIGO],STOCK[[#This Row],[CODIGO]])</f>
        <v>3</v>
      </c>
      <c r="H68" s="6">
        <f>SUMIFS(SALIDAS[CANTIDAD],SALIDAS[CODIGO],STOCK[[#This Row],[CODIGO]])</f>
        <v>2</v>
      </c>
      <c r="I68" s="7">
        <f>STOCK[[#This Row],[SALIDAS (VENTAS)]]*STOCK[[#This Row],[PRECIO]]</f>
        <v>24000</v>
      </c>
      <c r="J68" s="8">
        <f>SUM($I$2:I68)/SUM(STOCK[VENTAS])</f>
        <v>0.70165465802527249</v>
      </c>
      <c r="K68" s="6" t="str">
        <f>_xlfn.XLOOKUP(STOCK[[#This Row],[%ACUMULADO VENTAS]],DISTRIBUCION[CORTE],DISTRIBUCION[CLASIFICACIÓN],"",-1)</f>
        <v>A</v>
      </c>
    </row>
    <row r="69" spans="1:11" x14ac:dyDescent="0.25">
      <c r="A69">
        <v>3870</v>
      </c>
      <c r="B69" t="s">
        <v>246</v>
      </c>
      <c r="C69" t="s">
        <v>17</v>
      </c>
      <c r="D69" s="3">
        <v>24000</v>
      </c>
      <c r="E69" s="6">
        <f>STOCK[[#This Row],[ENTRADAS (COMPRAS)]]-STOCK[[#This Row],[SALIDAS (VENTAS)]]</f>
        <v>10</v>
      </c>
      <c r="F69" s="3">
        <f>STOCK[[#This Row],[STOCK]]*STOCK[[#This Row],[PRECIO]]</f>
        <v>240000</v>
      </c>
      <c r="G69" s="6">
        <f>SUMIFS(ENTRADAS[CANTIDAD],ENTRADAS[CODIGO],STOCK[[#This Row],[CODIGO]])</f>
        <v>11</v>
      </c>
      <c r="H69" s="6">
        <f>SUMIFS(SALIDAS[CANTIDAD],SALIDAS[CODIGO],STOCK[[#This Row],[CODIGO]])</f>
        <v>1</v>
      </c>
      <c r="I69" s="7">
        <f>STOCK[[#This Row],[SALIDAS (VENTAS)]]*STOCK[[#This Row],[PRECIO]]</f>
        <v>24000</v>
      </c>
      <c r="J69" s="8">
        <f>SUM($I$2:I69)/SUM(STOCK[VENTAS])</f>
        <v>0.70599949310257426</v>
      </c>
      <c r="K69" s="6" t="str">
        <f>_xlfn.XLOOKUP(STOCK[[#This Row],[%ACUMULADO VENTAS]],DISTRIBUCION[CORTE],DISTRIBUCION[CLASIFICACIÓN],"",-1)</f>
        <v>A</v>
      </c>
    </row>
    <row r="70" spans="1:11" x14ac:dyDescent="0.25">
      <c r="A70">
        <v>3856</v>
      </c>
      <c r="B70" t="s">
        <v>92</v>
      </c>
      <c r="C70" t="s">
        <v>20</v>
      </c>
      <c r="D70" s="3">
        <v>2000</v>
      </c>
      <c r="E70" s="6">
        <f>STOCK[[#This Row],[ENTRADAS (COMPRAS)]]-STOCK[[#This Row],[SALIDAS (VENTAS)]]</f>
        <v>19</v>
      </c>
      <c r="F70" s="3">
        <f>STOCK[[#This Row],[STOCK]]*STOCK[[#This Row],[PRECIO]]</f>
        <v>38000</v>
      </c>
      <c r="G70" s="6">
        <f>SUMIFS(ENTRADAS[CANTIDAD],ENTRADAS[CODIGO],STOCK[[#This Row],[CODIGO]])</f>
        <v>31</v>
      </c>
      <c r="H70" s="6">
        <f>SUMIFS(SALIDAS[CANTIDAD],SALIDAS[CODIGO],STOCK[[#This Row],[CODIGO]])</f>
        <v>12</v>
      </c>
      <c r="I70" s="7">
        <f>STOCK[[#This Row],[SALIDAS (VENTAS)]]*STOCK[[#This Row],[PRECIO]]</f>
        <v>24000</v>
      </c>
      <c r="J70" s="8">
        <f>SUM($I$2:I70)/SUM(STOCK[VENTAS])</f>
        <v>0.71034432817987614</v>
      </c>
      <c r="K70" s="6" t="str">
        <f>_xlfn.XLOOKUP(STOCK[[#This Row],[%ACUMULADO VENTAS]],DISTRIBUCION[CORTE],DISTRIBUCION[CLASIFICACIÓN],"",-1)</f>
        <v>A</v>
      </c>
    </row>
    <row r="71" spans="1:11" x14ac:dyDescent="0.25">
      <c r="A71">
        <v>4475</v>
      </c>
      <c r="B71" t="s">
        <v>75</v>
      </c>
      <c r="C71" t="s">
        <v>24</v>
      </c>
      <c r="D71" s="3">
        <v>1500</v>
      </c>
      <c r="E71" s="6">
        <f>STOCK[[#This Row],[ENTRADAS (COMPRAS)]]-STOCK[[#This Row],[SALIDAS (VENTAS)]]</f>
        <v>94</v>
      </c>
      <c r="F71" s="3">
        <f>STOCK[[#This Row],[STOCK]]*STOCK[[#This Row],[PRECIO]]</f>
        <v>141000</v>
      </c>
      <c r="G71" s="6">
        <f>SUMIFS(ENTRADAS[CANTIDAD],ENTRADAS[CODIGO],STOCK[[#This Row],[CODIGO]])</f>
        <v>110</v>
      </c>
      <c r="H71" s="6">
        <f>SUMIFS(SALIDAS[CANTIDAD],SALIDAS[CODIGO],STOCK[[#This Row],[CODIGO]])</f>
        <v>16</v>
      </c>
      <c r="I71" s="7">
        <f>STOCK[[#This Row],[SALIDAS (VENTAS)]]*STOCK[[#This Row],[PRECIO]]</f>
        <v>24000</v>
      </c>
      <c r="J71" s="8">
        <f>SUM($I$2:I71)/SUM(STOCK[VENTAS])</f>
        <v>0.71468916325717802</v>
      </c>
      <c r="K71" s="6" t="str">
        <f>_xlfn.XLOOKUP(STOCK[[#This Row],[%ACUMULADO VENTAS]],DISTRIBUCION[CORTE],DISTRIBUCION[CLASIFICACIÓN],"",-1)</f>
        <v>A</v>
      </c>
    </row>
    <row r="72" spans="1:11" x14ac:dyDescent="0.25">
      <c r="A72">
        <v>8835</v>
      </c>
      <c r="B72" t="s">
        <v>66</v>
      </c>
      <c r="C72" t="s">
        <v>491</v>
      </c>
      <c r="D72" s="3">
        <v>1000</v>
      </c>
      <c r="E72" s="6">
        <f>STOCK[[#This Row],[ENTRADAS (COMPRAS)]]-STOCK[[#This Row],[SALIDAS (VENTAS)]]</f>
        <v>28</v>
      </c>
      <c r="F72" s="3">
        <f>STOCK[[#This Row],[STOCK]]*STOCK[[#This Row],[PRECIO]]</f>
        <v>28000</v>
      </c>
      <c r="G72" s="6">
        <f>SUMIFS(ENTRADAS[CANTIDAD],ENTRADAS[CODIGO],STOCK[[#This Row],[CODIGO]])</f>
        <v>52</v>
      </c>
      <c r="H72" s="6">
        <f>SUMIFS(SALIDAS[CANTIDAD],SALIDAS[CODIGO],STOCK[[#This Row],[CODIGO]])</f>
        <v>24</v>
      </c>
      <c r="I72" s="7">
        <f>STOCK[[#This Row],[SALIDAS (VENTAS)]]*STOCK[[#This Row],[PRECIO]]</f>
        <v>24000</v>
      </c>
      <c r="J72" s="8">
        <f>SUM($I$2:I72)/SUM(STOCK[VENTAS])</f>
        <v>0.7190339983344799</v>
      </c>
      <c r="K72" s="6" t="str">
        <f>_xlfn.XLOOKUP(STOCK[[#This Row],[%ACUMULADO VENTAS]],DISTRIBUCION[CORTE],DISTRIBUCION[CLASIFICACIÓN],"",-1)</f>
        <v>A</v>
      </c>
    </row>
    <row r="73" spans="1:11" x14ac:dyDescent="0.25">
      <c r="A73">
        <v>2206</v>
      </c>
      <c r="B73" t="s">
        <v>229</v>
      </c>
      <c r="C73" t="s">
        <v>20</v>
      </c>
      <c r="D73" s="3">
        <v>6000</v>
      </c>
      <c r="E73" s="6">
        <f>STOCK[[#This Row],[ENTRADAS (COMPRAS)]]-STOCK[[#This Row],[SALIDAS (VENTAS)]]</f>
        <v>1</v>
      </c>
      <c r="F73" s="3">
        <f>STOCK[[#This Row],[STOCK]]*STOCK[[#This Row],[PRECIO]]</f>
        <v>6000</v>
      </c>
      <c r="G73" s="6">
        <f>SUMIFS(ENTRADAS[CANTIDAD],ENTRADAS[CODIGO],STOCK[[#This Row],[CODIGO]])</f>
        <v>5</v>
      </c>
      <c r="H73" s="6">
        <f>SUMIFS(SALIDAS[CANTIDAD],SALIDAS[CODIGO],STOCK[[#This Row],[CODIGO]])</f>
        <v>4</v>
      </c>
      <c r="I73" s="7">
        <f>STOCK[[#This Row],[SALIDAS (VENTAS)]]*STOCK[[#This Row],[PRECIO]]</f>
        <v>24000</v>
      </c>
      <c r="J73" s="8">
        <f>SUM($I$2:I73)/SUM(STOCK[VENTAS])</f>
        <v>0.72337883341178177</v>
      </c>
      <c r="K73" s="6" t="str">
        <f>_xlfn.XLOOKUP(STOCK[[#This Row],[%ACUMULADO VENTAS]],DISTRIBUCION[CORTE],DISTRIBUCION[CLASIFICACIÓN],"",-1)</f>
        <v>A</v>
      </c>
    </row>
    <row r="74" spans="1:11" x14ac:dyDescent="0.25">
      <c r="A74">
        <v>3271</v>
      </c>
      <c r="B74" t="s">
        <v>48</v>
      </c>
      <c r="C74" t="s">
        <v>17</v>
      </c>
      <c r="D74" s="3">
        <v>500</v>
      </c>
      <c r="E74" s="6">
        <f>STOCK[[#This Row],[ENTRADAS (COMPRAS)]]-STOCK[[#This Row],[SALIDAS (VENTAS)]]</f>
        <v>376</v>
      </c>
      <c r="F74" s="3">
        <f>STOCK[[#This Row],[STOCK]]*STOCK[[#This Row],[PRECIO]]</f>
        <v>188000</v>
      </c>
      <c r="G74" s="6">
        <f>SUMIFS(ENTRADAS[CANTIDAD],ENTRADAS[CODIGO],STOCK[[#This Row],[CODIGO]])</f>
        <v>423</v>
      </c>
      <c r="H74" s="6">
        <f>SUMIFS(SALIDAS[CANTIDAD],SALIDAS[CODIGO],STOCK[[#This Row],[CODIGO]])</f>
        <v>47</v>
      </c>
      <c r="I74" s="7">
        <f>STOCK[[#This Row],[SALIDAS (VENTAS)]]*STOCK[[#This Row],[PRECIO]]</f>
        <v>23500</v>
      </c>
      <c r="J74" s="8">
        <f>SUM($I$2:I74)/SUM(STOCK[VENTAS])</f>
        <v>0.72763315109163984</v>
      </c>
      <c r="K74" s="6" t="str">
        <f>_xlfn.XLOOKUP(STOCK[[#This Row],[%ACUMULADO VENTAS]],DISTRIBUCION[CORTE],DISTRIBUCION[CLASIFICACIÓN],"",-1)</f>
        <v>A</v>
      </c>
    </row>
    <row r="75" spans="1:11" x14ac:dyDescent="0.25">
      <c r="A75">
        <v>13993</v>
      </c>
      <c r="B75" t="s">
        <v>81</v>
      </c>
      <c r="C75" t="s">
        <v>491</v>
      </c>
      <c r="D75" s="3">
        <v>1500</v>
      </c>
      <c r="E75" s="6">
        <f>STOCK[[#This Row],[ENTRADAS (COMPRAS)]]-STOCK[[#This Row],[SALIDAS (VENTAS)]]</f>
        <v>2</v>
      </c>
      <c r="F75" s="3">
        <f>STOCK[[#This Row],[STOCK]]*STOCK[[#This Row],[PRECIO]]</f>
        <v>3000</v>
      </c>
      <c r="G75" s="6">
        <f>SUMIFS(ENTRADAS[CANTIDAD],ENTRADAS[CODIGO],STOCK[[#This Row],[CODIGO]])</f>
        <v>17</v>
      </c>
      <c r="H75" s="6">
        <f>SUMIFS(SALIDAS[CANTIDAD],SALIDAS[CODIGO],STOCK[[#This Row],[CODIGO]])</f>
        <v>15</v>
      </c>
      <c r="I75" s="7">
        <f>STOCK[[#This Row],[SALIDAS (VENTAS)]]*STOCK[[#This Row],[PRECIO]]</f>
        <v>22500</v>
      </c>
      <c r="J75" s="8">
        <f>SUM($I$2:I75)/SUM(STOCK[VENTAS])</f>
        <v>0.73170643397661028</v>
      </c>
      <c r="K75" s="6" t="str">
        <f>_xlfn.XLOOKUP(STOCK[[#This Row],[%ACUMULADO VENTAS]],DISTRIBUCION[CORTE],DISTRIBUCION[CLASIFICACIÓN],"",-1)</f>
        <v>A</v>
      </c>
    </row>
    <row r="76" spans="1:11" x14ac:dyDescent="0.25">
      <c r="A76">
        <v>9289</v>
      </c>
      <c r="B76" t="s">
        <v>86</v>
      </c>
      <c r="C76" t="s">
        <v>20</v>
      </c>
      <c r="D76" s="3">
        <v>1500</v>
      </c>
      <c r="E76" s="6">
        <f>STOCK[[#This Row],[ENTRADAS (COMPRAS)]]-STOCK[[#This Row],[SALIDAS (VENTAS)]]</f>
        <v>18</v>
      </c>
      <c r="F76" s="3">
        <f>STOCK[[#This Row],[STOCK]]*STOCK[[#This Row],[PRECIO]]</f>
        <v>27000</v>
      </c>
      <c r="G76" s="6">
        <f>SUMIFS(ENTRADAS[CANTIDAD],ENTRADAS[CODIGO],STOCK[[#This Row],[CODIGO]])</f>
        <v>33</v>
      </c>
      <c r="H76" s="6">
        <f>SUMIFS(SALIDAS[CANTIDAD],SALIDAS[CODIGO],STOCK[[#This Row],[CODIGO]])</f>
        <v>15</v>
      </c>
      <c r="I76" s="7">
        <f>STOCK[[#This Row],[SALIDAS (VENTAS)]]*STOCK[[#This Row],[PRECIO]]</f>
        <v>22500</v>
      </c>
      <c r="J76" s="8">
        <f>SUM($I$2:I76)/SUM(STOCK[VENTAS])</f>
        <v>0.73577971686158083</v>
      </c>
      <c r="K76" s="6" t="str">
        <f>_xlfn.XLOOKUP(STOCK[[#This Row],[%ACUMULADO VENTAS]],DISTRIBUCION[CORTE],DISTRIBUCION[CLASIFICACIÓN],"",-1)</f>
        <v>A</v>
      </c>
    </row>
    <row r="77" spans="1:11" x14ac:dyDescent="0.25">
      <c r="A77">
        <v>3964</v>
      </c>
      <c r="B77" t="s">
        <v>124</v>
      </c>
      <c r="C77" t="s">
        <v>60</v>
      </c>
      <c r="D77" s="3">
        <v>2500</v>
      </c>
      <c r="E77" s="6">
        <f>STOCK[[#This Row],[ENTRADAS (COMPRAS)]]-STOCK[[#This Row],[SALIDAS (VENTAS)]]</f>
        <v>22</v>
      </c>
      <c r="F77" s="3">
        <f>STOCK[[#This Row],[STOCK]]*STOCK[[#This Row],[PRECIO]]</f>
        <v>55000</v>
      </c>
      <c r="G77" s="6">
        <f>SUMIFS(ENTRADAS[CANTIDAD],ENTRADAS[CODIGO],STOCK[[#This Row],[CODIGO]])</f>
        <v>31</v>
      </c>
      <c r="H77" s="6">
        <f>SUMIFS(SALIDAS[CANTIDAD],SALIDAS[CODIGO],STOCK[[#This Row],[CODIGO]])</f>
        <v>9</v>
      </c>
      <c r="I77" s="7">
        <f>STOCK[[#This Row],[SALIDAS (VENTAS)]]*STOCK[[#This Row],[PRECIO]]</f>
        <v>22500</v>
      </c>
      <c r="J77" s="8">
        <f>SUM($I$2:I77)/SUM(STOCK[VENTAS])</f>
        <v>0.73985299974655128</v>
      </c>
      <c r="K77" s="6" t="str">
        <f>_xlfn.XLOOKUP(STOCK[[#This Row],[%ACUMULADO VENTAS]],DISTRIBUCION[CORTE],DISTRIBUCION[CLASIFICACIÓN],"",-1)</f>
        <v>A</v>
      </c>
    </row>
    <row r="78" spans="1:11" x14ac:dyDescent="0.25">
      <c r="A78">
        <v>1773</v>
      </c>
      <c r="B78" t="s">
        <v>145</v>
      </c>
      <c r="C78" t="s">
        <v>20</v>
      </c>
      <c r="D78" s="3">
        <v>3000</v>
      </c>
      <c r="E78" s="6">
        <f>STOCK[[#This Row],[ENTRADAS (COMPRAS)]]-STOCK[[#This Row],[SALIDAS (VENTAS)]]</f>
        <v>3</v>
      </c>
      <c r="F78" s="3">
        <f>STOCK[[#This Row],[STOCK]]*STOCK[[#This Row],[PRECIO]]</f>
        <v>9000</v>
      </c>
      <c r="G78" s="6">
        <f>SUMIFS(ENTRADAS[CANTIDAD],ENTRADAS[CODIGO],STOCK[[#This Row],[CODIGO]])</f>
        <v>10</v>
      </c>
      <c r="H78" s="6">
        <f>SUMIFS(SALIDAS[CANTIDAD],SALIDAS[CODIGO],STOCK[[#This Row],[CODIGO]])</f>
        <v>7</v>
      </c>
      <c r="I78" s="7">
        <f>STOCK[[#This Row],[SALIDAS (VENTAS)]]*STOCK[[#This Row],[PRECIO]]</f>
        <v>21000</v>
      </c>
      <c r="J78" s="8">
        <f>SUM($I$2:I78)/SUM(STOCK[VENTAS])</f>
        <v>0.74365473043919039</v>
      </c>
      <c r="K78" s="6" t="str">
        <f>_xlfn.XLOOKUP(STOCK[[#This Row],[%ACUMULADO VENTAS]],DISTRIBUCION[CORTE],DISTRIBUCION[CLASIFICACIÓN],"",-1)</f>
        <v>A</v>
      </c>
    </row>
    <row r="79" spans="1:11" x14ac:dyDescent="0.25">
      <c r="A79">
        <v>2342</v>
      </c>
      <c r="B79" t="s">
        <v>213</v>
      </c>
      <c r="C79" t="s">
        <v>47</v>
      </c>
      <c r="D79" s="3">
        <v>7000</v>
      </c>
      <c r="E79" s="6">
        <f>STOCK[[#This Row],[ENTRADAS (COMPRAS)]]-STOCK[[#This Row],[SALIDAS (VENTAS)]]</f>
        <v>6</v>
      </c>
      <c r="F79" s="3">
        <f>STOCK[[#This Row],[STOCK]]*STOCK[[#This Row],[PRECIO]]</f>
        <v>42000</v>
      </c>
      <c r="G79" s="6">
        <f>SUMIFS(ENTRADAS[CANTIDAD],ENTRADAS[CODIGO],STOCK[[#This Row],[CODIGO]])</f>
        <v>9</v>
      </c>
      <c r="H79" s="6">
        <f>SUMIFS(SALIDAS[CANTIDAD],SALIDAS[CODIGO],STOCK[[#This Row],[CODIGO]])</f>
        <v>3</v>
      </c>
      <c r="I79" s="7">
        <f>STOCK[[#This Row],[SALIDAS (VENTAS)]]*STOCK[[#This Row],[PRECIO]]</f>
        <v>21000</v>
      </c>
      <c r="J79" s="8">
        <f>SUM($I$2:I79)/SUM(STOCK[VENTAS])</f>
        <v>0.74745646113182951</v>
      </c>
      <c r="K79" s="6" t="str">
        <f>_xlfn.XLOOKUP(STOCK[[#This Row],[%ACUMULADO VENTAS]],DISTRIBUCION[CORTE],DISTRIBUCION[CLASIFICACIÓN],"",-1)</f>
        <v>A</v>
      </c>
    </row>
    <row r="80" spans="1:11" x14ac:dyDescent="0.25">
      <c r="A80">
        <v>4313</v>
      </c>
      <c r="B80" t="s">
        <v>63</v>
      </c>
      <c r="C80" t="s">
        <v>24</v>
      </c>
      <c r="D80" s="3">
        <v>700</v>
      </c>
      <c r="E80" s="6">
        <f>STOCK[[#This Row],[ENTRADAS (COMPRAS)]]-STOCK[[#This Row],[SALIDAS (VENTAS)]]</f>
        <v>59</v>
      </c>
      <c r="F80" s="3">
        <f>STOCK[[#This Row],[STOCK]]*STOCK[[#This Row],[PRECIO]]</f>
        <v>41300</v>
      </c>
      <c r="G80" s="6">
        <f>SUMIFS(ENTRADAS[CANTIDAD],ENTRADAS[CODIGO],STOCK[[#This Row],[CODIGO]])</f>
        <v>88</v>
      </c>
      <c r="H80" s="6">
        <f>SUMIFS(SALIDAS[CANTIDAD],SALIDAS[CODIGO],STOCK[[#This Row],[CODIGO]])</f>
        <v>29</v>
      </c>
      <c r="I80" s="7">
        <f>STOCK[[#This Row],[SALIDAS (VENTAS)]]*STOCK[[#This Row],[PRECIO]]</f>
        <v>20300</v>
      </c>
      <c r="J80" s="8">
        <f>SUM($I$2:I80)/SUM(STOCK[VENTAS])</f>
        <v>0.75113146746804738</v>
      </c>
      <c r="K80" s="6" t="str">
        <f>_xlfn.XLOOKUP(STOCK[[#This Row],[%ACUMULADO VENTAS]],DISTRIBUCION[CORTE],DISTRIBUCION[CLASIFICACIÓN],"",-1)</f>
        <v>B</v>
      </c>
    </row>
    <row r="81" spans="1:11" x14ac:dyDescent="0.25">
      <c r="A81">
        <v>581</v>
      </c>
      <c r="B81" t="s">
        <v>156</v>
      </c>
      <c r="C81" t="s">
        <v>17</v>
      </c>
      <c r="D81" s="3">
        <v>5000</v>
      </c>
      <c r="E81" s="6">
        <f>STOCK[[#This Row],[ENTRADAS (COMPRAS)]]-STOCK[[#This Row],[SALIDAS (VENTAS)]]</f>
        <v>12</v>
      </c>
      <c r="F81" s="3">
        <f>STOCK[[#This Row],[STOCK]]*STOCK[[#This Row],[PRECIO]]</f>
        <v>60000</v>
      </c>
      <c r="G81" s="6">
        <f>SUMIFS(ENTRADAS[CANTIDAD],ENTRADAS[CODIGO],STOCK[[#This Row],[CODIGO]])</f>
        <v>16</v>
      </c>
      <c r="H81" s="6">
        <f>SUMIFS(SALIDAS[CANTIDAD],SALIDAS[CODIGO],STOCK[[#This Row],[CODIGO]])</f>
        <v>4</v>
      </c>
      <c r="I81" s="7">
        <f>STOCK[[#This Row],[SALIDAS (VENTAS)]]*STOCK[[#This Row],[PRECIO]]</f>
        <v>20000</v>
      </c>
      <c r="J81" s="8">
        <f>SUM($I$2:I81)/SUM(STOCK[VENTAS])</f>
        <v>0.75475216336579887</v>
      </c>
      <c r="K81" s="6" t="str">
        <f>_xlfn.XLOOKUP(STOCK[[#This Row],[%ACUMULADO VENTAS]],DISTRIBUCION[CORTE],DISTRIBUCION[CLASIFICACIÓN],"",-1)</f>
        <v>B</v>
      </c>
    </row>
    <row r="82" spans="1:11" x14ac:dyDescent="0.25">
      <c r="A82">
        <v>2587</v>
      </c>
      <c r="B82" t="s">
        <v>158</v>
      </c>
      <c r="C82" t="s">
        <v>24</v>
      </c>
      <c r="D82" s="3">
        <v>5000</v>
      </c>
      <c r="E82" s="6">
        <f>STOCK[[#This Row],[ENTRADAS (COMPRAS)]]-STOCK[[#This Row],[SALIDAS (VENTAS)]]</f>
        <v>8</v>
      </c>
      <c r="F82" s="3">
        <f>STOCK[[#This Row],[STOCK]]*STOCK[[#This Row],[PRECIO]]</f>
        <v>40000</v>
      </c>
      <c r="G82" s="6">
        <f>SUMIFS(ENTRADAS[CANTIDAD],ENTRADAS[CODIGO],STOCK[[#This Row],[CODIGO]])</f>
        <v>12</v>
      </c>
      <c r="H82" s="6">
        <f>SUMIFS(SALIDAS[CANTIDAD],SALIDAS[CODIGO],STOCK[[#This Row],[CODIGO]])</f>
        <v>4</v>
      </c>
      <c r="I82" s="7">
        <f>STOCK[[#This Row],[SALIDAS (VENTAS)]]*STOCK[[#This Row],[PRECIO]]</f>
        <v>20000</v>
      </c>
      <c r="J82" s="8">
        <f>SUM($I$2:I82)/SUM(STOCK[VENTAS])</f>
        <v>0.75837285926355047</v>
      </c>
      <c r="K82" s="6" t="str">
        <f>_xlfn.XLOOKUP(STOCK[[#This Row],[%ACUMULADO VENTAS]],DISTRIBUCION[CORTE],DISTRIBUCION[CLASIFICACIÓN],"",-1)</f>
        <v>B</v>
      </c>
    </row>
    <row r="83" spans="1:11" x14ac:dyDescent="0.25">
      <c r="A83">
        <v>1632</v>
      </c>
      <c r="B83" t="s">
        <v>159</v>
      </c>
      <c r="C83" t="s">
        <v>20</v>
      </c>
      <c r="D83" s="3">
        <v>5000</v>
      </c>
      <c r="E83" s="6">
        <f>STOCK[[#This Row],[ENTRADAS (COMPRAS)]]-STOCK[[#This Row],[SALIDAS (VENTAS)]]</f>
        <v>7</v>
      </c>
      <c r="F83" s="3">
        <f>STOCK[[#This Row],[STOCK]]*STOCK[[#This Row],[PRECIO]]</f>
        <v>35000</v>
      </c>
      <c r="G83" s="6">
        <f>SUMIFS(ENTRADAS[CANTIDAD],ENTRADAS[CODIGO],STOCK[[#This Row],[CODIGO]])</f>
        <v>11</v>
      </c>
      <c r="H83" s="6">
        <f>SUMIFS(SALIDAS[CANTIDAD],SALIDAS[CODIGO],STOCK[[#This Row],[CODIGO]])</f>
        <v>4</v>
      </c>
      <c r="I83" s="7">
        <f>STOCK[[#This Row],[SALIDAS (VENTAS)]]*STOCK[[#This Row],[PRECIO]]</f>
        <v>20000</v>
      </c>
      <c r="J83" s="8">
        <f>SUM($I$2:I83)/SUM(STOCK[VENTAS])</f>
        <v>0.76199355516130196</v>
      </c>
      <c r="K83" s="6" t="str">
        <f>_xlfn.XLOOKUP(STOCK[[#This Row],[%ACUMULADO VENTAS]],DISTRIBUCION[CORTE],DISTRIBUCION[CLASIFICACIÓN],"",-1)</f>
        <v>B</v>
      </c>
    </row>
    <row r="84" spans="1:11" x14ac:dyDescent="0.25">
      <c r="A84">
        <v>4969</v>
      </c>
      <c r="B84" t="s">
        <v>266</v>
      </c>
      <c r="C84" t="s">
        <v>33</v>
      </c>
      <c r="D84" s="3">
        <v>20000</v>
      </c>
      <c r="E84" s="6">
        <f>STOCK[[#This Row],[ENTRADAS (COMPRAS)]]-STOCK[[#This Row],[SALIDAS (VENTAS)]]</f>
        <v>5</v>
      </c>
      <c r="F84" s="3">
        <f>STOCK[[#This Row],[STOCK]]*STOCK[[#This Row],[PRECIO]]</f>
        <v>100000</v>
      </c>
      <c r="G84" s="6">
        <f>SUMIFS(ENTRADAS[CANTIDAD],ENTRADAS[CODIGO],STOCK[[#This Row],[CODIGO]])</f>
        <v>6</v>
      </c>
      <c r="H84" s="6">
        <f>SUMIFS(SALIDAS[CANTIDAD],SALIDAS[CODIGO],STOCK[[#This Row],[CODIGO]])</f>
        <v>1</v>
      </c>
      <c r="I84" s="7">
        <f>STOCK[[#This Row],[SALIDAS (VENTAS)]]*STOCK[[#This Row],[PRECIO]]</f>
        <v>20000</v>
      </c>
      <c r="J84" s="8">
        <f>SUM($I$2:I84)/SUM(STOCK[VENTAS])</f>
        <v>0.76561425105905356</v>
      </c>
      <c r="K84" s="6" t="str">
        <f>_xlfn.XLOOKUP(STOCK[[#This Row],[%ACUMULADO VENTAS]],DISTRIBUCION[CORTE],DISTRIBUCION[CLASIFICACIÓN],"",-1)</f>
        <v>B</v>
      </c>
    </row>
    <row r="85" spans="1:11" x14ac:dyDescent="0.25">
      <c r="A85">
        <v>8004</v>
      </c>
      <c r="B85" t="s">
        <v>179</v>
      </c>
      <c r="C85" t="s">
        <v>491</v>
      </c>
      <c r="D85" s="3">
        <v>5000</v>
      </c>
      <c r="E85" s="6">
        <f>STOCK[[#This Row],[ENTRADAS (COMPRAS)]]-STOCK[[#This Row],[SALIDAS (VENTAS)]]</f>
        <v>4</v>
      </c>
      <c r="F85" s="3">
        <f>STOCK[[#This Row],[STOCK]]*STOCK[[#This Row],[PRECIO]]</f>
        <v>20000</v>
      </c>
      <c r="G85" s="6">
        <f>SUMIFS(ENTRADAS[CANTIDAD],ENTRADAS[CODIGO],STOCK[[#This Row],[CODIGO]])</f>
        <v>8</v>
      </c>
      <c r="H85" s="6">
        <f>SUMIFS(SALIDAS[CANTIDAD],SALIDAS[CODIGO],STOCK[[#This Row],[CODIGO]])</f>
        <v>4</v>
      </c>
      <c r="I85" s="7">
        <f>STOCK[[#This Row],[SALIDAS (VENTAS)]]*STOCK[[#This Row],[PRECIO]]</f>
        <v>20000</v>
      </c>
      <c r="J85" s="8">
        <f>SUM($I$2:I85)/SUM(STOCK[VENTAS])</f>
        <v>0.76923494695680505</v>
      </c>
      <c r="K85" s="6" t="str">
        <f>_xlfn.XLOOKUP(STOCK[[#This Row],[%ACUMULADO VENTAS]],DISTRIBUCION[CORTE],DISTRIBUCION[CLASIFICACIÓN],"",-1)</f>
        <v>B</v>
      </c>
    </row>
    <row r="86" spans="1:11" x14ac:dyDescent="0.25">
      <c r="A86">
        <v>1119</v>
      </c>
      <c r="B86" t="s">
        <v>51</v>
      </c>
      <c r="C86" t="s">
        <v>47</v>
      </c>
      <c r="D86" s="3">
        <v>600</v>
      </c>
      <c r="E86" s="6">
        <f>STOCK[[#This Row],[ENTRADAS (COMPRAS)]]-STOCK[[#This Row],[SALIDAS (VENTAS)]]</f>
        <v>52</v>
      </c>
      <c r="F86" s="3">
        <f>STOCK[[#This Row],[STOCK]]*STOCK[[#This Row],[PRECIO]]</f>
        <v>31200</v>
      </c>
      <c r="G86" s="6">
        <f>SUMIFS(ENTRADAS[CANTIDAD],ENTRADAS[CODIGO],STOCK[[#This Row],[CODIGO]])</f>
        <v>85</v>
      </c>
      <c r="H86" s="6">
        <f>SUMIFS(SALIDAS[CANTIDAD],SALIDAS[CODIGO],STOCK[[#This Row],[CODIGO]])</f>
        <v>33</v>
      </c>
      <c r="I86" s="7">
        <f>STOCK[[#This Row],[SALIDAS (VENTAS)]]*STOCK[[#This Row],[PRECIO]]</f>
        <v>19800</v>
      </c>
      <c r="J86" s="8">
        <f>SUM($I$2:I86)/SUM(STOCK[VENTAS])</f>
        <v>0.77281943589557911</v>
      </c>
      <c r="K86" s="6" t="str">
        <f>_xlfn.XLOOKUP(STOCK[[#This Row],[%ACUMULADO VENTAS]],DISTRIBUCION[CORTE],DISTRIBUCION[CLASIFICACIÓN],"",-1)</f>
        <v>B</v>
      </c>
    </row>
    <row r="87" spans="1:11" x14ac:dyDescent="0.25">
      <c r="A87">
        <v>1495</v>
      </c>
      <c r="B87" t="s">
        <v>184</v>
      </c>
      <c r="C87" t="s">
        <v>35</v>
      </c>
      <c r="D87" s="3">
        <v>6500</v>
      </c>
      <c r="E87" s="6">
        <f>STOCK[[#This Row],[ENTRADAS (COMPRAS)]]-STOCK[[#This Row],[SALIDAS (VENTAS)]]</f>
        <v>2</v>
      </c>
      <c r="F87" s="3">
        <f>STOCK[[#This Row],[STOCK]]*STOCK[[#This Row],[PRECIO]]</f>
        <v>13000</v>
      </c>
      <c r="G87" s="6">
        <f>SUMIFS(ENTRADAS[CANTIDAD],ENTRADAS[CODIGO],STOCK[[#This Row],[CODIGO]])</f>
        <v>5</v>
      </c>
      <c r="H87" s="6">
        <f>SUMIFS(SALIDAS[CANTIDAD],SALIDAS[CODIGO],STOCK[[#This Row],[CODIGO]])</f>
        <v>3</v>
      </c>
      <c r="I87" s="7">
        <f>STOCK[[#This Row],[SALIDAS (VENTAS)]]*STOCK[[#This Row],[PRECIO]]</f>
        <v>19500</v>
      </c>
      <c r="J87" s="8">
        <f>SUM($I$2:I87)/SUM(STOCK[VENTAS])</f>
        <v>0.7763496143958869</v>
      </c>
      <c r="K87" s="6" t="str">
        <f>_xlfn.XLOOKUP(STOCK[[#This Row],[%ACUMULADO VENTAS]],DISTRIBUCION[CORTE],DISTRIBUCION[CLASIFICACIÓN],"",-1)</f>
        <v>B</v>
      </c>
    </row>
    <row r="88" spans="1:11" x14ac:dyDescent="0.25">
      <c r="A88">
        <v>2598</v>
      </c>
      <c r="B88" t="s">
        <v>94</v>
      </c>
      <c r="C88" t="s">
        <v>24</v>
      </c>
      <c r="D88" s="3">
        <v>1500</v>
      </c>
      <c r="E88" s="6">
        <f>STOCK[[#This Row],[ENTRADAS (COMPRAS)]]-STOCK[[#This Row],[SALIDAS (VENTAS)]]</f>
        <v>6</v>
      </c>
      <c r="F88" s="3">
        <f>STOCK[[#This Row],[STOCK]]*STOCK[[#This Row],[PRECIO]]</f>
        <v>9000</v>
      </c>
      <c r="G88" s="6">
        <f>SUMIFS(ENTRADAS[CANTIDAD],ENTRADAS[CODIGO],STOCK[[#This Row],[CODIGO]])</f>
        <v>19</v>
      </c>
      <c r="H88" s="6">
        <f>SUMIFS(SALIDAS[CANTIDAD],SALIDAS[CODIGO],STOCK[[#This Row],[CODIGO]])</f>
        <v>13</v>
      </c>
      <c r="I88" s="7">
        <f>STOCK[[#This Row],[SALIDAS (VENTAS)]]*STOCK[[#This Row],[PRECIO]]</f>
        <v>19500</v>
      </c>
      <c r="J88" s="8">
        <f>SUM($I$2:I88)/SUM(STOCK[VENTAS])</f>
        <v>0.77987979289619469</v>
      </c>
      <c r="K88" s="6" t="str">
        <f>_xlfn.XLOOKUP(STOCK[[#This Row],[%ACUMULADO VENTAS]],DISTRIBUCION[CORTE],DISTRIBUCION[CLASIFICACIÓN],"",-1)</f>
        <v>B</v>
      </c>
    </row>
    <row r="89" spans="1:11" x14ac:dyDescent="0.25">
      <c r="A89">
        <v>780</v>
      </c>
      <c r="B89" t="s">
        <v>70</v>
      </c>
      <c r="C89" t="s">
        <v>20</v>
      </c>
      <c r="D89" s="3">
        <v>1000</v>
      </c>
      <c r="E89" s="6">
        <f>STOCK[[#This Row],[ENTRADAS (COMPRAS)]]-STOCK[[#This Row],[SALIDAS (VENTAS)]]</f>
        <v>9</v>
      </c>
      <c r="F89" s="3">
        <f>STOCK[[#This Row],[STOCK]]*STOCK[[#This Row],[PRECIO]]</f>
        <v>9000</v>
      </c>
      <c r="G89" s="6">
        <f>SUMIFS(ENTRADAS[CANTIDAD],ENTRADAS[CODIGO],STOCK[[#This Row],[CODIGO]])</f>
        <v>28</v>
      </c>
      <c r="H89" s="6">
        <f>SUMIFS(SALIDAS[CANTIDAD],SALIDAS[CODIGO],STOCK[[#This Row],[CODIGO]])</f>
        <v>19</v>
      </c>
      <c r="I89" s="7">
        <f>STOCK[[#This Row],[SALIDAS (VENTAS)]]*STOCK[[#This Row],[PRECIO]]</f>
        <v>19000</v>
      </c>
      <c r="J89" s="8">
        <f>SUM($I$2:I89)/SUM(STOCK[VENTAS])</f>
        <v>0.78331945399905867</v>
      </c>
      <c r="K89" s="6" t="str">
        <f>_xlfn.XLOOKUP(STOCK[[#This Row],[%ACUMULADO VENTAS]],DISTRIBUCION[CORTE],DISTRIBUCION[CLASIFICACIÓN],"",-1)</f>
        <v>B</v>
      </c>
    </row>
    <row r="90" spans="1:11" x14ac:dyDescent="0.25">
      <c r="A90">
        <v>2782</v>
      </c>
      <c r="B90" t="s">
        <v>117</v>
      </c>
      <c r="C90" t="s">
        <v>20</v>
      </c>
      <c r="D90" s="3">
        <v>2000</v>
      </c>
      <c r="E90" s="6">
        <f>STOCK[[#This Row],[ENTRADAS (COMPRAS)]]-STOCK[[#This Row],[SALIDAS (VENTAS)]]</f>
        <v>9</v>
      </c>
      <c r="F90" s="3">
        <f>STOCK[[#This Row],[STOCK]]*STOCK[[#This Row],[PRECIO]]</f>
        <v>18000</v>
      </c>
      <c r="G90" s="6">
        <f>SUMIFS(ENTRADAS[CANTIDAD],ENTRADAS[CODIGO],STOCK[[#This Row],[CODIGO]])</f>
        <v>18</v>
      </c>
      <c r="H90" s="6">
        <f>SUMIFS(SALIDAS[CANTIDAD],SALIDAS[CODIGO],STOCK[[#This Row],[CODIGO]])</f>
        <v>9</v>
      </c>
      <c r="I90" s="7">
        <f>STOCK[[#This Row],[SALIDAS (VENTAS)]]*STOCK[[#This Row],[PRECIO]]</f>
        <v>18000</v>
      </c>
      <c r="J90" s="8">
        <f>SUM($I$2:I90)/SUM(STOCK[VENTAS])</f>
        <v>0.78657808030703502</v>
      </c>
      <c r="K90" s="6" t="str">
        <f>_xlfn.XLOOKUP(STOCK[[#This Row],[%ACUMULADO VENTAS]],DISTRIBUCION[CORTE],DISTRIBUCION[CLASIFICACIÓN],"",-1)</f>
        <v>B</v>
      </c>
    </row>
    <row r="91" spans="1:11" x14ac:dyDescent="0.25">
      <c r="A91">
        <v>4145</v>
      </c>
      <c r="B91" t="s">
        <v>119</v>
      </c>
      <c r="C91" t="s">
        <v>47</v>
      </c>
      <c r="D91" s="3">
        <v>2500</v>
      </c>
      <c r="E91" s="6">
        <f>STOCK[[#This Row],[ENTRADAS (COMPRAS)]]-STOCK[[#This Row],[SALIDAS (VENTAS)]]</f>
        <v>7</v>
      </c>
      <c r="F91" s="3">
        <f>STOCK[[#This Row],[STOCK]]*STOCK[[#This Row],[PRECIO]]</f>
        <v>17500</v>
      </c>
      <c r="G91" s="6">
        <f>SUMIFS(ENTRADAS[CANTIDAD],ENTRADAS[CODIGO],STOCK[[#This Row],[CODIGO]])</f>
        <v>14</v>
      </c>
      <c r="H91" s="6">
        <f>SUMIFS(SALIDAS[CANTIDAD],SALIDAS[CODIGO],STOCK[[#This Row],[CODIGO]])</f>
        <v>7</v>
      </c>
      <c r="I91" s="7">
        <f>STOCK[[#This Row],[SALIDAS (VENTAS)]]*STOCK[[#This Row],[PRECIO]]</f>
        <v>17500</v>
      </c>
      <c r="J91" s="8">
        <f>SUM($I$2:I91)/SUM(STOCK[VENTAS])</f>
        <v>0.78974618921756756</v>
      </c>
      <c r="K91" s="6" t="str">
        <f>_xlfn.XLOOKUP(STOCK[[#This Row],[%ACUMULADO VENTAS]],DISTRIBUCION[CORTE],DISTRIBUCION[CLASIFICACIÓN],"",-1)</f>
        <v>B</v>
      </c>
    </row>
    <row r="92" spans="1:11" x14ac:dyDescent="0.25">
      <c r="A92">
        <v>2656</v>
      </c>
      <c r="B92" t="s">
        <v>130</v>
      </c>
      <c r="C92" t="s">
        <v>58</v>
      </c>
      <c r="D92" s="3">
        <v>2500</v>
      </c>
      <c r="E92" s="6">
        <f>STOCK[[#This Row],[ENTRADAS (COMPRAS)]]-STOCK[[#This Row],[SALIDAS (VENTAS)]]</f>
        <v>4</v>
      </c>
      <c r="F92" s="3">
        <f>STOCK[[#This Row],[STOCK]]*STOCK[[#This Row],[PRECIO]]</f>
        <v>10000</v>
      </c>
      <c r="G92" s="6">
        <f>SUMIFS(ENTRADAS[CANTIDAD],ENTRADAS[CODIGO],STOCK[[#This Row],[CODIGO]])</f>
        <v>11</v>
      </c>
      <c r="H92" s="6">
        <f>SUMIFS(SALIDAS[CANTIDAD],SALIDAS[CODIGO],STOCK[[#This Row],[CODIGO]])</f>
        <v>7</v>
      </c>
      <c r="I92" s="7">
        <f>STOCK[[#This Row],[SALIDAS (VENTAS)]]*STOCK[[#This Row],[PRECIO]]</f>
        <v>17500</v>
      </c>
      <c r="J92" s="8">
        <f>SUM($I$2:I92)/SUM(STOCK[VENTAS])</f>
        <v>0.79291429812810021</v>
      </c>
      <c r="K92" s="6" t="str">
        <f>_xlfn.XLOOKUP(STOCK[[#This Row],[%ACUMULADO VENTAS]],DISTRIBUCION[CORTE],DISTRIBUCION[CLASIFICACIÓN],"",-1)</f>
        <v>B</v>
      </c>
    </row>
    <row r="93" spans="1:11" x14ac:dyDescent="0.25">
      <c r="A93">
        <v>1271</v>
      </c>
      <c r="B93" t="s">
        <v>80</v>
      </c>
      <c r="C93" t="s">
        <v>17</v>
      </c>
      <c r="D93" s="3">
        <v>1000</v>
      </c>
      <c r="E93" s="6">
        <f>STOCK[[#This Row],[ENTRADAS (COMPRAS)]]-STOCK[[#This Row],[SALIDAS (VENTAS)]]</f>
        <v>25</v>
      </c>
      <c r="F93" s="3">
        <f>STOCK[[#This Row],[STOCK]]*STOCK[[#This Row],[PRECIO]]</f>
        <v>25000</v>
      </c>
      <c r="G93" s="6">
        <f>SUMIFS(ENTRADAS[CANTIDAD],ENTRADAS[CODIGO],STOCK[[#This Row],[CODIGO]])</f>
        <v>42</v>
      </c>
      <c r="H93" s="6">
        <f>SUMIFS(SALIDAS[CANTIDAD],SALIDAS[CODIGO],STOCK[[#This Row],[CODIGO]])</f>
        <v>17</v>
      </c>
      <c r="I93" s="7">
        <f>STOCK[[#This Row],[SALIDAS (VENTAS)]]*STOCK[[#This Row],[PRECIO]]</f>
        <v>17000</v>
      </c>
      <c r="J93" s="8">
        <f>SUM($I$2:I93)/SUM(STOCK[VENTAS])</f>
        <v>0.79599188964118905</v>
      </c>
      <c r="K93" s="6" t="str">
        <f>_xlfn.XLOOKUP(STOCK[[#This Row],[%ACUMULADO VENTAS]],DISTRIBUCION[CORTE],DISTRIBUCION[CLASIFICACIÓN],"",-1)</f>
        <v>B</v>
      </c>
    </row>
    <row r="94" spans="1:11" x14ac:dyDescent="0.25">
      <c r="A94">
        <v>3743</v>
      </c>
      <c r="B94" t="s">
        <v>98</v>
      </c>
      <c r="C94" t="s">
        <v>20</v>
      </c>
      <c r="D94" s="3">
        <v>1500</v>
      </c>
      <c r="E94" s="6">
        <f>STOCK[[#This Row],[ENTRADAS (COMPRAS)]]-STOCK[[#This Row],[SALIDAS (VENTAS)]]</f>
        <v>22</v>
      </c>
      <c r="F94" s="3">
        <f>STOCK[[#This Row],[STOCK]]*STOCK[[#This Row],[PRECIO]]</f>
        <v>33000</v>
      </c>
      <c r="G94" s="6">
        <f>SUMIFS(ENTRADAS[CANTIDAD],ENTRADAS[CODIGO],STOCK[[#This Row],[CODIGO]])</f>
        <v>33</v>
      </c>
      <c r="H94" s="6">
        <f>SUMIFS(SALIDAS[CANTIDAD],SALIDAS[CODIGO],STOCK[[#This Row],[CODIGO]])</f>
        <v>11</v>
      </c>
      <c r="I94" s="7">
        <f>STOCK[[#This Row],[SALIDAS (VENTAS)]]*STOCK[[#This Row],[PRECIO]]</f>
        <v>16500</v>
      </c>
      <c r="J94" s="8">
        <f>SUM($I$2:I94)/SUM(STOCK[VENTAS])</f>
        <v>0.79897896375683408</v>
      </c>
      <c r="K94" s="6" t="str">
        <f>_xlfn.XLOOKUP(STOCK[[#This Row],[%ACUMULADO VENTAS]],DISTRIBUCION[CORTE],DISTRIBUCION[CLASIFICACIÓN],"",-1)</f>
        <v>B</v>
      </c>
    </row>
    <row r="95" spans="1:11" x14ac:dyDescent="0.25">
      <c r="A95">
        <v>3</v>
      </c>
      <c r="B95" t="s">
        <v>59</v>
      </c>
      <c r="C95" t="s">
        <v>60</v>
      </c>
      <c r="D95" s="3">
        <v>700</v>
      </c>
      <c r="E95" s="6">
        <f>STOCK[[#This Row],[ENTRADAS (COMPRAS)]]-STOCK[[#This Row],[SALIDAS (VENTAS)]]</f>
        <v>77</v>
      </c>
      <c r="F95" s="3">
        <f>STOCK[[#This Row],[STOCK]]*STOCK[[#This Row],[PRECIO]]</f>
        <v>53900</v>
      </c>
      <c r="G95" s="6">
        <f>SUMIFS(ENTRADAS[CANTIDAD],ENTRADAS[CODIGO],STOCK[[#This Row],[CODIGO]])</f>
        <v>100</v>
      </c>
      <c r="H95" s="6">
        <f>SUMIFS(SALIDAS[CANTIDAD],SALIDAS[CODIGO],STOCK[[#This Row],[CODIGO]])</f>
        <v>23</v>
      </c>
      <c r="I95" s="7">
        <f>STOCK[[#This Row],[SALIDAS (VENTAS)]]*STOCK[[#This Row],[PRECIO]]</f>
        <v>16100</v>
      </c>
      <c r="J95" s="8">
        <f>SUM($I$2:I95)/SUM(STOCK[VENTAS])</f>
        <v>0.80189362395452402</v>
      </c>
      <c r="K95" s="6" t="str">
        <f>_xlfn.XLOOKUP(STOCK[[#This Row],[%ACUMULADO VENTAS]],DISTRIBUCION[CORTE],DISTRIBUCION[CLASIFICACIÓN],"",-1)</f>
        <v>B</v>
      </c>
    </row>
    <row r="96" spans="1:11" x14ac:dyDescent="0.25">
      <c r="A96">
        <v>1489</v>
      </c>
      <c r="B96" t="s">
        <v>163</v>
      </c>
      <c r="C96" t="s">
        <v>35</v>
      </c>
      <c r="D96" s="3">
        <v>4000</v>
      </c>
      <c r="E96" s="6">
        <f>STOCK[[#This Row],[ENTRADAS (COMPRAS)]]-STOCK[[#This Row],[SALIDAS (VENTAS)]]</f>
        <v>4</v>
      </c>
      <c r="F96" s="3">
        <f>STOCK[[#This Row],[STOCK]]*STOCK[[#This Row],[PRECIO]]</f>
        <v>16000</v>
      </c>
      <c r="G96" s="6">
        <f>SUMIFS(ENTRADAS[CANTIDAD],ENTRADAS[CODIGO],STOCK[[#This Row],[CODIGO]])</f>
        <v>8</v>
      </c>
      <c r="H96" s="6">
        <f>SUMIFS(SALIDAS[CANTIDAD],SALIDAS[CODIGO],STOCK[[#This Row],[CODIGO]])</f>
        <v>4</v>
      </c>
      <c r="I96" s="7">
        <f>STOCK[[#This Row],[SALIDAS (VENTAS)]]*STOCK[[#This Row],[PRECIO]]</f>
        <v>16000</v>
      </c>
      <c r="J96" s="8">
        <f>SUM($I$2:I96)/SUM(STOCK[VENTAS])</f>
        <v>0.80479018067272534</v>
      </c>
      <c r="K96" s="6" t="str">
        <f>_xlfn.XLOOKUP(STOCK[[#This Row],[%ACUMULADO VENTAS]],DISTRIBUCION[CORTE],DISTRIBUCION[CLASIFICACIÓN],"",-1)</f>
        <v>B</v>
      </c>
    </row>
    <row r="97" spans="1:11" x14ac:dyDescent="0.25">
      <c r="A97">
        <v>7661</v>
      </c>
      <c r="B97" t="s">
        <v>207</v>
      </c>
      <c r="C97" t="s">
        <v>20</v>
      </c>
      <c r="D97" s="3">
        <v>8000</v>
      </c>
      <c r="E97" s="6">
        <f>STOCK[[#This Row],[ENTRADAS (COMPRAS)]]-STOCK[[#This Row],[SALIDAS (VENTAS)]]</f>
        <v>9</v>
      </c>
      <c r="F97" s="3">
        <f>STOCK[[#This Row],[STOCK]]*STOCK[[#This Row],[PRECIO]]</f>
        <v>72000</v>
      </c>
      <c r="G97" s="6">
        <f>SUMIFS(ENTRADAS[CANTIDAD],ENTRADAS[CODIGO],STOCK[[#This Row],[CODIGO]])</f>
        <v>11</v>
      </c>
      <c r="H97" s="6">
        <f>SUMIFS(SALIDAS[CANTIDAD],SALIDAS[CODIGO],STOCK[[#This Row],[CODIGO]])</f>
        <v>2</v>
      </c>
      <c r="I97" s="7">
        <f>STOCK[[#This Row],[SALIDAS (VENTAS)]]*STOCK[[#This Row],[PRECIO]]</f>
        <v>16000</v>
      </c>
      <c r="J97" s="8">
        <f>SUM($I$2:I97)/SUM(STOCK[VENTAS])</f>
        <v>0.80768673739092656</v>
      </c>
      <c r="K97" s="6" t="str">
        <f>_xlfn.XLOOKUP(STOCK[[#This Row],[%ACUMULADO VENTAS]],DISTRIBUCION[CORTE],DISTRIBUCION[CLASIFICACIÓN],"",-1)</f>
        <v>B</v>
      </c>
    </row>
    <row r="98" spans="1:11" x14ac:dyDescent="0.25">
      <c r="A98">
        <v>293</v>
      </c>
      <c r="B98" t="s">
        <v>83</v>
      </c>
      <c r="C98" t="s">
        <v>24</v>
      </c>
      <c r="D98" s="3">
        <v>1000</v>
      </c>
      <c r="E98" s="6">
        <f>STOCK[[#This Row],[ENTRADAS (COMPRAS)]]-STOCK[[#This Row],[SALIDAS (VENTAS)]]</f>
        <v>2</v>
      </c>
      <c r="F98" s="3">
        <f>STOCK[[#This Row],[STOCK]]*STOCK[[#This Row],[PRECIO]]</f>
        <v>2000</v>
      </c>
      <c r="G98" s="6">
        <f>SUMIFS(ENTRADAS[CANTIDAD],ENTRADAS[CODIGO],STOCK[[#This Row],[CODIGO]])</f>
        <v>18</v>
      </c>
      <c r="H98" s="6">
        <f>SUMIFS(SALIDAS[CANTIDAD],SALIDAS[CODIGO],STOCK[[#This Row],[CODIGO]])</f>
        <v>16</v>
      </c>
      <c r="I98" s="7">
        <f>STOCK[[#This Row],[SALIDAS (VENTAS)]]*STOCK[[#This Row],[PRECIO]]</f>
        <v>16000</v>
      </c>
      <c r="J98" s="8">
        <f>SUM($I$2:I98)/SUM(STOCK[VENTAS])</f>
        <v>0.81058329410912777</v>
      </c>
      <c r="K98" s="6" t="str">
        <f>_xlfn.XLOOKUP(STOCK[[#This Row],[%ACUMULADO VENTAS]],DISTRIBUCION[CORTE],DISTRIBUCION[CLASIFICACIÓN],"",-1)</f>
        <v>B</v>
      </c>
    </row>
    <row r="99" spans="1:11" x14ac:dyDescent="0.25">
      <c r="A99">
        <v>2601</v>
      </c>
      <c r="B99" t="s">
        <v>123</v>
      </c>
      <c r="C99" t="s">
        <v>24</v>
      </c>
      <c r="D99" s="3">
        <v>2500</v>
      </c>
      <c r="E99" s="6">
        <f>STOCK[[#This Row],[ENTRADAS (COMPRAS)]]-STOCK[[#This Row],[SALIDAS (VENTAS)]]</f>
        <v>31</v>
      </c>
      <c r="F99" s="3">
        <f>STOCK[[#This Row],[STOCK]]*STOCK[[#This Row],[PRECIO]]</f>
        <v>77500</v>
      </c>
      <c r="G99" s="6">
        <f>SUMIFS(ENTRADAS[CANTIDAD],ENTRADAS[CODIGO],STOCK[[#This Row],[CODIGO]])</f>
        <v>37</v>
      </c>
      <c r="H99" s="6">
        <f>SUMIFS(SALIDAS[CANTIDAD],SALIDAS[CODIGO],STOCK[[#This Row],[CODIGO]])</f>
        <v>6</v>
      </c>
      <c r="I99" s="7">
        <f>STOCK[[#This Row],[SALIDAS (VENTAS)]]*STOCK[[#This Row],[PRECIO]]</f>
        <v>15000</v>
      </c>
      <c r="J99" s="8">
        <f>SUM($I$2:I99)/SUM(STOCK[VENTAS])</f>
        <v>0.81329881603244147</v>
      </c>
      <c r="K99" s="6" t="str">
        <f>_xlfn.XLOOKUP(STOCK[[#This Row],[%ACUMULADO VENTAS]],DISTRIBUCION[CORTE],DISTRIBUCION[CLASIFICACIÓN],"",-1)</f>
        <v>B</v>
      </c>
    </row>
    <row r="100" spans="1:11" x14ac:dyDescent="0.25">
      <c r="A100">
        <v>3661</v>
      </c>
      <c r="B100" t="s">
        <v>125</v>
      </c>
      <c r="C100" t="s">
        <v>24</v>
      </c>
      <c r="D100" s="3">
        <v>2500</v>
      </c>
      <c r="E100" s="6">
        <f>STOCK[[#This Row],[ENTRADAS (COMPRAS)]]-STOCK[[#This Row],[SALIDAS (VENTAS)]]</f>
        <v>24</v>
      </c>
      <c r="F100" s="3">
        <f>STOCK[[#This Row],[STOCK]]*STOCK[[#This Row],[PRECIO]]</f>
        <v>60000</v>
      </c>
      <c r="G100" s="6">
        <f>SUMIFS(ENTRADAS[CANTIDAD],ENTRADAS[CODIGO],STOCK[[#This Row],[CODIGO]])</f>
        <v>30</v>
      </c>
      <c r="H100" s="6">
        <f>SUMIFS(SALIDAS[CANTIDAD],SALIDAS[CODIGO],STOCK[[#This Row],[CODIGO]])</f>
        <v>6</v>
      </c>
      <c r="I100" s="7">
        <f>STOCK[[#This Row],[SALIDAS (VENTAS)]]*STOCK[[#This Row],[PRECIO]]</f>
        <v>15000</v>
      </c>
      <c r="J100" s="8">
        <f>SUM($I$2:I100)/SUM(STOCK[VENTAS])</f>
        <v>0.81601433795575506</v>
      </c>
      <c r="K100" s="6" t="str">
        <f>_xlfn.XLOOKUP(STOCK[[#This Row],[%ACUMULADO VENTAS]],DISTRIBUCION[CORTE],DISTRIBUCION[CLASIFICACIÓN],"",-1)</f>
        <v>B</v>
      </c>
    </row>
    <row r="101" spans="1:11" x14ac:dyDescent="0.25">
      <c r="A101">
        <v>4228</v>
      </c>
      <c r="B101" t="s">
        <v>133</v>
      </c>
      <c r="C101" t="s">
        <v>491</v>
      </c>
      <c r="D101" s="3">
        <v>2500</v>
      </c>
      <c r="E101" s="6">
        <f>STOCK[[#This Row],[ENTRADAS (COMPRAS)]]-STOCK[[#This Row],[SALIDAS (VENTAS)]]</f>
        <v>1</v>
      </c>
      <c r="F101" s="3">
        <f>STOCK[[#This Row],[STOCK]]*STOCK[[#This Row],[PRECIO]]</f>
        <v>2500</v>
      </c>
      <c r="G101" s="6">
        <f>SUMIFS(ENTRADAS[CANTIDAD],ENTRADAS[CODIGO],STOCK[[#This Row],[CODIGO]])</f>
        <v>7</v>
      </c>
      <c r="H101" s="6">
        <f>SUMIFS(SALIDAS[CANTIDAD],SALIDAS[CODIGO],STOCK[[#This Row],[CODIGO]])</f>
        <v>6</v>
      </c>
      <c r="I101" s="7">
        <f>STOCK[[#This Row],[SALIDAS (VENTAS)]]*STOCK[[#This Row],[PRECIO]]</f>
        <v>15000</v>
      </c>
      <c r="J101" s="8">
        <f>SUM($I$2:I101)/SUM(STOCK[VENTAS])</f>
        <v>0.81872985987906877</v>
      </c>
      <c r="K101" s="6" t="str">
        <f>_xlfn.XLOOKUP(STOCK[[#This Row],[%ACUMULADO VENTAS]],DISTRIBUCION[CORTE],DISTRIBUCION[CLASIFICACIÓN],"",-1)</f>
        <v>B</v>
      </c>
    </row>
    <row r="102" spans="1:11" x14ac:dyDescent="0.25">
      <c r="A102">
        <v>2819</v>
      </c>
      <c r="B102" t="s">
        <v>143</v>
      </c>
      <c r="C102" t="s">
        <v>20</v>
      </c>
      <c r="D102" s="3">
        <v>2500</v>
      </c>
      <c r="E102" s="6">
        <f>STOCK[[#This Row],[ENTRADAS (COMPRAS)]]-STOCK[[#This Row],[SALIDAS (VENTAS)]]</f>
        <v>4</v>
      </c>
      <c r="F102" s="3">
        <f>STOCK[[#This Row],[STOCK]]*STOCK[[#This Row],[PRECIO]]</f>
        <v>10000</v>
      </c>
      <c r="G102" s="6">
        <f>SUMIFS(ENTRADAS[CANTIDAD],ENTRADAS[CODIGO],STOCK[[#This Row],[CODIGO]])</f>
        <v>10</v>
      </c>
      <c r="H102" s="6">
        <f>SUMIFS(SALIDAS[CANTIDAD],SALIDAS[CODIGO],STOCK[[#This Row],[CODIGO]])</f>
        <v>6</v>
      </c>
      <c r="I102" s="7">
        <f>STOCK[[#This Row],[SALIDAS (VENTAS)]]*STOCK[[#This Row],[PRECIO]]</f>
        <v>15000</v>
      </c>
      <c r="J102" s="8">
        <f>SUM($I$2:I102)/SUM(STOCK[VENTAS])</f>
        <v>0.82144538180238247</v>
      </c>
      <c r="K102" s="6" t="str">
        <f>_xlfn.XLOOKUP(STOCK[[#This Row],[%ACUMULADO VENTAS]],DISTRIBUCION[CORTE],DISTRIBUCION[CLASIFICACIÓN],"",-1)</f>
        <v>B</v>
      </c>
    </row>
    <row r="103" spans="1:11" x14ac:dyDescent="0.25">
      <c r="A103">
        <v>3395</v>
      </c>
      <c r="B103" t="s">
        <v>154</v>
      </c>
      <c r="C103" t="s">
        <v>60</v>
      </c>
      <c r="D103" s="3">
        <v>3500</v>
      </c>
      <c r="E103" s="6">
        <f>STOCK[[#This Row],[ENTRADAS (COMPRAS)]]-STOCK[[#This Row],[SALIDAS (VENTAS)]]</f>
        <v>19</v>
      </c>
      <c r="F103" s="3">
        <f>STOCK[[#This Row],[STOCK]]*STOCK[[#This Row],[PRECIO]]</f>
        <v>66500</v>
      </c>
      <c r="G103" s="6">
        <f>SUMIFS(ENTRADAS[CANTIDAD],ENTRADAS[CODIGO],STOCK[[#This Row],[CODIGO]])</f>
        <v>23</v>
      </c>
      <c r="H103" s="6">
        <f>SUMIFS(SALIDAS[CANTIDAD],SALIDAS[CODIGO],STOCK[[#This Row],[CODIGO]])</f>
        <v>4</v>
      </c>
      <c r="I103" s="7">
        <f>STOCK[[#This Row],[SALIDAS (VENTAS)]]*STOCK[[#This Row],[PRECIO]]</f>
        <v>14000</v>
      </c>
      <c r="J103" s="8">
        <f>SUM($I$2:I103)/SUM(STOCK[VENTAS])</f>
        <v>0.82397986893080855</v>
      </c>
      <c r="K103" s="6" t="str">
        <f>_xlfn.XLOOKUP(STOCK[[#This Row],[%ACUMULADO VENTAS]],DISTRIBUCION[CORTE],DISTRIBUCION[CLASIFICACIÓN],"",-1)</f>
        <v>B</v>
      </c>
    </row>
    <row r="104" spans="1:11" x14ac:dyDescent="0.25">
      <c r="A104">
        <v>3659</v>
      </c>
      <c r="B104" t="s">
        <v>162</v>
      </c>
      <c r="C104" t="s">
        <v>24</v>
      </c>
      <c r="D104" s="3">
        <v>3500</v>
      </c>
      <c r="E104" s="6">
        <f>STOCK[[#This Row],[ENTRADAS (COMPRAS)]]-STOCK[[#This Row],[SALIDAS (VENTAS)]]</f>
        <v>5</v>
      </c>
      <c r="F104" s="3">
        <f>STOCK[[#This Row],[STOCK]]*STOCK[[#This Row],[PRECIO]]</f>
        <v>17500</v>
      </c>
      <c r="G104" s="6">
        <f>SUMIFS(ENTRADAS[CANTIDAD],ENTRADAS[CODIGO],STOCK[[#This Row],[CODIGO]])</f>
        <v>9</v>
      </c>
      <c r="H104" s="6">
        <f>SUMIFS(SALIDAS[CANTIDAD],SALIDAS[CODIGO],STOCK[[#This Row],[CODIGO]])</f>
        <v>4</v>
      </c>
      <c r="I104" s="7">
        <f>STOCK[[#This Row],[SALIDAS (VENTAS)]]*STOCK[[#This Row],[PRECIO]]</f>
        <v>14000</v>
      </c>
      <c r="J104" s="8">
        <f>SUM($I$2:I104)/SUM(STOCK[VENTAS])</f>
        <v>0.82651435605923462</v>
      </c>
      <c r="K104" s="6" t="str">
        <f>_xlfn.XLOOKUP(STOCK[[#This Row],[%ACUMULADO VENTAS]],DISTRIBUCION[CORTE],DISTRIBUCION[CLASIFICACIÓN],"",-1)</f>
        <v>B</v>
      </c>
    </row>
    <row r="105" spans="1:11" x14ac:dyDescent="0.25">
      <c r="A105">
        <v>15668</v>
      </c>
      <c r="B105" t="s">
        <v>212</v>
      </c>
      <c r="C105" t="s">
        <v>47</v>
      </c>
      <c r="D105" s="3">
        <v>7000</v>
      </c>
      <c r="E105" s="6">
        <f>STOCK[[#This Row],[ENTRADAS (COMPRAS)]]-STOCK[[#This Row],[SALIDAS (VENTAS)]]</f>
        <v>8</v>
      </c>
      <c r="F105" s="3">
        <f>STOCK[[#This Row],[STOCK]]*STOCK[[#This Row],[PRECIO]]</f>
        <v>56000</v>
      </c>
      <c r="G105" s="6">
        <f>SUMIFS(ENTRADAS[CANTIDAD],ENTRADAS[CODIGO],STOCK[[#This Row],[CODIGO]])</f>
        <v>10</v>
      </c>
      <c r="H105" s="6">
        <f>SUMIFS(SALIDAS[CANTIDAD],SALIDAS[CODIGO],STOCK[[#This Row],[CODIGO]])</f>
        <v>2</v>
      </c>
      <c r="I105" s="7">
        <f>STOCK[[#This Row],[SALIDAS (VENTAS)]]*STOCK[[#This Row],[PRECIO]]</f>
        <v>14000</v>
      </c>
      <c r="J105" s="8">
        <f>SUM($I$2:I105)/SUM(STOCK[VENTAS])</f>
        <v>0.8290488431876607</v>
      </c>
      <c r="K105" s="6" t="str">
        <f>_xlfn.XLOOKUP(STOCK[[#This Row],[%ACUMULADO VENTAS]],DISTRIBUCION[CORTE],DISTRIBUCION[CLASIFICACIÓN],"",-1)</f>
        <v>B</v>
      </c>
    </row>
    <row r="106" spans="1:11" x14ac:dyDescent="0.25">
      <c r="A106">
        <v>11184</v>
      </c>
      <c r="B106" t="s">
        <v>225</v>
      </c>
      <c r="C106" t="s">
        <v>24</v>
      </c>
      <c r="D106" s="3">
        <v>7000</v>
      </c>
      <c r="E106" s="6">
        <f>STOCK[[#This Row],[ENTRADAS (COMPRAS)]]-STOCK[[#This Row],[SALIDAS (VENTAS)]]</f>
        <v>3</v>
      </c>
      <c r="F106" s="3">
        <f>STOCK[[#This Row],[STOCK]]*STOCK[[#This Row],[PRECIO]]</f>
        <v>21000</v>
      </c>
      <c r="G106" s="6">
        <f>SUMIFS(ENTRADAS[CANTIDAD],ENTRADAS[CODIGO],STOCK[[#This Row],[CODIGO]])</f>
        <v>5</v>
      </c>
      <c r="H106" s="6">
        <f>SUMIFS(SALIDAS[CANTIDAD],SALIDAS[CODIGO],STOCK[[#This Row],[CODIGO]])</f>
        <v>2</v>
      </c>
      <c r="I106" s="7">
        <f>STOCK[[#This Row],[SALIDAS (VENTAS)]]*STOCK[[#This Row],[PRECIO]]</f>
        <v>14000</v>
      </c>
      <c r="J106" s="8">
        <f>SUM($I$2:I106)/SUM(STOCK[VENTAS])</f>
        <v>0.83158333031608678</v>
      </c>
      <c r="K106" s="6" t="str">
        <f>_xlfn.XLOOKUP(STOCK[[#This Row],[%ACUMULADO VENTAS]],DISTRIBUCION[CORTE],DISTRIBUCION[CLASIFICACIÓN],"",-1)</f>
        <v>B</v>
      </c>
    </row>
    <row r="107" spans="1:11" x14ac:dyDescent="0.25">
      <c r="A107">
        <v>2683</v>
      </c>
      <c r="B107" t="s">
        <v>282</v>
      </c>
      <c r="C107" t="s">
        <v>60</v>
      </c>
      <c r="D107" s="3">
        <v>14000</v>
      </c>
      <c r="E107" s="6">
        <f>STOCK[[#This Row],[ENTRADAS (COMPRAS)]]-STOCK[[#This Row],[SALIDAS (VENTAS)]]</f>
        <v>2</v>
      </c>
      <c r="F107" s="3">
        <f>STOCK[[#This Row],[STOCK]]*STOCK[[#This Row],[PRECIO]]</f>
        <v>28000</v>
      </c>
      <c r="G107" s="6">
        <f>SUMIFS(ENTRADAS[CANTIDAD],ENTRADAS[CODIGO],STOCK[[#This Row],[CODIGO]])</f>
        <v>3</v>
      </c>
      <c r="H107" s="6">
        <f>SUMIFS(SALIDAS[CANTIDAD],SALIDAS[CODIGO],STOCK[[#This Row],[CODIGO]])</f>
        <v>1</v>
      </c>
      <c r="I107" s="7">
        <f>STOCK[[#This Row],[SALIDAS (VENTAS)]]*STOCK[[#This Row],[PRECIO]]</f>
        <v>14000</v>
      </c>
      <c r="J107" s="8">
        <f>SUM($I$2:I107)/SUM(STOCK[VENTAS])</f>
        <v>0.83411781744451285</v>
      </c>
      <c r="K107" s="6" t="str">
        <f>_xlfn.XLOOKUP(STOCK[[#This Row],[%ACUMULADO VENTAS]],DISTRIBUCION[CORTE],DISTRIBUCION[CLASIFICACIÓN],"",-1)</f>
        <v>B</v>
      </c>
    </row>
    <row r="108" spans="1:11" x14ac:dyDescent="0.25">
      <c r="A108">
        <v>720</v>
      </c>
      <c r="B108" t="s">
        <v>76</v>
      </c>
      <c r="C108" t="s">
        <v>47</v>
      </c>
      <c r="D108" s="3">
        <v>700</v>
      </c>
      <c r="E108" s="6">
        <f>STOCK[[#This Row],[ENTRADAS (COMPRAS)]]-STOCK[[#This Row],[SALIDAS (VENTAS)]]</f>
        <v>50</v>
      </c>
      <c r="F108" s="3">
        <f>STOCK[[#This Row],[STOCK]]*STOCK[[#This Row],[PRECIO]]</f>
        <v>35000</v>
      </c>
      <c r="G108" s="6">
        <f>SUMIFS(ENTRADAS[CANTIDAD],ENTRADAS[CODIGO],STOCK[[#This Row],[CODIGO]])</f>
        <v>70</v>
      </c>
      <c r="H108" s="6">
        <f>SUMIFS(SALIDAS[CANTIDAD],SALIDAS[CODIGO],STOCK[[#This Row],[CODIGO]])</f>
        <v>20</v>
      </c>
      <c r="I108" s="7">
        <f>STOCK[[#This Row],[SALIDAS (VENTAS)]]*STOCK[[#This Row],[PRECIO]]</f>
        <v>14000</v>
      </c>
      <c r="J108" s="8">
        <f>SUM($I$2:I108)/SUM(STOCK[VENTAS])</f>
        <v>0.83665230457293893</v>
      </c>
      <c r="K108" s="6" t="str">
        <f>_xlfn.XLOOKUP(STOCK[[#This Row],[%ACUMULADO VENTAS]],DISTRIBUCION[CORTE],DISTRIBUCION[CLASIFICACIÓN],"",-1)</f>
        <v>B</v>
      </c>
    </row>
    <row r="109" spans="1:11" x14ac:dyDescent="0.25">
      <c r="A109">
        <v>1540</v>
      </c>
      <c r="B109" t="s">
        <v>62</v>
      </c>
      <c r="C109" t="s">
        <v>35</v>
      </c>
      <c r="D109" s="3">
        <v>600</v>
      </c>
      <c r="E109" s="6">
        <f>STOCK[[#This Row],[ENTRADAS (COMPRAS)]]-STOCK[[#This Row],[SALIDAS (VENTAS)]]</f>
        <v>86</v>
      </c>
      <c r="F109" s="3">
        <f>STOCK[[#This Row],[STOCK]]*STOCK[[#This Row],[PRECIO]]</f>
        <v>51600</v>
      </c>
      <c r="G109" s="6">
        <f>SUMIFS(ENTRADAS[CANTIDAD],ENTRADAS[CODIGO],STOCK[[#This Row],[CODIGO]])</f>
        <v>109</v>
      </c>
      <c r="H109" s="6">
        <f>SUMIFS(SALIDAS[CANTIDAD],SALIDAS[CODIGO],STOCK[[#This Row],[CODIGO]])</f>
        <v>23</v>
      </c>
      <c r="I109" s="7">
        <f>STOCK[[#This Row],[SALIDAS (VENTAS)]]*STOCK[[#This Row],[PRECIO]]</f>
        <v>13800</v>
      </c>
      <c r="J109" s="8">
        <f>SUM($I$2:I109)/SUM(STOCK[VENTAS])</f>
        <v>0.83915058474238746</v>
      </c>
      <c r="K109" s="6" t="str">
        <f>_xlfn.XLOOKUP(STOCK[[#This Row],[%ACUMULADO VENTAS]],DISTRIBUCION[CORTE],DISTRIBUCION[CLASIFICACIÓN],"",-1)</f>
        <v>B</v>
      </c>
    </row>
    <row r="110" spans="1:11" x14ac:dyDescent="0.25">
      <c r="A110">
        <v>3399</v>
      </c>
      <c r="B110" t="s">
        <v>101</v>
      </c>
      <c r="C110" t="s">
        <v>60</v>
      </c>
      <c r="D110" s="3">
        <v>1500</v>
      </c>
      <c r="E110" s="6">
        <f>STOCK[[#This Row],[ENTRADAS (COMPRAS)]]-STOCK[[#This Row],[SALIDAS (VENTAS)]]</f>
        <v>38</v>
      </c>
      <c r="F110" s="3">
        <f>STOCK[[#This Row],[STOCK]]*STOCK[[#This Row],[PRECIO]]</f>
        <v>57000</v>
      </c>
      <c r="G110" s="6">
        <f>SUMIFS(ENTRADAS[CANTIDAD],ENTRADAS[CODIGO],STOCK[[#This Row],[CODIGO]])</f>
        <v>47</v>
      </c>
      <c r="H110" s="6">
        <f>SUMIFS(SALIDAS[CANTIDAD],SALIDAS[CODIGO],STOCK[[#This Row],[CODIGO]])</f>
        <v>9</v>
      </c>
      <c r="I110" s="7">
        <f>STOCK[[#This Row],[SALIDAS (VENTAS)]]*STOCK[[#This Row],[PRECIO]]</f>
        <v>13500</v>
      </c>
      <c r="J110" s="8">
        <f>SUM($I$2:I110)/SUM(STOCK[VENTAS])</f>
        <v>0.84159455447336973</v>
      </c>
      <c r="K110" s="6" t="str">
        <f>_xlfn.XLOOKUP(STOCK[[#This Row],[%ACUMULADO VENTAS]],DISTRIBUCION[CORTE],DISTRIBUCION[CLASIFICACIÓN],"",-1)</f>
        <v>B</v>
      </c>
    </row>
    <row r="111" spans="1:11" x14ac:dyDescent="0.25">
      <c r="A111">
        <v>796</v>
      </c>
      <c r="B111" t="s">
        <v>68</v>
      </c>
      <c r="C111" t="s">
        <v>20</v>
      </c>
      <c r="D111" s="3">
        <v>600</v>
      </c>
      <c r="E111" s="6">
        <f>STOCK[[#This Row],[ENTRADAS (COMPRAS)]]-STOCK[[#This Row],[SALIDAS (VENTAS)]]</f>
        <v>46</v>
      </c>
      <c r="F111" s="3">
        <f>STOCK[[#This Row],[STOCK]]*STOCK[[#This Row],[PRECIO]]</f>
        <v>27600</v>
      </c>
      <c r="G111" s="6">
        <f>SUMIFS(ENTRADAS[CANTIDAD],ENTRADAS[CODIGO],STOCK[[#This Row],[CODIGO]])</f>
        <v>67</v>
      </c>
      <c r="H111" s="6">
        <f>SUMIFS(SALIDAS[CANTIDAD],SALIDAS[CODIGO],STOCK[[#This Row],[CODIGO]])</f>
        <v>21</v>
      </c>
      <c r="I111" s="7">
        <f>STOCK[[#This Row],[SALIDAS (VENTAS)]]*STOCK[[#This Row],[PRECIO]]</f>
        <v>12600</v>
      </c>
      <c r="J111" s="8">
        <f>SUM($I$2:I111)/SUM(STOCK[VENTAS])</f>
        <v>0.84387559288895331</v>
      </c>
      <c r="K111" s="6" t="str">
        <f>_xlfn.XLOOKUP(STOCK[[#This Row],[%ACUMULADO VENTAS]],DISTRIBUCION[CORTE],DISTRIBUCION[CLASIFICACIÓN],"",-1)</f>
        <v>B</v>
      </c>
    </row>
    <row r="112" spans="1:11" x14ac:dyDescent="0.25">
      <c r="A112">
        <v>1262</v>
      </c>
      <c r="B112" t="s">
        <v>128</v>
      </c>
      <c r="C112" t="s">
        <v>17</v>
      </c>
      <c r="D112" s="3">
        <v>1400</v>
      </c>
      <c r="E112" s="6">
        <f>STOCK[[#This Row],[ENTRADAS (COMPRAS)]]-STOCK[[#This Row],[SALIDAS (VENTAS)]]</f>
        <v>3</v>
      </c>
      <c r="F112" s="3">
        <f>STOCK[[#This Row],[STOCK]]*STOCK[[#This Row],[PRECIO]]</f>
        <v>4200</v>
      </c>
      <c r="G112" s="6">
        <f>SUMIFS(ENTRADAS[CANTIDAD],ENTRADAS[CODIGO],STOCK[[#This Row],[CODIGO]])</f>
        <v>12</v>
      </c>
      <c r="H112" s="6">
        <f>SUMIFS(SALIDAS[CANTIDAD],SALIDAS[CODIGO],STOCK[[#This Row],[CODIGO]])</f>
        <v>9</v>
      </c>
      <c r="I112" s="7">
        <f>STOCK[[#This Row],[SALIDAS (VENTAS)]]*STOCK[[#This Row],[PRECIO]]</f>
        <v>12600</v>
      </c>
      <c r="J112" s="8">
        <f>SUM($I$2:I112)/SUM(STOCK[VENTAS])</f>
        <v>0.84615663130453678</v>
      </c>
      <c r="K112" s="6" t="str">
        <f>_xlfn.XLOOKUP(STOCK[[#This Row],[%ACUMULADO VENTAS]],DISTRIBUCION[CORTE],DISTRIBUCION[CLASIFICACIÓN],"",-1)</f>
        <v>B</v>
      </c>
    </row>
    <row r="113" spans="1:11" x14ac:dyDescent="0.25">
      <c r="A113">
        <v>16765</v>
      </c>
      <c r="B113" t="s">
        <v>142</v>
      </c>
      <c r="C113" t="s">
        <v>47</v>
      </c>
      <c r="D113" s="3">
        <v>2500</v>
      </c>
      <c r="E113" s="6">
        <f>STOCK[[#This Row],[ENTRADAS (COMPRAS)]]-STOCK[[#This Row],[SALIDAS (VENTAS)]]</f>
        <v>7</v>
      </c>
      <c r="F113" s="3">
        <f>STOCK[[#This Row],[STOCK]]*STOCK[[#This Row],[PRECIO]]</f>
        <v>17500</v>
      </c>
      <c r="G113" s="6">
        <f>SUMIFS(ENTRADAS[CANTIDAD],ENTRADAS[CODIGO],STOCK[[#This Row],[CODIGO]])</f>
        <v>12</v>
      </c>
      <c r="H113" s="6">
        <f>SUMIFS(SALIDAS[CANTIDAD],SALIDAS[CODIGO],STOCK[[#This Row],[CODIGO]])</f>
        <v>5</v>
      </c>
      <c r="I113" s="7">
        <f>STOCK[[#This Row],[SALIDAS (VENTAS)]]*STOCK[[#This Row],[PRECIO]]</f>
        <v>12500</v>
      </c>
      <c r="J113" s="8">
        <f>SUM($I$2:I113)/SUM(STOCK[VENTAS])</f>
        <v>0.84841956624063142</v>
      </c>
      <c r="K113" s="6" t="str">
        <f>_xlfn.XLOOKUP(STOCK[[#This Row],[%ACUMULADO VENTAS]],DISTRIBUCION[CORTE],DISTRIBUCION[CLASIFICACIÓN],"",-1)</f>
        <v>B</v>
      </c>
    </row>
    <row r="114" spans="1:11" x14ac:dyDescent="0.25">
      <c r="A114">
        <v>790</v>
      </c>
      <c r="B114" t="s">
        <v>105</v>
      </c>
      <c r="C114" t="s">
        <v>20</v>
      </c>
      <c r="D114" s="3">
        <v>1500</v>
      </c>
      <c r="E114" s="6">
        <f>STOCK[[#This Row],[ENTRADAS (COMPRAS)]]-STOCK[[#This Row],[SALIDAS (VENTAS)]]</f>
        <v>25</v>
      </c>
      <c r="F114" s="3">
        <f>STOCK[[#This Row],[STOCK]]*STOCK[[#This Row],[PRECIO]]</f>
        <v>37500</v>
      </c>
      <c r="G114" s="6">
        <f>SUMIFS(ENTRADAS[CANTIDAD],ENTRADAS[CODIGO],STOCK[[#This Row],[CODIGO]])</f>
        <v>33</v>
      </c>
      <c r="H114" s="6">
        <f>SUMIFS(SALIDAS[CANTIDAD],SALIDAS[CODIGO],STOCK[[#This Row],[CODIGO]])</f>
        <v>8</v>
      </c>
      <c r="I114" s="7">
        <f>STOCK[[#This Row],[SALIDAS (VENTAS)]]*STOCK[[#This Row],[PRECIO]]</f>
        <v>12000</v>
      </c>
      <c r="J114" s="8">
        <f>SUM($I$2:I114)/SUM(STOCK[VENTAS])</f>
        <v>0.85059198377928236</v>
      </c>
      <c r="K114" s="6" t="str">
        <f>_xlfn.XLOOKUP(STOCK[[#This Row],[%ACUMULADO VENTAS]],DISTRIBUCION[CORTE],DISTRIBUCION[CLASIFICACIÓN],"",-1)</f>
        <v>B</v>
      </c>
    </row>
    <row r="115" spans="1:11" x14ac:dyDescent="0.25">
      <c r="A115">
        <v>3505</v>
      </c>
      <c r="B115" t="s">
        <v>220</v>
      </c>
      <c r="C115" t="s">
        <v>47</v>
      </c>
      <c r="D115" s="3">
        <v>6000</v>
      </c>
      <c r="E115" s="6">
        <f>STOCK[[#This Row],[ENTRADAS (COMPRAS)]]-STOCK[[#This Row],[SALIDAS (VENTAS)]]</f>
        <v>5</v>
      </c>
      <c r="F115" s="3">
        <f>STOCK[[#This Row],[STOCK]]*STOCK[[#This Row],[PRECIO]]</f>
        <v>30000</v>
      </c>
      <c r="G115" s="6">
        <f>SUMIFS(ENTRADAS[CANTIDAD],ENTRADAS[CODIGO],STOCK[[#This Row],[CODIGO]])</f>
        <v>7</v>
      </c>
      <c r="H115" s="6">
        <f>SUMIFS(SALIDAS[CANTIDAD],SALIDAS[CODIGO],STOCK[[#This Row],[CODIGO]])</f>
        <v>2</v>
      </c>
      <c r="I115" s="7">
        <f>STOCK[[#This Row],[SALIDAS (VENTAS)]]*STOCK[[#This Row],[PRECIO]]</f>
        <v>12000</v>
      </c>
      <c r="J115" s="8">
        <f>SUM($I$2:I115)/SUM(STOCK[VENTAS])</f>
        <v>0.8527644013179333</v>
      </c>
      <c r="K115" s="6" t="str">
        <f>_xlfn.XLOOKUP(STOCK[[#This Row],[%ACUMULADO VENTAS]],DISTRIBUCION[CORTE],DISTRIBUCION[CLASIFICACIÓN],"",-1)</f>
        <v>B</v>
      </c>
    </row>
    <row r="116" spans="1:11" x14ac:dyDescent="0.25">
      <c r="A116">
        <v>8779</v>
      </c>
      <c r="B116" t="s">
        <v>233</v>
      </c>
      <c r="C116" t="s">
        <v>182</v>
      </c>
      <c r="D116" s="3">
        <v>6000</v>
      </c>
      <c r="E116" s="6">
        <f>STOCK[[#This Row],[ENTRADAS (COMPRAS)]]-STOCK[[#This Row],[SALIDAS (VENTAS)]]</f>
        <v>0</v>
      </c>
      <c r="F116" s="3">
        <f>STOCK[[#This Row],[STOCK]]*STOCK[[#This Row],[PRECIO]]</f>
        <v>0</v>
      </c>
      <c r="G116" s="6">
        <f>SUMIFS(ENTRADAS[CANTIDAD],ENTRADAS[CODIGO],STOCK[[#This Row],[CODIGO]])</f>
        <v>2</v>
      </c>
      <c r="H116" s="6">
        <f>SUMIFS(SALIDAS[CANTIDAD],SALIDAS[CODIGO],STOCK[[#This Row],[CODIGO]])</f>
        <v>2</v>
      </c>
      <c r="I116" s="7">
        <f>STOCK[[#This Row],[SALIDAS (VENTAS)]]*STOCK[[#This Row],[PRECIO]]</f>
        <v>12000</v>
      </c>
      <c r="J116" s="8">
        <f>SUM($I$2:I116)/SUM(STOCK[VENTAS])</f>
        <v>0.85493681885658424</v>
      </c>
      <c r="K116" s="6" t="str">
        <f>_xlfn.XLOOKUP(STOCK[[#This Row],[%ACUMULADO VENTAS]],DISTRIBUCION[CORTE],DISTRIBUCION[CLASIFICACIÓN],"",-1)</f>
        <v>B</v>
      </c>
    </row>
    <row r="117" spans="1:11" x14ac:dyDescent="0.25">
      <c r="A117">
        <v>16985</v>
      </c>
      <c r="B117" t="s">
        <v>144</v>
      </c>
      <c r="C117" t="s">
        <v>17</v>
      </c>
      <c r="D117" s="3">
        <v>2000</v>
      </c>
      <c r="E117" s="6">
        <f>STOCK[[#This Row],[ENTRADAS (COMPRAS)]]-STOCK[[#This Row],[SALIDAS (VENTAS)]]</f>
        <v>0</v>
      </c>
      <c r="F117" s="3">
        <f>STOCK[[#This Row],[STOCK]]*STOCK[[#This Row],[PRECIO]]</f>
        <v>0</v>
      </c>
      <c r="G117" s="6">
        <f>SUMIFS(ENTRADAS[CANTIDAD],ENTRADAS[CODIGO],STOCK[[#This Row],[CODIGO]])</f>
        <v>6</v>
      </c>
      <c r="H117" s="6">
        <f>SUMIFS(SALIDAS[CANTIDAD],SALIDAS[CODIGO],STOCK[[#This Row],[CODIGO]])</f>
        <v>6</v>
      </c>
      <c r="I117" s="7">
        <f>STOCK[[#This Row],[SALIDAS (VENTAS)]]*STOCK[[#This Row],[PRECIO]]</f>
        <v>12000</v>
      </c>
      <c r="J117" s="8">
        <f>SUM($I$2:I117)/SUM(STOCK[VENTAS])</f>
        <v>0.85710923639523517</v>
      </c>
      <c r="K117" s="6" t="str">
        <f>_xlfn.XLOOKUP(STOCK[[#This Row],[%ACUMULADO VENTAS]],DISTRIBUCION[CORTE],DISTRIBUCION[CLASIFICACIÓN],"",-1)</f>
        <v>B</v>
      </c>
    </row>
    <row r="118" spans="1:11" x14ac:dyDescent="0.25">
      <c r="A118">
        <v>435</v>
      </c>
      <c r="B118" t="s">
        <v>109</v>
      </c>
      <c r="C118" t="s">
        <v>24</v>
      </c>
      <c r="D118" s="3">
        <v>1200</v>
      </c>
      <c r="E118" s="6">
        <f>STOCK[[#This Row],[ENTRADAS (COMPRAS)]]-STOCK[[#This Row],[SALIDAS (VENTAS)]]</f>
        <v>5</v>
      </c>
      <c r="F118" s="3">
        <f>STOCK[[#This Row],[STOCK]]*STOCK[[#This Row],[PRECIO]]</f>
        <v>6000</v>
      </c>
      <c r="G118" s="6">
        <f>SUMIFS(ENTRADAS[CANTIDAD],ENTRADAS[CODIGO],STOCK[[#This Row],[CODIGO]])</f>
        <v>15</v>
      </c>
      <c r="H118" s="6">
        <f>SUMIFS(SALIDAS[CANTIDAD],SALIDAS[CODIGO],STOCK[[#This Row],[CODIGO]])</f>
        <v>10</v>
      </c>
      <c r="I118" s="7">
        <f>STOCK[[#This Row],[SALIDAS (VENTAS)]]*STOCK[[#This Row],[PRECIO]]</f>
        <v>12000</v>
      </c>
      <c r="J118" s="8">
        <f>SUM($I$2:I118)/SUM(STOCK[VENTAS])</f>
        <v>0.85928165393388611</v>
      </c>
      <c r="K118" s="6" t="str">
        <f>_xlfn.XLOOKUP(STOCK[[#This Row],[%ACUMULADO VENTAS]],DISTRIBUCION[CORTE],DISTRIBUCION[CLASIFICACIÓN],"",-1)</f>
        <v>B</v>
      </c>
    </row>
    <row r="119" spans="1:11" x14ac:dyDescent="0.25">
      <c r="A119">
        <v>17597</v>
      </c>
      <c r="B119" t="s">
        <v>67</v>
      </c>
      <c r="C119" t="s">
        <v>17</v>
      </c>
      <c r="D119" s="3">
        <v>500</v>
      </c>
      <c r="E119" s="6">
        <f>STOCK[[#This Row],[ENTRADAS (COMPRAS)]]-STOCK[[#This Row],[SALIDAS (VENTAS)]]</f>
        <v>7</v>
      </c>
      <c r="F119" s="3">
        <f>STOCK[[#This Row],[STOCK]]*STOCK[[#This Row],[PRECIO]]</f>
        <v>3500</v>
      </c>
      <c r="G119" s="6">
        <f>SUMIFS(ENTRADAS[CANTIDAD],ENTRADAS[CODIGO],STOCK[[#This Row],[CODIGO]])</f>
        <v>31</v>
      </c>
      <c r="H119" s="6">
        <f>SUMIFS(SALIDAS[CANTIDAD],SALIDAS[CODIGO],STOCK[[#This Row],[CODIGO]])</f>
        <v>24</v>
      </c>
      <c r="I119" s="7">
        <f>STOCK[[#This Row],[SALIDAS (VENTAS)]]*STOCK[[#This Row],[PRECIO]]</f>
        <v>12000</v>
      </c>
      <c r="J119" s="8">
        <f>SUM($I$2:I119)/SUM(STOCK[VENTAS])</f>
        <v>0.86145407147253705</v>
      </c>
      <c r="K119" s="6" t="str">
        <f>_xlfn.XLOOKUP(STOCK[[#This Row],[%ACUMULADO VENTAS]],DISTRIBUCION[CORTE],DISTRIBUCION[CLASIFICACIÓN],"",-1)</f>
        <v>B</v>
      </c>
    </row>
    <row r="120" spans="1:11" x14ac:dyDescent="0.25">
      <c r="A120">
        <v>17791</v>
      </c>
      <c r="B120" t="s">
        <v>177</v>
      </c>
      <c r="C120" t="s">
        <v>20</v>
      </c>
      <c r="D120" s="3">
        <v>3000</v>
      </c>
      <c r="E120" s="6">
        <f>STOCK[[#This Row],[ENTRADAS (COMPRAS)]]-STOCK[[#This Row],[SALIDAS (VENTAS)]]</f>
        <v>6</v>
      </c>
      <c r="F120" s="3">
        <f>STOCK[[#This Row],[STOCK]]*STOCK[[#This Row],[PRECIO]]</f>
        <v>18000</v>
      </c>
      <c r="G120" s="6">
        <f>SUMIFS(ENTRADAS[CANTIDAD],ENTRADAS[CODIGO],STOCK[[#This Row],[CODIGO]])</f>
        <v>10</v>
      </c>
      <c r="H120" s="6">
        <f>SUMIFS(SALIDAS[CANTIDAD],SALIDAS[CODIGO],STOCK[[#This Row],[CODIGO]])</f>
        <v>4</v>
      </c>
      <c r="I120" s="7">
        <f>STOCK[[#This Row],[SALIDAS (VENTAS)]]*STOCK[[#This Row],[PRECIO]]</f>
        <v>12000</v>
      </c>
      <c r="J120" s="8">
        <f>SUM($I$2:I120)/SUM(STOCK[VENTAS])</f>
        <v>0.86362648901118799</v>
      </c>
      <c r="K120" s="6" t="str">
        <f>_xlfn.XLOOKUP(STOCK[[#This Row],[%ACUMULADO VENTAS]],DISTRIBUCION[CORTE],DISTRIBUCION[CLASIFICACIÓN],"",-1)</f>
        <v>B</v>
      </c>
    </row>
    <row r="121" spans="1:11" x14ac:dyDescent="0.25">
      <c r="A121">
        <v>4334</v>
      </c>
      <c r="B121" t="s">
        <v>259</v>
      </c>
      <c r="C121" t="s">
        <v>20</v>
      </c>
      <c r="D121" s="3">
        <v>6000</v>
      </c>
      <c r="E121" s="6">
        <f>STOCK[[#This Row],[ENTRADAS (COMPRAS)]]-STOCK[[#This Row],[SALIDAS (VENTAS)]]</f>
        <v>6</v>
      </c>
      <c r="F121" s="3">
        <f>STOCK[[#This Row],[STOCK]]*STOCK[[#This Row],[PRECIO]]</f>
        <v>36000</v>
      </c>
      <c r="G121" s="6">
        <f>SUMIFS(ENTRADAS[CANTIDAD],ENTRADAS[CODIGO],STOCK[[#This Row],[CODIGO]])</f>
        <v>8</v>
      </c>
      <c r="H121" s="6">
        <f>SUMIFS(SALIDAS[CANTIDAD],SALIDAS[CODIGO],STOCK[[#This Row],[CODIGO]])</f>
        <v>2</v>
      </c>
      <c r="I121" s="7">
        <f>STOCK[[#This Row],[SALIDAS (VENTAS)]]*STOCK[[#This Row],[PRECIO]]</f>
        <v>12000</v>
      </c>
      <c r="J121" s="8">
        <f>SUM($I$2:I121)/SUM(STOCK[VENTAS])</f>
        <v>0.86579890654983893</v>
      </c>
      <c r="K121" s="6" t="str">
        <f>_xlfn.XLOOKUP(STOCK[[#This Row],[%ACUMULADO VENTAS]],DISTRIBUCION[CORTE],DISTRIBUCION[CLASIFICACIÓN],"",-1)</f>
        <v>B</v>
      </c>
    </row>
    <row r="122" spans="1:11" x14ac:dyDescent="0.25">
      <c r="A122">
        <v>3334</v>
      </c>
      <c r="B122" t="s">
        <v>95</v>
      </c>
      <c r="C122" t="s">
        <v>17</v>
      </c>
      <c r="D122" s="3">
        <v>800</v>
      </c>
      <c r="E122" s="6">
        <f>STOCK[[#This Row],[ENTRADAS (COMPRAS)]]-STOCK[[#This Row],[SALIDAS (VENTAS)]]</f>
        <v>2</v>
      </c>
      <c r="F122" s="3">
        <f>STOCK[[#This Row],[STOCK]]*STOCK[[#This Row],[PRECIO]]</f>
        <v>1600</v>
      </c>
      <c r="G122" s="6">
        <f>SUMIFS(ENTRADAS[CANTIDAD],ENTRADAS[CODIGO],STOCK[[#This Row],[CODIGO]])</f>
        <v>16</v>
      </c>
      <c r="H122" s="6">
        <f>SUMIFS(SALIDAS[CANTIDAD],SALIDAS[CODIGO],STOCK[[#This Row],[CODIGO]])</f>
        <v>14</v>
      </c>
      <c r="I122" s="7">
        <f>STOCK[[#This Row],[SALIDAS (VENTAS)]]*STOCK[[#This Row],[PRECIO]]</f>
        <v>11200</v>
      </c>
      <c r="J122" s="8">
        <f>SUM($I$2:I122)/SUM(STOCK[VENTAS])</f>
        <v>0.86782649625257979</v>
      </c>
      <c r="K122" s="6" t="str">
        <f>_xlfn.XLOOKUP(STOCK[[#This Row],[%ACUMULADO VENTAS]],DISTRIBUCION[CORTE],DISTRIBUCION[CLASIFICACIÓN],"",-1)</f>
        <v>B</v>
      </c>
    </row>
    <row r="123" spans="1:11" x14ac:dyDescent="0.25">
      <c r="A123">
        <v>5137</v>
      </c>
      <c r="B123" t="s">
        <v>165</v>
      </c>
      <c r="C123" t="s">
        <v>20</v>
      </c>
      <c r="D123" s="3">
        <v>1800</v>
      </c>
      <c r="E123" s="6">
        <f>STOCK[[#This Row],[ENTRADAS (COMPRAS)]]-STOCK[[#This Row],[SALIDAS (VENTAS)]]</f>
        <v>0</v>
      </c>
      <c r="F123" s="3">
        <f>STOCK[[#This Row],[STOCK]]*STOCK[[#This Row],[PRECIO]]</f>
        <v>0</v>
      </c>
      <c r="G123" s="6">
        <f>SUMIFS(ENTRADAS[CANTIDAD],ENTRADAS[CODIGO],STOCK[[#This Row],[CODIGO]])</f>
        <v>6</v>
      </c>
      <c r="H123" s="6">
        <f>SUMIFS(SALIDAS[CANTIDAD],SALIDAS[CODIGO],STOCK[[#This Row],[CODIGO]])</f>
        <v>6</v>
      </c>
      <c r="I123" s="7">
        <f>STOCK[[#This Row],[SALIDAS (VENTAS)]]*STOCK[[#This Row],[PRECIO]]</f>
        <v>10800</v>
      </c>
      <c r="J123" s="8">
        <f>SUM($I$2:I123)/SUM(STOCK[VENTAS])</f>
        <v>0.86978167203736556</v>
      </c>
      <c r="K123" s="6" t="str">
        <f>_xlfn.XLOOKUP(STOCK[[#This Row],[%ACUMULADO VENTAS]],DISTRIBUCION[CORTE],DISTRIBUCION[CLASIFICACIÓN],"",-1)</f>
        <v>B</v>
      </c>
    </row>
    <row r="124" spans="1:11" x14ac:dyDescent="0.25">
      <c r="A124">
        <v>3243</v>
      </c>
      <c r="B124" t="s">
        <v>23</v>
      </c>
      <c r="C124" t="s">
        <v>24</v>
      </c>
      <c r="D124" s="3">
        <v>100</v>
      </c>
      <c r="E124" s="6">
        <f>STOCK[[#This Row],[ENTRADAS (COMPRAS)]]-STOCK[[#This Row],[SALIDAS (VENTAS)]]</f>
        <v>75</v>
      </c>
      <c r="F124" s="3">
        <f>STOCK[[#This Row],[STOCK]]*STOCK[[#This Row],[PRECIO]]</f>
        <v>7500</v>
      </c>
      <c r="G124" s="6">
        <f>SUMIFS(ENTRADAS[CANTIDAD],ENTRADAS[CODIGO],STOCK[[#This Row],[CODIGO]])</f>
        <v>180</v>
      </c>
      <c r="H124" s="6">
        <f>SUMIFS(SALIDAS[CANTIDAD],SALIDAS[CODIGO],STOCK[[#This Row],[CODIGO]])</f>
        <v>105</v>
      </c>
      <c r="I124" s="7">
        <f>STOCK[[#This Row],[SALIDAS (VENTAS)]]*STOCK[[#This Row],[PRECIO]]</f>
        <v>10500</v>
      </c>
      <c r="J124" s="8">
        <f>SUM($I$2:I124)/SUM(STOCK[VENTAS])</f>
        <v>0.87168253738368517</v>
      </c>
      <c r="K124" s="6" t="str">
        <f>_xlfn.XLOOKUP(STOCK[[#This Row],[%ACUMULADO VENTAS]],DISTRIBUCION[CORTE],DISTRIBUCION[CLASIFICACIÓN],"",-1)</f>
        <v>B</v>
      </c>
    </row>
    <row r="125" spans="1:11" x14ac:dyDescent="0.25">
      <c r="A125">
        <v>723</v>
      </c>
      <c r="B125" t="s">
        <v>90</v>
      </c>
      <c r="C125" t="s">
        <v>47</v>
      </c>
      <c r="D125" s="3">
        <v>800</v>
      </c>
      <c r="E125" s="6">
        <f>STOCK[[#This Row],[ENTRADAS (COMPRAS)]]-STOCK[[#This Row],[SALIDAS (VENTAS)]]</f>
        <v>172</v>
      </c>
      <c r="F125" s="3">
        <f>STOCK[[#This Row],[STOCK]]*STOCK[[#This Row],[PRECIO]]</f>
        <v>137600</v>
      </c>
      <c r="G125" s="6">
        <f>SUMIFS(ENTRADAS[CANTIDAD],ENTRADAS[CODIGO],STOCK[[#This Row],[CODIGO]])</f>
        <v>185</v>
      </c>
      <c r="H125" s="6">
        <f>SUMIFS(SALIDAS[CANTIDAD],SALIDAS[CODIGO],STOCK[[#This Row],[CODIGO]])</f>
        <v>13</v>
      </c>
      <c r="I125" s="7">
        <f>STOCK[[#This Row],[SALIDAS (VENTAS)]]*STOCK[[#This Row],[PRECIO]]</f>
        <v>10400</v>
      </c>
      <c r="J125" s="8">
        <f>SUM($I$2:I125)/SUM(STOCK[VENTAS])</f>
        <v>0.87356529925051596</v>
      </c>
      <c r="K125" s="6" t="str">
        <f>_xlfn.XLOOKUP(STOCK[[#This Row],[%ACUMULADO VENTAS]],DISTRIBUCION[CORTE],DISTRIBUCION[CLASIFICACIÓN],"",-1)</f>
        <v>B</v>
      </c>
    </row>
    <row r="126" spans="1:11" x14ac:dyDescent="0.25">
      <c r="A126">
        <v>6333</v>
      </c>
      <c r="B126" t="s">
        <v>157</v>
      </c>
      <c r="C126" t="s">
        <v>20</v>
      </c>
      <c r="D126" s="3">
        <v>2500</v>
      </c>
      <c r="E126" s="6">
        <f>STOCK[[#This Row],[ENTRADAS (COMPRAS)]]-STOCK[[#This Row],[SALIDAS (VENTAS)]]</f>
        <v>11</v>
      </c>
      <c r="F126" s="3">
        <f>STOCK[[#This Row],[STOCK]]*STOCK[[#This Row],[PRECIO]]</f>
        <v>27500</v>
      </c>
      <c r="G126" s="6">
        <f>SUMIFS(ENTRADAS[CANTIDAD],ENTRADAS[CODIGO],STOCK[[#This Row],[CODIGO]])</f>
        <v>15</v>
      </c>
      <c r="H126" s="6">
        <f>SUMIFS(SALIDAS[CANTIDAD],SALIDAS[CODIGO],STOCK[[#This Row],[CODIGO]])</f>
        <v>4</v>
      </c>
      <c r="I126" s="7">
        <f>STOCK[[#This Row],[SALIDAS (VENTAS)]]*STOCK[[#This Row],[PRECIO]]</f>
        <v>10000</v>
      </c>
      <c r="J126" s="8">
        <f>SUM($I$2:I126)/SUM(STOCK[VENTAS])</f>
        <v>0.87537564719939176</v>
      </c>
      <c r="K126" s="6" t="str">
        <f>_xlfn.XLOOKUP(STOCK[[#This Row],[%ACUMULADO VENTAS]],DISTRIBUCION[CORTE],DISTRIBUCION[CLASIFICACIÓN],"",-1)</f>
        <v>B</v>
      </c>
    </row>
    <row r="127" spans="1:11" x14ac:dyDescent="0.25">
      <c r="A127">
        <v>801</v>
      </c>
      <c r="B127" t="s">
        <v>166</v>
      </c>
      <c r="C127" t="s">
        <v>60</v>
      </c>
      <c r="D127" s="3">
        <v>2500</v>
      </c>
      <c r="E127" s="6">
        <f>STOCK[[#This Row],[ENTRADAS (COMPRAS)]]-STOCK[[#This Row],[SALIDAS (VENTAS)]]</f>
        <v>0</v>
      </c>
      <c r="F127" s="3">
        <f>STOCK[[#This Row],[STOCK]]*STOCK[[#This Row],[PRECIO]]</f>
        <v>0</v>
      </c>
      <c r="G127" s="6">
        <f>SUMIFS(ENTRADAS[CANTIDAD],ENTRADAS[CODIGO],STOCK[[#This Row],[CODIGO]])</f>
        <v>4</v>
      </c>
      <c r="H127" s="6">
        <f>SUMIFS(SALIDAS[CANTIDAD],SALIDAS[CODIGO],STOCK[[#This Row],[CODIGO]])</f>
        <v>4</v>
      </c>
      <c r="I127" s="7">
        <f>STOCK[[#This Row],[SALIDAS (VENTAS)]]*STOCK[[#This Row],[PRECIO]]</f>
        <v>10000</v>
      </c>
      <c r="J127" s="8">
        <f>SUM($I$2:I127)/SUM(STOCK[VENTAS])</f>
        <v>0.87718599514826745</v>
      </c>
      <c r="K127" s="6" t="str">
        <f>_xlfn.XLOOKUP(STOCK[[#This Row],[%ACUMULADO VENTAS]],DISTRIBUCION[CORTE],DISTRIBUCION[CLASIFICACIÓN],"",-1)</f>
        <v>B</v>
      </c>
    </row>
    <row r="128" spans="1:11" x14ac:dyDescent="0.25">
      <c r="A128">
        <v>8343</v>
      </c>
      <c r="B128" t="s">
        <v>208</v>
      </c>
      <c r="C128" t="s">
        <v>20</v>
      </c>
      <c r="D128" s="3">
        <v>5000</v>
      </c>
      <c r="E128" s="6">
        <f>STOCK[[#This Row],[ENTRADAS (COMPRAS)]]-STOCK[[#This Row],[SALIDAS (VENTAS)]]</f>
        <v>9</v>
      </c>
      <c r="F128" s="3">
        <f>STOCK[[#This Row],[STOCK]]*STOCK[[#This Row],[PRECIO]]</f>
        <v>45000</v>
      </c>
      <c r="G128" s="6">
        <f>SUMIFS(ENTRADAS[CANTIDAD],ENTRADAS[CODIGO],STOCK[[#This Row],[CODIGO]])</f>
        <v>11</v>
      </c>
      <c r="H128" s="6">
        <f>SUMIFS(SALIDAS[CANTIDAD],SALIDAS[CODIGO],STOCK[[#This Row],[CODIGO]])</f>
        <v>2</v>
      </c>
      <c r="I128" s="7">
        <f>STOCK[[#This Row],[SALIDAS (VENTAS)]]*STOCK[[#This Row],[PRECIO]]</f>
        <v>10000</v>
      </c>
      <c r="J128" s="8">
        <f>SUM($I$2:I128)/SUM(STOCK[VENTAS])</f>
        <v>0.87899634309714325</v>
      </c>
      <c r="K128" s="6" t="str">
        <f>_xlfn.XLOOKUP(STOCK[[#This Row],[%ACUMULADO VENTAS]],DISTRIBUCION[CORTE],DISTRIBUCION[CLASIFICACIÓN],"",-1)</f>
        <v>B</v>
      </c>
    </row>
    <row r="129" spans="1:11" x14ac:dyDescent="0.25">
      <c r="A129">
        <v>351</v>
      </c>
      <c r="B129" t="s">
        <v>215</v>
      </c>
      <c r="C129" t="s">
        <v>216</v>
      </c>
      <c r="D129" s="3">
        <v>5000</v>
      </c>
      <c r="E129" s="6">
        <f>STOCK[[#This Row],[ENTRADAS (COMPRAS)]]-STOCK[[#This Row],[SALIDAS (VENTAS)]]</f>
        <v>6</v>
      </c>
      <c r="F129" s="3">
        <f>STOCK[[#This Row],[STOCK]]*STOCK[[#This Row],[PRECIO]]</f>
        <v>30000</v>
      </c>
      <c r="G129" s="6">
        <f>SUMIFS(ENTRADAS[CANTIDAD],ENTRADAS[CODIGO],STOCK[[#This Row],[CODIGO]])</f>
        <v>8</v>
      </c>
      <c r="H129" s="6">
        <f>SUMIFS(SALIDAS[CANTIDAD],SALIDAS[CODIGO],STOCK[[#This Row],[CODIGO]])</f>
        <v>2</v>
      </c>
      <c r="I129" s="7">
        <f>STOCK[[#This Row],[SALIDAS (VENTAS)]]*STOCK[[#This Row],[PRECIO]]</f>
        <v>10000</v>
      </c>
      <c r="J129" s="8">
        <f>SUM($I$2:I129)/SUM(STOCK[VENTAS])</f>
        <v>0.88080669104601905</v>
      </c>
      <c r="K129" s="6" t="str">
        <f>_xlfn.XLOOKUP(STOCK[[#This Row],[%ACUMULADO VENTAS]],DISTRIBUCION[CORTE],DISTRIBUCION[CLASIFICACIÓN],"",-1)</f>
        <v>B</v>
      </c>
    </row>
    <row r="130" spans="1:11" x14ac:dyDescent="0.25">
      <c r="A130">
        <v>3825</v>
      </c>
      <c r="B130" t="s">
        <v>232</v>
      </c>
      <c r="C130" t="s">
        <v>20</v>
      </c>
      <c r="D130" s="3">
        <v>5000</v>
      </c>
      <c r="E130" s="6">
        <f>STOCK[[#This Row],[ENTRADAS (COMPRAS)]]-STOCK[[#This Row],[SALIDAS (VENTAS)]]</f>
        <v>0</v>
      </c>
      <c r="F130" s="3">
        <f>STOCK[[#This Row],[STOCK]]*STOCK[[#This Row],[PRECIO]]</f>
        <v>0</v>
      </c>
      <c r="G130" s="6">
        <f>SUMIFS(ENTRADAS[CANTIDAD],ENTRADAS[CODIGO],STOCK[[#This Row],[CODIGO]])</f>
        <v>2</v>
      </c>
      <c r="H130" s="6">
        <f>SUMIFS(SALIDAS[CANTIDAD],SALIDAS[CODIGO],STOCK[[#This Row],[CODIGO]])</f>
        <v>2</v>
      </c>
      <c r="I130" s="7">
        <f>STOCK[[#This Row],[SALIDAS (VENTAS)]]*STOCK[[#This Row],[PRECIO]]</f>
        <v>10000</v>
      </c>
      <c r="J130" s="8">
        <f>SUM($I$2:I130)/SUM(STOCK[VENTAS])</f>
        <v>0.88261703899489485</v>
      </c>
      <c r="K130" s="6" t="str">
        <f>_xlfn.XLOOKUP(STOCK[[#This Row],[%ACUMULADO VENTAS]],DISTRIBUCION[CORTE],DISTRIBUCION[CLASIFICACIÓN],"",-1)</f>
        <v>B</v>
      </c>
    </row>
    <row r="131" spans="1:11" x14ac:dyDescent="0.25">
      <c r="A131">
        <v>11543</v>
      </c>
      <c r="B131" t="s">
        <v>279</v>
      </c>
      <c r="C131" t="s">
        <v>35</v>
      </c>
      <c r="D131" s="3">
        <v>10000</v>
      </c>
      <c r="E131" s="6">
        <f>STOCK[[#This Row],[ENTRADAS (COMPRAS)]]-STOCK[[#This Row],[SALIDAS (VENTAS)]]</f>
        <v>3</v>
      </c>
      <c r="F131" s="3">
        <f>STOCK[[#This Row],[STOCK]]*STOCK[[#This Row],[PRECIO]]</f>
        <v>30000</v>
      </c>
      <c r="G131" s="6">
        <f>SUMIFS(ENTRADAS[CANTIDAD],ENTRADAS[CODIGO],STOCK[[#This Row],[CODIGO]])</f>
        <v>4</v>
      </c>
      <c r="H131" s="6">
        <f>SUMIFS(SALIDAS[CANTIDAD],SALIDAS[CODIGO],STOCK[[#This Row],[CODIGO]])</f>
        <v>1</v>
      </c>
      <c r="I131" s="7">
        <f>STOCK[[#This Row],[SALIDAS (VENTAS)]]*STOCK[[#This Row],[PRECIO]]</f>
        <v>10000</v>
      </c>
      <c r="J131" s="8">
        <f>SUM($I$2:I131)/SUM(STOCK[VENTAS])</f>
        <v>0.88442738694377054</v>
      </c>
      <c r="K131" s="6" t="str">
        <f>_xlfn.XLOOKUP(STOCK[[#This Row],[%ACUMULADO VENTAS]],DISTRIBUCION[CORTE],DISTRIBUCION[CLASIFICACIÓN],"",-1)</f>
        <v>B</v>
      </c>
    </row>
    <row r="132" spans="1:11" x14ac:dyDescent="0.25">
      <c r="A132">
        <v>9740</v>
      </c>
      <c r="B132" t="s">
        <v>285</v>
      </c>
      <c r="C132" t="s">
        <v>58</v>
      </c>
      <c r="D132" s="3">
        <v>10000</v>
      </c>
      <c r="E132" s="6">
        <f>STOCK[[#This Row],[ENTRADAS (COMPRAS)]]-STOCK[[#This Row],[SALIDAS (VENTAS)]]</f>
        <v>2</v>
      </c>
      <c r="F132" s="3">
        <f>STOCK[[#This Row],[STOCK]]*STOCK[[#This Row],[PRECIO]]</f>
        <v>20000</v>
      </c>
      <c r="G132" s="6">
        <f>SUMIFS(ENTRADAS[CANTIDAD],ENTRADAS[CODIGO],STOCK[[#This Row],[CODIGO]])</f>
        <v>3</v>
      </c>
      <c r="H132" s="6">
        <f>SUMIFS(SALIDAS[CANTIDAD],SALIDAS[CODIGO],STOCK[[#This Row],[CODIGO]])</f>
        <v>1</v>
      </c>
      <c r="I132" s="7">
        <f>STOCK[[#This Row],[SALIDAS (VENTAS)]]*STOCK[[#This Row],[PRECIO]]</f>
        <v>10000</v>
      </c>
      <c r="J132" s="8">
        <f>SUM($I$2:I132)/SUM(STOCK[VENTAS])</f>
        <v>0.88623773489264634</v>
      </c>
      <c r="K132" s="6" t="str">
        <f>_xlfn.XLOOKUP(STOCK[[#This Row],[%ACUMULADO VENTAS]],DISTRIBUCION[CORTE],DISTRIBUCION[CLASIFICACIÓN],"",-1)</f>
        <v>B</v>
      </c>
    </row>
    <row r="133" spans="1:11" x14ac:dyDescent="0.25">
      <c r="A133">
        <v>1728</v>
      </c>
      <c r="B133" t="s">
        <v>194</v>
      </c>
      <c r="C133" t="s">
        <v>60</v>
      </c>
      <c r="D133" s="3">
        <v>2500</v>
      </c>
      <c r="E133" s="6">
        <f>STOCK[[#This Row],[ENTRADAS (COMPRAS)]]-STOCK[[#This Row],[SALIDAS (VENTAS)]]</f>
        <v>24</v>
      </c>
      <c r="F133" s="3">
        <f>STOCK[[#This Row],[STOCK]]*STOCK[[#This Row],[PRECIO]]</f>
        <v>60000</v>
      </c>
      <c r="G133" s="6">
        <f>SUMIFS(ENTRADAS[CANTIDAD],ENTRADAS[CODIGO],STOCK[[#This Row],[CODIGO]])</f>
        <v>28</v>
      </c>
      <c r="H133" s="6">
        <f>SUMIFS(SALIDAS[CANTIDAD],SALIDAS[CODIGO],STOCK[[#This Row],[CODIGO]])</f>
        <v>4</v>
      </c>
      <c r="I133" s="7">
        <f>STOCK[[#This Row],[SALIDAS (VENTAS)]]*STOCK[[#This Row],[PRECIO]]</f>
        <v>10000</v>
      </c>
      <c r="J133" s="8">
        <f>SUM($I$2:I133)/SUM(STOCK[VENTAS])</f>
        <v>0.88804808284152215</v>
      </c>
      <c r="K133" s="6" t="str">
        <f>_xlfn.XLOOKUP(STOCK[[#This Row],[%ACUMULADO VENTAS]],DISTRIBUCION[CORTE],DISTRIBUCION[CLASIFICACIÓN],"",-1)</f>
        <v>B</v>
      </c>
    </row>
    <row r="134" spans="1:11" x14ac:dyDescent="0.25">
      <c r="A134">
        <v>11542</v>
      </c>
      <c r="B134" t="s">
        <v>248</v>
      </c>
      <c r="C134" t="s">
        <v>35</v>
      </c>
      <c r="D134" s="3">
        <v>5000</v>
      </c>
      <c r="E134" s="6">
        <f>STOCK[[#This Row],[ENTRADAS (COMPRAS)]]-STOCK[[#This Row],[SALIDAS (VENTAS)]]</f>
        <v>9</v>
      </c>
      <c r="F134" s="3">
        <f>STOCK[[#This Row],[STOCK]]*STOCK[[#This Row],[PRECIO]]</f>
        <v>45000</v>
      </c>
      <c r="G134" s="6">
        <f>SUMIFS(ENTRADAS[CANTIDAD],ENTRADAS[CODIGO],STOCK[[#This Row],[CODIGO]])</f>
        <v>11</v>
      </c>
      <c r="H134" s="6">
        <f>SUMIFS(SALIDAS[CANTIDAD],SALIDAS[CODIGO],STOCK[[#This Row],[CODIGO]])</f>
        <v>2</v>
      </c>
      <c r="I134" s="7">
        <f>STOCK[[#This Row],[SALIDAS (VENTAS)]]*STOCK[[#This Row],[PRECIO]]</f>
        <v>10000</v>
      </c>
      <c r="J134" s="8">
        <f>SUM($I$2:I134)/SUM(STOCK[VENTAS])</f>
        <v>0.88985843079039795</v>
      </c>
      <c r="K134" s="6" t="str">
        <f>_xlfn.XLOOKUP(STOCK[[#This Row],[%ACUMULADO VENTAS]],DISTRIBUCION[CORTE],DISTRIBUCION[CLASIFICACIÓN],"",-1)</f>
        <v>B</v>
      </c>
    </row>
    <row r="135" spans="1:11" x14ac:dyDescent="0.25">
      <c r="A135">
        <v>4143</v>
      </c>
      <c r="B135" t="s">
        <v>298</v>
      </c>
      <c r="C135" t="s">
        <v>47</v>
      </c>
      <c r="D135" s="3">
        <v>2500</v>
      </c>
      <c r="E135" s="6">
        <f>STOCK[[#This Row],[ENTRADAS (COMPRAS)]]-STOCK[[#This Row],[SALIDAS (VENTAS)]]</f>
        <v>18</v>
      </c>
      <c r="F135" s="3">
        <f>STOCK[[#This Row],[STOCK]]*STOCK[[#This Row],[PRECIO]]</f>
        <v>45000</v>
      </c>
      <c r="G135" s="6">
        <f>SUMIFS(ENTRADAS[CANTIDAD],ENTRADAS[CODIGO],STOCK[[#This Row],[CODIGO]])</f>
        <v>22</v>
      </c>
      <c r="H135" s="6">
        <f>SUMIFS(SALIDAS[CANTIDAD],SALIDAS[CODIGO],STOCK[[#This Row],[CODIGO]])</f>
        <v>4</v>
      </c>
      <c r="I135" s="7">
        <f>STOCK[[#This Row],[SALIDAS (VENTAS)]]*STOCK[[#This Row],[PRECIO]]</f>
        <v>10000</v>
      </c>
      <c r="J135" s="8">
        <f>SUM($I$2:I135)/SUM(STOCK[VENTAS])</f>
        <v>0.89166877873927364</v>
      </c>
      <c r="K135" s="6" t="str">
        <f>_xlfn.XLOOKUP(STOCK[[#This Row],[%ACUMULADO VENTAS]],DISTRIBUCION[CORTE],DISTRIBUCION[CLASIFICACIÓN],"",-1)</f>
        <v>B</v>
      </c>
    </row>
    <row r="136" spans="1:11" x14ac:dyDescent="0.25">
      <c r="A136">
        <v>1338</v>
      </c>
      <c r="B136" t="s">
        <v>102</v>
      </c>
      <c r="C136" t="s">
        <v>17</v>
      </c>
      <c r="D136" s="3">
        <v>1200</v>
      </c>
      <c r="E136" s="6">
        <f>STOCK[[#This Row],[ENTRADAS (COMPRAS)]]-STOCK[[#This Row],[SALIDAS (VENTAS)]]</f>
        <v>35</v>
      </c>
      <c r="F136" s="3">
        <f>STOCK[[#This Row],[STOCK]]*STOCK[[#This Row],[PRECIO]]</f>
        <v>42000</v>
      </c>
      <c r="G136" s="6">
        <f>SUMIFS(ENTRADAS[CANTIDAD],ENTRADAS[CODIGO],STOCK[[#This Row],[CODIGO]])</f>
        <v>43</v>
      </c>
      <c r="H136" s="6">
        <f>SUMIFS(SALIDAS[CANTIDAD],SALIDAS[CODIGO],STOCK[[#This Row],[CODIGO]])</f>
        <v>8</v>
      </c>
      <c r="I136" s="7">
        <f>STOCK[[#This Row],[SALIDAS (VENTAS)]]*STOCK[[#This Row],[PRECIO]]</f>
        <v>9600</v>
      </c>
      <c r="J136" s="8">
        <f>SUM($I$2:I136)/SUM(STOCK[VENTAS])</f>
        <v>0.89340671277019446</v>
      </c>
      <c r="K136" s="6" t="str">
        <f>_xlfn.XLOOKUP(STOCK[[#This Row],[%ACUMULADO VENTAS]],DISTRIBUCION[CORTE],DISTRIBUCION[CLASIFICACIÓN],"",-1)</f>
        <v>B</v>
      </c>
    </row>
    <row r="137" spans="1:11" x14ac:dyDescent="0.25">
      <c r="A137">
        <v>4172</v>
      </c>
      <c r="B137" t="s">
        <v>72</v>
      </c>
      <c r="C137" t="s">
        <v>47</v>
      </c>
      <c r="D137" s="3">
        <v>600</v>
      </c>
      <c r="E137" s="6">
        <f>STOCK[[#This Row],[ENTRADAS (COMPRAS)]]-STOCK[[#This Row],[SALIDAS (VENTAS)]]</f>
        <v>35</v>
      </c>
      <c r="F137" s="3">
        <f>STOCK[[#This Row],[STOCK]]*STOCK[[#This Row],[PRECIO]]</f>
        <v>21000</v>
      </c>
      <c r="G137" s="6">
        <f>SUMIFS(ENTRADAS[CANTIDAD],ENTRADAS[CODIGO],STOCK[[#This Row],[CODIGO]])</f>
        <v>50</v>
      </c>
      <c r="H137" s="6">
        <f>SUMIFS(SALIDAS[CANTIDAD],SALIDAS[CODIGO],STOCK[[#This Row],[CODIGO]])</f>
        <v>15</v>
      </c>
      <c r="I137" s="7">
        <f>STOCK[[#This Row],[SALIDAS (VENTAS)]]*STOCK[[#This Row],[PRECIO]]</f>
        <v>9000</v>
      </c>
      <c r="J137" s="8">
        <f>SUM($I$2:I137)/SUM(STOCK[VENTAS])</f>
        <v>0.89503602592418263</v>
      </c>
      <c r="K137" s="6" t="str">
        <f>_xlfn.XLOOKUP(STOCK[[#This Row],[%ACUMULADO VENTAS]],DISTRIBUCION[CORTE],DISTRIBUCION[CLASIFICACIÓN],"",-1)</f>
        <v>B</v>
      </c>
    </row>
    <row r="138" spans="1:11" x14ac:dyDescent="0.25">
      <c r="A138">
        <v>9793</v>
      </c>
      <c r="B138" t="s">
        <v>183</v>
      </c>
      <c r="C138" t="s">
        <v>60</v>
      </c>
      <c r="D138" s="3">
        <v>3000</v>
      </c>
      <c r="E138" s="6">
        <f>STOCK[[#This Row],[ENTRADAS (COMPRAS)]]-STOCK[[#This Row],[SALIDAS (VENTAS)]]</f>
        <v>3</v>
      </c>
      <c r="F138" s="3">
        <f>STOCK[[#This Row],[STOCK]]*STOCK[[#This Row],[PRECIO]]</f>
        <v>9000</v>
      </c>
      <c r="G138" s="6">
        <f>SUMIFS(ENTRADAS[CANTIDAD],ENTRADAS[CODIGO],STOCK[[#This Row],[CODIGO]])</f>
        <v>6</v>
      </c>
      <c r="H138" s="6">
        <f>SUMIFS(SALIDAS[CANTIDAD],SALIDAS[CODIGO],STOCK[[#This Row],[CODIGO]])</f>
        <v>3</v>
      </c>
      <c r="I138" s="7">
        <f>STOCK[[#This Row],[SALIDAS (VENTAS)]]*STOCK[[#This Row],[PRECIO]]</f>
        <v>9000</v>
      </c>
      <c r="J138" s="8">
        <f>SUM($I$2:I138)/SUM(STOCK[VENTAS])</f>
        <v>0.89666533907817081</v>
      </c>
      <c r="K138" s="6" t="str">
        <f>_xlfn.XLOOKUP(STOCK[[#This Row],[%ACUMULADO VENTAS]],DISTRIBUCION[CORTE],DISTRIBUCION[CLASIFICACIÓN],"",-1)</f>
        <v>B</v>
      </c>
    </row>
    <row r="139" spans="1:11" x14ac:dyDescent="0.25">
      <c r="A139">
        <v>3620</v>
      </c>
      <c r="B139" t="s">
        <v>189</v>
      </c>
      <c r="C139" t="s">
        <v>20</v>
      </c>
      <c r="D139" s="3">
        <v>3000</v>
      </c>
      <c r="E139" s="6">
        <f>STOCK[[#This Row],[ENTRADAS (COMPRAS)]]-STOCK[[#This Row],[SALIDAS (VENTAS)]]</f>
        <v>0</v>
      </c>
      <c r="F139" s="3">
        <f>STOCK[[#This Row],[STOCK]]*STOCK[[#This Row],[PRECIO]]</f>
        <v>0</v>
      </c>
      <c r="G139" s="6">
        <f>SUMIFS(ENTRADAS[CANTIDAD],ENTRADAS[CODIGO],STOCK[[#This Row],[CODIGO]])</f>
        <v>3</v>
      </c>
      <c r="H139" s="6">
        <f>SUMIFS(SALIDAS[CANTIDAD],SALIDAS[CODIGO],STOCK[[#This Row],[CODIGO]])</f>
        <v>3</v>
      </c>
      <c r="I139" s="7">
        <f>STOCK[[#This Row],[SALIDAS (VENTAS)]]*STOCK[[#This Row],[PRECIO]]</f>
        <v>9000</v>
      </c>
      <c r="J139" s="8">
        <f>SUM($I$2:I139)/SUM(STOCK[VENTAS])</f>
        <v>0.89829465223215899</v>
      </c>
      <c r="K139" s="6" t="str">
        <f>_xlfn.XLOOKUP(STOCK[[#This Row],[%ACUMULADO VENTAS]],DISTRIBUCION[CORTE],DISTRIBUCION[CLASIFICACIÓN],"",-1)</f>
        <v>B</v>
      </c>
    </row>
    <row r="140" spans="1:11" x14ac:dyDescent="0.25">
      <c r="A140">
        <v>16879</v>
      </c>
      <c r="B140" t="s">
        <v>234</v>
      </c>
      <c r="C140" t="s">
        <v>20</v>
      </c>
      <c r="D140" s="3">
        <v>4500</v>
      </c>
      <c r="E140" s="6">
        <f>STOCK[[#This Row],[ENTRADAS (COMPRAS)]]-STOCK[[#This Row],[SALIDAS (VENTAS)]]</f>
        <v>0</v>
      </c>
      <c r="F140" s="3">
        <f>STOCK[[#This Row],[STOCK]]*STOCK[[#This Row],[PRECIO]]</f>
        <v>0</v>
      </c>
      <c r="G140" s="6">
        <f>SUMIFS(ENTRADAS[CANTIDAD],ENTRADAS[CODIGO],STOCK[[#This Row],[CODIGO]])</f>
        <v>2</v>
      </c>
      <c r="H140" s="6">
        <f>SUMIFS(SALIDAS[CANTIDAD],SALIDAS[CODIGO],STOCK[[#This Row],[CODIGO]])</f>
        <v>2</v>
      </c>
      <c r="I140" s="7">
        <f>STOCK[[#This Row],[SALIDAS (VENTAS)]]*STOCK[[#This Row],[PRECIO]]</f>
        <v>9000</v>
      </c>
      <c r="J140" s="8">
        <f>SUM($I$2:I140)/SUM(STOCK[VENTAS])</f>
        <v>0.89992396538614716</v>
      </c>
      <c r="K140" s="6" t="str">
        <f>_xlfn.XLOOKUP(STOCK[[#This Row],[%ACUMULADO VENTAS]],DISTRIBUCION[CORTE],DISTRIBUCION[CLASIFICACIÓN],"",-1)</f>
        <v>B</v>
      </c>
    </row>
    <row r="141" spans="1:11" x14ac:dyDescent="0.25">
      <c r="A141">
        <v>2107</v>
      </c>
      <c r="B141" t="s">
        <v>261</v>
      </c>
      <c r="C141" t="s">
        <v>182</v>
      </c>
      <c r="D141" s="3">
        <v>9000</v>
      </c>
      <c r="E141" s="6">
        <f>STOCK[[#This Row],[ENTRADAS (COMPRAS)]]-STOCK[[#This Row],[SALIDAS (VENTAS)]]</f>
        <v>6</v>
      </c>
      <c r="F141" s="3">
        <f>STOCK[[#This Row],[STOCK]]*STOCK[[#This Row],[PRECIO]]</f>
        <v>54000</v>
      </c>
      <c r="G141" s="6">
        <f>SUMIFS(ENTRADAS[CANTIDAD],ENTRADAS[CODIGO],STOCK[[#This Row],[CODIGO]])</f>
        <v>7</v>
      </c>
      <c r="H141" s="6">
        <f>SUMIFS(SALIDAS[CANTIDAD],SALIDAS[CODIGO],STOCK[[#This Row],[CODIGO]])</f>
        <v>1</v>
      </c>
      <c r="I141" s="7">
        <f>STOCK[[#This Row],[SALIDAS (VENTAS)]]*STOCK[[#This Row],[PRECIO]]</f>
        <v>9000</v>
      </c>
      <c r="J141" s="8">
        <f>SUM($I$2:I141)/SUM(STOCK[VENTAS])</f>
        <v>0.90155327854013545</v>
      </c>
      <c r="K141" s="6" t="str">
        <f>_xlfn.XLOOKUP(STOCK[[#This Row],[%ACUMULADO VENTAS]],DISTRIBUCION[CORTE],DISTRIBUCION[CLASIFICACIÓN],"",-1)</f>
        <v>B</v>
      </c>
    </row>
    <row r="142" spans="1:11" x14ac:dyDescent="0.25">
      <c r="A142">
        <v>3436</v>
      </c>
      <c r="B142" t="s">
        <v>140</v>
      </c>
      <c r="C142" t="s">
        <v>35</v>
      </c>
      <c r="D142" s="3">
        <v>1500</v>
      </c>
      <c r="E142" s="6">
        <f>STOCK[[#This Row],[ENTRADAS (COMPRAS)]]-STOCK[[#This Row],[SALIDAS (VENTAS)]]</f>
        <v>13</v>
      </c>
      <c r="F142" s="3">
        <f>STOCK[[#This Row],[STOCK]]*STOCK[[#This Row],[PRECIO]]</f>
        <v>19500</v>
      </c>
      <c r="G142" s="6">
        <f>SUMIFS(ENTRADAS[CANTIDAD],ENTRADAS[CODIGO],STOCK[[#This Row],[CODIGO]])</f>
        <v>19</v>
      </c>
      <c r="H142" s="6">
        <f>SUMIFS(SALIDAS[CANTIDAD],SALIDAS[CODIGO],STOCK[[#This Row],[CODIGO]])</f>
        <v>6</v>
      </c>
      <c r="I142" s="7">
        <f>STOCK[[#This Row],[SALIDAS (VENTAS)]]*STOCK[[#This Row],[PRECIO]]</f>
        <v>9000</v>
      </c>
      <c r="J142" s="8">
        <f>SUM($I$2:I142)/SUM(STOCK[VENTAS])</f>
        <v>0.90318259169412363</v>
      </c>
      <c r="K142" s="6" t="str">
        <f>_xlfn.XLOOKUP(STOCK[[#This Row],[%ACUMULADO VENTAS]],DISTRIBUCION[CORTE],DISTRIBUCION[CLASIFICACIÓN],"",-1)</f>
        <v>B</v>
      </c>
    </row>
    <row r="143" spans="1:11" x14ac:dyDescent="0.25">
      <c r="A143">
        <v>795</v>
      </c>
      <c r="B143" t="s">
        <v>115</v>
      </c>
      <c r="C143" t="s">
        <v>20</v>
      </c>
      <c r="D143" s="3">
        <v>1000</v>
      </c>
      <c r="E143" s="6">
        <f>STOCK[[#This Row],[ENTRADAS (COMPRAS)]]-STOCK[[#This Row],[SALIDAS (VENTAS)]]</f>
        <v>22</v>
      </c>
      <c r="F143" s="3">
        <f>STOCK[[#This Row],[STOCK]]*STOCK[[#This Row],[PRECIO]]</f>
        <v>22000</v>
      </c>
      <c r="G143" s="6">
        <f>SUMIFS(ENTRADAS[CANTIDAD],ENTRADAS[CODIGO],STOCK[[#This Row],[CODIGO]])</f>
        <v>31</v>
      </c>
      <c r="H143" s="6">
        <f>SUMIFS(SALIDAS[CANTIDAD],SALIDAS[CODIGO],STOCK[[#This Row],[CODIGO]])</f>
        <v>9</v>
      </c>
      <c r="I143" s="7">
        <f>STOCK[[#This Row],[SALIDAS (VENTAS)]]*STOCK[[#This Row],[PRECIO]]</f>
        <v>9000</v>
      </c>
      <c r="J143" s="8">
        <f>SUM($I$2:I143)/SUM(STOCK[VENTAS])</f>
        <v>0.9048119048481118</v>
      </c>
      <c r="K143" s="6" t="str">
        <f>_xlfn.XLOOKUP(STOCK[[#This Row],[%ACUMULADO VENTAS]],DISTRIBUCION[CORTE],DISTRIBUCION[CLASIFICACIÓN],"",-1)</f>
        <v>B</v>
      </c>
    </row>
    <row r="144" spans="1:11" x14ac:dyDescent="0.25">
      <c r="A144">
        <v>3433</v>
      </c>
      <c r="B144" t="s">
        <v>203</v>
      </c>
      <c r="C144" t="s">
        <v>35</v>
      </c>
      <c r="D144" s="3">
        <v>3000</v>
      </c>
      <c r="E144" s="6">
        <f>STOCK[[#This Row],[ENTRADAS (COMPRAS)]]-STOCK[[#This Row],[SALIDAS (VENTAS)]]</f>
        <v>10</v>
      </c>
      <c r="F144" s="3">
        <f>STOCK[[#This Row],[STOCK]]*STOCK[[#This Row],[PRECIO]]</f>
        <v>30000</v>
      </c>
      <c r="G144" s="6">
        <f>SUMIFS(ENTRADAS[CANTIDAD],ENTRADAS[CODIGO],STOCK[[#This Row],[CODIGO]])</f>
        <v>13</v>
      </c>
      <c r="H144" s="6">
        <f>SUMIFS(SALIDAS[CANTIDAD],SALIDAS[CODIGO],STOCK[[#This Row],[CODIGO]])</f>
        <v>3</v>
      </c>
      <c r="I144" s="7">
        <f>STOCK[[#This Row],[SALIDAS (VENTAS)]]*STOCK[[#This Row],[PRECIO]]</f>
        <v>9000</v>
      </c>
      <c r="J144" s="8">
        <f>SUM($I$2:I144)/SUM(STOCK[VENTAS])</f>
        <v>0.90644121800209998</v>
      </c>
      <c r="K144" s="6" t="str">
        <f>_xlfn.XLOOKUP(STOCK[[#This Row],[%ACUMULADO VENTAS]],DISTRIBUCION[CORTE],DISTRIBUCION[CLASIFICACIÓN],"",-1)</f>
        <v>B</v>
      </c>
    </row>
    <row r="145" spans="1:11" x14ac:dyDescent="0.25">
      <c r="A145">
        <v>9738</v>
      </c>
      <c r="B145" t="s">
        <v>100</v>
      </c>
      <c r="C145" t="s">
        <v>20</v>
      </c>
      <c r="D145" s="3">
        <v>800</v>
      </c>
      <c r="E145" s="6">
        <f>STOCK[[#This Row],[ENTRADAS (COMPRAS)]]-STOCK[[#This Row],[SALIDAS (VENTAS)]]</f>
        <v>66</v>
      </c>
      <c r="F145" s="3">
        <f>STOCK[[#This Row],[STOCK]]*STOCK[[#This Row],[PRECIO]]</f>
        <v>52800</v>
      </c>
      <c r="G145" s="6">
        <f>SUMIFS(ENTRADAS[CANTIDAD],ENTRADAS[CODIGO],STOCK[[#This Row],[CODIGO]])</f>
        <v>77</v>
      </c>
      <c r="H145" s="6">
        <f>SUMIFS(SALIDAS[CANTIDAD],SALIDAS[CODIGO],STOCK[[#This Row],[CODIGO]])</f>
        <v>11</v>
      </c>
      <c r="I145" s="7">
        <f>STOCK[[#This Row],[SALIDAS (VENTAS)]]*STOCK[[#This Row],[PRECIO]]</f>
        <v>8800</v>
      </c>
      <c r="J145" s="8">
        <f>SUM($I$2:I145)/SUM(STOCK[VENTAS])</f>
        <v>0.90803432419711072</v>
      </c>
      <c r="K145" s="6" t="str">
        <f>_xlfn.XLOOKUP(STOCK[[#This Row],[%ACUMULADO VENTAS]],DISTRIBUCION[CORTE],DISTRIBUCION[CLASIFICACIÓN],"",-1)</f>
        <v>B</v>
      </c>
    </row>
    <row r="146" spans="1:11" x14ac:dyDescent="0.25">
      <c r="A146">
        <v>4164</v>
      </c>
      <c r="B146" t="s">
        <v>53</v>
      </c>
      <c r="C146" t="s">
        <v>47</v>
      </c>
      <c r="D146" s="3">
        <v>300</v>
      </c>
      <c r="E146" s="6">
        <f>STOCK[[#This Row],[ENTRADAS (COMPRAS)]]-STOCK[[#This Row],[SALIDAS (VENTAS)]]</f>
        <v>94</v>
      </c>
      <c r="F146" s="3">
        <f>STOCK[[#This Row],[STOCK]]*STOCK[[#This Row],[PRECIO]]</f>
        <v>28200</v>
      </c>
      <c r="G146" s="6">
        <f>SUMIFS(ENTRADAS[CANTIDAD],ENTRADAS[CODIGO],STOCK[[#This Row],[CODIGO]])</f>
        <v>123</v>
      </c>
      <c r="H146" s="6">
        <f>SUMIFS(SALIDAS[CANTIDAD],SALIDAS[CODIGO],STOCK[[#This Row],[CODIGO]])</f>
        <v>29</v>
      </c>
      <c r="I146" s="7">
        <f>STOCK[[#This Row],[SALIDAS (VENTAS)]]*STOCK[[#This Row],[PRECIO]]</f>
        <v>8700</v>
      </c>
      <c r="J146" s="8">
        <f>SUM($I$2:I146)/SUM(STOCK[VENTAS])</f>
        <v>0.90960932691263263</v>
      </c>
      <c r="K146" s="6" t="str">
        <f>_xlfn.XLOOKUP(STOCK[[#This Row],[%ACUMULADO VENTAS]],DISTRIBUCION[CORTE],DISTRIBUCION[CLASIFICACIÓN],"",-1)</f>
        <v>B</v>
      </c>
    </row>
    <row r="147" spans="1:11" x14ac:dyDescent="0.25">
      <c r="A147">
        <v>3400</v>
      </c>
      <c r="B147" t="s">
        <v>84</v>
      </c>
      <c r="C147" t="s">
        <v>60</v>
      </c>
      <c r="D147" s="3">
        <v>700</v>
      </c>
      <c r="E147" s="6">
        <f>STOCK[[#This Row],[ENTRADAS (COMPRAS)]]-STOCK[[#This Row],[SALIDAS (VENTAS)]]</f>
        <v>63</v>
      </c>
      <c r="F147" s="3">
        <f>STOCK[[#This Row],[STOCK]]*STOCK[[#This Row],[PRECIO]]</f>
        <v>44100</v>
      </c>
      <c r="G147" s="6">
        <f>SUMIFS(ENTRADAS[CANTIDAD],ENTRADAS[CODIGO],STOCK[[#This Row],[CODIGO]])</f>
        <v>75</v>
      </c>
      <c r="H147" s="6">
        <f>SUMIFS(SALIDAS[CANTIDAD],SALIDAS[CODIGO],STOCK[[#This Row],[CODIGO]])</f>
        <v>12</v>
      </c>
      <c r="I147" s="7">
        <f>STOCK[[#This Row],[SALIDAS (VENTAS)]]*STOCK[[#This Row],[PRECIO]]</f>
        <v>8400</v>
      </c>
      <c r="J147" s="8">
        <f>SUM($I$2:I147)/SUM(STOCK[VENTAS])</f>
        <v>0.91113001918968828</v>
      </c>
      <c r="K147" s="6" t="str">
        <f>_xlfn.XLOOKUP(STOCK[[#This Row],[%ACUMULADO VENTAS]],DISTRIBUCION[CORTE],DISTRIBUCION[CLASIFICACIÓN],"",-1)</f>
        <v>B</v>
      </c>
    </row>
    <row r="148" spans="1:11" x14ac:dyDescent="0.25">
      <c r="A148">
        <v>86</v>
      </c>
      <c r="B148" t="s">
        <v>89</v>
      </c>
      <c r="C148" t="s">
        <v>24</v>
      </c>
      <c r="D148" s="3">
        <v>700</v>
      </c>
      <c r="E148" s="6">
        <f>STOCK[[#This Row],[ENTRADAS (COMPRAS)]]-STOCK[[#This Row],[SALIDAS (VENTAS)]]</f>
        <v>10</v>
      </c>
      <c r="F148" s="3">
        <f>STOCK[[#This Row],[STOCK]]*STOCK[[#This Row],[PRECIO]]</f>
        <v>7000</v>
      </c>
      <c r="G148" s="6">
        <f>SUMIFS(ENTRADAS[CANTIDAD],ENTRADAS[CODIGO],STOCK[[#This Row],[CODIGO]])</f>
        <v>22</v>
      </c>
      <c r="H148" s="6">
        <f>SUMIFS(SALIDAS[CANTIDAD],SALIDAS[CODIGO],STOCK[[#This Row],[CODIGO]])</f>
        <v>12</v>
      </c>
      <c r="I148" s="7">
        <f>STOCK[[#This Row],[SALIDAS (VENTAS)]]*STOCK[[#This Row],[PRECIO]]</f>
        <v>8400</v>
      </c>
      <c r="J148" s="8">
        <f>SUM($I$2:I148)/SUM(STOCK[VENTAS])</f>
        <v>0.91265071146674392</v>
      </c>
      <c r="K148" s="6" t="str">
        <f>_xlfn.XLOOKUP(STOCK[[#This Row],[%ACUMULADO VENTAS]],DISTRIBUCION[CORTE],DISTRIBUCION[CLASIFICACIÓN],"",-1)</f>
        <v>B</v>
      </c>
    </row>
    <row r="149" spans="1:11" x14ac:dyDescent="0.25">
      <c r="A149">
        <v>3252</v>
      </c>
      <c r="B149" t="s">
        <v>138</v>
      </c>
      <c r="C149" t="s">
        <v>17</v>
      </c>
      <c r="D149" s="3">
        <v>1600</v>
      </c>
      <c r="E149" s="6">
        <f>STOCK[[#This Row],[ENTRADAS (COMPRAS)]]-STOCK[[#This Row],[SALIDAS (VENTAS)]]</f>
        <v>24</v>
      </c>
      <c r="F149" s="3">
        <f>STOCK[[#This Row],[STOCK]]*STOCK[[#This Row],[PRECIO]]</f>
        <v>38400</v>
      </c>
      <c r="G149" s="6">
        <f>SUMIFS(ENTRADAS[CANTIDAD],ENTRADAS[CODIGO],STOCK[[#This Row],[CODIGO]])</f>
        <v>29</v>
      </c>
      <c r="H149" s="6">
        <f>SUMIFS(SALIDAS[CANTIDAD],SALIDAS[CODIGO],STOCK[[#This Row],[CODIGO]])</f>
        <v>5</v>
      </c>
      <c r="I149" s="7">
        <f>STOCK[[#This Row],[SALIDAS (VENTAS)]]*STOCK[[#This Row],[PRECIO]]</f>
        <v>8000</v>
      </c>
      <c r="J149" s="8">
        <f>SUM($I$2:I149)/SUM(STOCK[VENTAS])</f>
        <v>0.91409898982584448</v>
      </c>
      <c r="K149" s="6" t="str">
        <f>_xlfn.XLOOKUP(STOCK[[#This Row],[%ACUMULADO VENTAS]],DISTRIBUCION[CORTE],DISTRIBUCION[CLASIFICACIÓN],"",-1)</f>
        <v>B</v>
      </c>
    </row>
    <row r="150" spans="1:11" x14ac:dyDescent="0.25">
      <c r="A150">
        <v>2628</v>
      </c>
      <c r="B150" t="s">
        <v>149</v>
      </c>
      <c r="C150" t="s">
        <v>20</v>
      </c>
      <c r="D150" s="3">
        <v>2000</v>
      </c>
      <c r="E150" s="6">
        <f>STOCK[[#This Row],[ENTRADAS (COMPRAS)]]-STOCK[[#This Row],[SALIDAS (VENTAS)]]</f>
        <v>54</v>
      </c>
      <c r="F150" s="3">
        <f>STOCK[[#This Row],[STOCK]]*STOCK[[#This Row],[PRECIO]]</f>
        <v>108000</v>
      </c>
      <c r="G150" s="6">
        <f>SUMIFS(ENTRADAS[CANTIDAD],ENTRADAS[CODIGO],STOCK[[#This Row],[CODIGO]])</f>
        <v>58</v>
      </c>
      <c r="H150" s="6">
        <f>SUMIFS(SALIDAS[CANTIDAD],SALIDAS[CODIGO],STOCK[[#This Row],[CODIGO]])</f>
        <v>4</v>
      </c>
      <c r="I150" s="7">
        <f>STOCK[[#This Row],[SALIDAS (VENTAS)]]*STOCK[[#This Row],[PRECIO]]</f>
        <v>8000</v>
      </c>
      <c r="J150" s="8">
        <f>SUM($I$2:I150)/SUM(STOCK[VENTAS])</f>
        <v>0.91554726818494514</v>
      </c>
      <c r="K150" s="6" t="str">
        <f>_xlfn.XLOOKUP(STOCK[[#This Row],[%ACUMULADO VENTAS]],DISTRIBUCION[CORTE],DISTRIBUCION[CLASIFICACIÓN],"",-1)</f>
        <v>B</v>
      </c>
    </row>
    <row r="151" spans="1:11" x14ac:dyDescent="0.25">
      <c r="A151">
        <v>1345</v>
      </c>
      <c r="B151" t="s">
        <v>160</v>
      </c>
      <c r="C151" t="s">
        <v>17</v>
      </c>
      <c r="D151" s="3">
        <v>2000</v>
      </c>
      <c r="E151" s="6">
        <f>STOCK[[#This Row],[ENTRADAS (COMPRAS)]]-STOCK[[#This Row],[SALIDAS (VENTAS)]]</f>
        <v>6</v>
      </c>
      <c r="F151" s="3">
        <f>STOCK[[#This Row],[STOCK]]*STOCK[[#This Row],[PRECIO]]</f>
        <v>12000</v>
      </c>
      <c r="G151" s="6">
        <f>SUMIFS(ENTRADAS[CANTIDAD],ENTRADAS[CODIGO],STOCK[[#This Row],[CODIGO]])</f>
        <v>10</v>
      </c>
      <c r="H151" s="6">
        <f>SUMIFS(SALIDAS[CANTIDAD],SALIDAS[CODIGO],STOCK[[#This Row],[CODIGO]])</f>
        <v>4</v>
      </c>
      <c r="I151" s="7">
        <f>STOCK[[#This Row],[SALIDAS (VENTAS)]]*STOCK[[#This Row],[PRECIO]]</f>
        <v>8000</v>
      </c>
      <c r="J151" s="8">
        <f>SUM($I$2:I151)/SUM(STOCK[VENTAS])</f>
        <v>0.9169955465440458</v>
      </c>
      <c r="K151" s="6" t="str">
        <f>_xlfn.XLOOKUP(STOCK[[#This Row],[%ACUMULADO VENTAS]],DISTRIBUCION[CORTE],DISTRIBUCION[CLASIFICACIÓN],"",-1)</f>
        <v>B</v>
      </c>
    </row>
    <row r="152" spans="1:11" x14ac:dyDescent="0.25">
      <c r="A152">
        <v>2711</v>
      </c>
      <c r="B152" t="s">
        <v>217</v>
      </c>
      <c r="C152" t="s">
        <v>216</v>
      </c>
      <c r="D152" s="3">
        <v>4000</v>
      </c>
      <c r="E152" s="6">
        <f>STOCK[[#This Row],[ENTRADAS (COMPRAS)]]-STOCK[[#This Row],[SALIDAS (VENTAS)]]</f>
        <v>6</v>
      </c>
      <c r="F152" s="3">
        <f>STOCK[[#This Row],[STOCK]]*STOCK[[#This Row],[PRECIO]]</f>
        <v>24000</v>
      </c>
      <c r="G152" s="6">
        <f>SUMIFS(ENTRADAS[CANTIDAD],ENTRADAS[CODIGO],STOCK[[#This Row],[CODIGO]])</f>
        <v>8</v>
      </c>
      <c r="H152" s="6">
        <f>SUMIFS(SALIDAS[CANTIDAD],SALIDAS[CODIGO],STOCK[[#This Row],[CODIGO]])</f>
        <v>2</v>
      </c>
      <c r="I152" s="7">
        <f>STOCK[[#This Row],[SALIDAS (VENTAS)]]*STOCK[[#This Row],[PRECIO]]</f>
        <v>8000</v>
      </c>
      <c r="J152" s="8">
        <f>SUM($I$2:I152)/SUM(STOCK[VENTAS])</f>
        <v>0.91844382490314636</v>
      </c>
      <c r="K152" s="6" t="str">
        <f>_xlfn.XLOOKUP(STOCK[[#This Row],[%ACUMULADO VENTAS]],DISTRIBUCION[CORTE],DISTRIBUCION[CLASIFICACIÓN],"",-1)</f>
        <v>B</v>
      </c>
    </row>
    <row r="153" spans="1:11" x14ac:dyDescent="0.25">
      <c r="A153">
        <v>11235</v>
      </c>
      <c r="B153" t="s">
        <v>218</v>
      </c>
      <c r="C153" t="s">
        <v>47</v>
      </c>
      <c r="D153" s="3">
        <v>4000</v>
      </c>
      <c r="E153" s="6">
        <f>STOCK[[#This Row],[ENTRADAS (COMPRAS)]]-STOCK[[#This Row],[SALIDAS (VENTAS)]]</f>
        <v>6</v>
      </c>
      <c r="F153" s="3">
        <f>STOCK[[#This Row],[STOCK]]*STOCK[[#This Row],[PRECIO]]</f>
        <v>24000</v>
      </c>
      <c r="G153" s="6">
        <f>SUMIFS(ENTRADAS[CANTIDAD],ENTRADAS[CODIGO],STOCK[[#This Row],[CODIGO]])</f>
        <v>8</v>
      </c>
      <c r="H153" s="6">
        <f>SUMIFS(SALIDAS[CANTIDAD],SALIDAS[CODIGO],STOCK[[#This Row],[CODIGO]])</f>
        <v>2</v>
      </c>
      <c r="I153" s="7">
        <f>STOCK[[#This Row],[SALIDAS (VENTAS)]]*STOCK[[#This Row],[PRECIO]]</f>
        <v>8000</v>
      </c>
      <c r="J153" s="8">
        <f>SUM($I$2:I153)/SUM(STOCK[VENTAS])</f>
        <v>0.91989210326224702</v>
      </c>
      <c r="K153" s="6" t="str">
        <f>_xlfn.XLOOKUP(STOCK[[#This Row],[%ACUMULADO VENTAS]],DISTRIBUCION[CORTE],DISTRIBUCION[CLASIFICACIÓN],"",-1)</f>
        <v>B</v>
      </c>
    </row>
    <row r="154" spans="1:11" x14ac:dyDescent="0.25">
      <c r="A154">
        <v>16984</v>
      </c>
      <c r="B154" t="s">
        <v>172</v>
      </c>
      <c r="C154" t="s">
        <v>20</v>
      </c>
      <c r="D154" s="3">
        <v>2000</v>
      </c>
      <c r="E154" s="6">
        <f>STOCK[[#This Row],[ENTRADAS (COMPRAS)]]-STOCK[[#This Row],[SALIDAS (VENTAS)]]</f>
        <v>39</v>
      </c>
      <c r="F154" s="3">
        <f>STOCK[[#This Row],[STOCK]]*STOCK[[#This Row],[PRECIO]]</f>
        <v>78000</v>
      </c>
      <c r="G154" s="6">
        <f>SUMIFS(ENTRADAS[CANTIDAD],ENTRADAS[CODIGO],STOCK[[#This Row],[CODIGO]])</f>
        <v>43</v>
      </c>
      <c r="H154" s="6">
        <f>SUMIFS(SALIDAS[CANTIDAD],SALIDAS[CODIGO],STOCK[[#This Row],[CODIGO]])</f>
        <v>4</v>
      </c>
      <c r="I154" s="7">
        <f>STOCK[[#This Row],[SALIDAS (VENTAS)]]*STOCK[[#This Row],[PRECIO]]</f>
        <v>8000</v>
      </c>
      <c r="J154" s="8">
        <f>SUM($I$2:I154)/SUM(STOCK[VENTAS])</f>
        <v>0.92134038162134757</v>
      </c>
      <c r="K154" s="6" t="str">
        <f>_xlfn.XLOOKUP(STOCK[[#This Row],[%ACUMULADO VENTAS]],DISTRIBUCION[CORTE],DISTRIBUCION[CLASIFICACIÓN],"",-1)</f>
        <v>B</v>
      </c>
    </row>
    <row r="155" spans="1:11" x14ac:dyDescent="0.25">
      <c r="A155">
        <v>1543</v>
      </c>
      <c r="B155" t="s">
        <v>148</v>
      </c>
      <c r="C155" t="s">
        <v>35</v>
      </c>
      <c r="D155" s="3">
        <v>1000</v>
      </c>
      <c r="E155" s="6">
        <f>STOCK[[#This Row],[ENTRADAS (COMPRAS)]]-STOCK[[#This Row],[SALIDAS (VENTAS)]]</f>
        <v>52</v>
      </c>
      <c r="F155" s="3">
        <f>STOCK[[#This Row],[STOCK]]*STOCK[[#This Row],[PRECIO]]</f>
        <v>52000</v>
      </c>
      <c r="G155" s="6">
        <f>SUMIFS(ENTRADAS[CANTIDAD],ENTRADAS[CODIGO],STOCK[[#This Row],[CODIGO]])</f>
        <v>60</v>
      </c>
      <c r="H155" s="6">
        <f>SUMIFS(SALIDAS[CANTIDAD],SALIDAS[CODIGO],STOCK[[#This Row],[CODIGO]])</f>
        <v>8</v>
      </c>
      <c r="I155" s="7">
        <f>STOCK[[#This Row],[SALIDAS (VENTAS)]]*STOCK[[#This Row],[PRECIO]]</f>
        <v>8000</v>
      </c>
      <c r="J155" s="8">
        <f>SUM($I$2:I155)/SUM(STOCK[VENTAS])</f>
        <v>0.92278865998044823</v>
      </c>
      <c r="K155" s="6" t="str">
        <f>_xlfn.XLOOKUP(STOCK[[#This Row],[%ACUMULADO VENTAS]],DISTRIBUCION[CORTE],DISTRIBUCION[CLASIFICACIÓN],"",-1)</f>
        <v>B</v>
      </c>
    </row>
    <row r="156" spans="1:11" x14ac:dyDescent="0.25">
      <c r="A156">
        <v>6533</v>
      </c>
      <c r="B156" t="s">
        <v>284</v>
      </c>
      <c r="C156" t="s">
        <v>17</v>
      </c>
      <c r="D156" s="3">
        <v>4000</v>
      </c>
      <c r="E156" s="6">
        <f>STOCK[[#This Row],[ENTRADAS (COMPRAS)]]-STOCK[[#This Row],[SALIDAS (VENTAS)]]</f>
        <v>1</v>
      </c>
      <c r="F156" s="3">
        <f>STOCK[[#This Row],[STOCK]]*STOCK[[#This Row],[PRECIO]]</f>
        <v>4000</v>
      </c>
      <c r="G156" s="6">
        <f>SUMIFS(ENTRADAS[CANTIDAD],ENTRADAS[CODIGO],STOCK[[#This Row],[CODIGO]])</f>
        <v>3</v>
      </c>
      <c r="H156" s="6">
        <f>SUMIFS(SALIDAS[CANTIDAD],SALIDAS[CODIGO],STOCK[[#This Row],[CODIGO]])</f>
        <v>2</v>
      </c>
      <c r="I156" s="7">
        <f>STOCK[[#This Row],[SALIDAS (VENTAS)]]*STOCK[[#This Row],[PRECIO]]</f>
        <v>8000</v>
      </c>
      <c r="J156" s="8">
        <f>SUM($I$2:I156)/SUM(STOCK[VENTAS])</f>
        <v>0.9242369383395489</v>
      </c>
      <c r="K156" s="6" t="str">
        <f>_xlfn.XLOOKUP(STOCK[[#This Row],[%ACUMULADO VENTAS]],DISTRIBUCION[CORTE],DISTRIBUCION[CLASIFICACIÓN],"",-1)</f>
        <v>B</v>
      </c>
    </row>
    <row r="157" spans="1:11" x14ac:dyDescent="0.25">
      <c r="A157">
        <v>441</v>
      </c>
      <c r="B157" t="s">
        <v>187</v>
      </c>
      <c r="C157" t="s">
        <v>24</v>
      </c>
      <c r="D157" s="3">
        <v>2500</v>
      </c>
      <c r="E157" s="6">
        <f>STOCK[[#This Row],[ENTRADAS (COMPRAS)]]-STOCK[[#This Row],[SALIDAS (VENTAS)]]</f>
        <v>0</v>
      </c>
      <c r="F157" s="3">
        <f>STOCK[[#This Row],[STOCK]]*STOCK[[#This Row],[PRECIO]]</f>
        <v>0</v>
      </c>
      <c r="G157" s="6">
        <f>SUMIFS(ENTRADAS[CANTIDAD],ENTRADAS[CODIGO],STOCK[[#This Row],[CODIGO]])</f>
        <v>3</v>
      </c>
      <c r="H157" s="6">
        <f>SUMIFS(SALIDAS[CANTIDAD],SALIDAS[CODIGO],STOCK[[#This Row],[CODIGO]])</f>
        <v>3</v>
      </c>
      <c r="I157" s="7">
        <f>STOCK[[#This Row],[SALIDAS (VENTAS)]]*STOCK[[#This Row],[PRECIO]]</f>
        <v>7500</v>
      </c>
      <c r="J157" s="8">
        <f>SUM($I$2:I157)/SUM(STOCK[VENTAS])</f>
        <v>0.92559469930120564</v>
      </c>
      <c r="K157" s="6" t="str">
        <f>_xlfn.XLOOKUP(STOCK[[#This Row],[%ACUMULADO VENTAS]],DISTRIBUCION[CORTE],DISTRIBUCION[CLASIFICACIÓN],"",-1)</f>
        <v>B</v>
      </c>
    </row>
    <row r="158" spans="1:11" x14ac:dyDescent="0.25">
      <c r="A158">
        <v>4155</v>
      </c>
      <c r="B158" t="s">
        <v>61</v>
      </c>
      <c r="C158" t="s">
        <v>47</v>
      </c>
      <c r="D158" s="3">
        <v>300</v>
      </c>
      <c r="E158" s="6">
        <f>STOCK[[#This Row],[ENTRADAS (COMPRAS)]]-STOCK[[#This Row],[SALIDAS (VENTAS)]]</f>
        <v>214</v>
      </c>
      <c r="F158" s="3">
        <f>STOCK[[#This Row],[STOCK]]*STOCK[[#This Row],[PRECIO]]</f>
        <v>64200</v>
      </c>
      <c r="G158" s="6">
        <f>SUMIFS(ENTRADAS[CANTIDAD],ENTRADAS[CODIGO],STOCK[[#This Row],[CODIGO]])</f>
        <v>239</v>
      </c>
      <c r="H158" s="6">
        <f>SUMIFS(SALIDAS[CANTIDAD],SALIDAS[CODIGO],STOCK[[#This Row],[CODIGO]])</f>
        <v>25</v>
      </c>
      <c r="I158" s="7">
        <f>STOCK[[#This Row],[SALIDAS (VENTAS)]]*STOCK[[#This Row],[PRECIO]]</f>
        <v>7500</v>
      </c>
      <c r="J158" s="8">
        <f>SUM($I$2:I158)/SUM(STOCK[VENTAS])</f>
        <v>0.92695246026286249</v>
      </c>
      <c r="K158" s="6" t="str">
        <f>_xlfn.XLOOKUP(STOCK[[#This Row],[%ACUMULADO VENTAS]],DISTRIBUCION[CORTE],DISTRIBUCION[CLASIFICACIÓN],"",-1)</f>
        <v>B</v>
      </c>
    </row>
    <row r="159" spans="1:11" x14ac:dyDescent="0.25">
      <c r="A159">
        <v>3237</v>
      </c>
      <c r="B159" t="s">
        <v>150</v>
      </c>
      <c r="C159" t="s">
        <v>24</v>
      </c>
      <c r="D159" s="3">
        <v>1500</v>
      </c>
      <c r="E159" s="6">
        <f>STOCK[[#This Row],[ENTRADAS (COMPRAS)]]-STOCK[[#This Row],[SALIDAS (VENTAS)]]</f>
        <v>53</v>
      </c>
      <c r="F159" s="3">
        <f>STOCK[[#This Row],[STOCK]]*STOCK[[#This Row],[PRECIO]]</f>
        <v>79500</v>
      </c>
      <c r="G159" s="6">
        <f>SUMIFS(ENTRADAS[CANTIDAD],ENTRADAS[CODIGO],STOCK[[#This Row],[CODIGO]])</f>
        <v>58</v>
      </c>
      <c r="H159" s="6">
        <f>SUMIFS(SALIDAS[CANTIDAD],SALIDAS[CODIGO],STOCK[[#This Row],[CODIGO]])</f>
        <v>5</v>
      </c>
      <c r="I159" s="7">
        <f>STOCK[[#This Row],[SALIDAS (VENTAS)]]*STOCK[[#This Row],[PRECIO]]</f>
        <v>7500</v>
      </c>
      <c r="J159" s="8">
        <f>SUM($I$2:I159)/SUM(STOCK[VENTAS])</f>
        <v>0.92831022122451934</v>
      </c>
      <c r="K159" s="6" t="str">
        <f>_xlfn.XLOOKUP(STOCK[[#This Row],[%ACUMULADO VENTAS]],DISTRIBUCION[CORTE],DISTRIBUCION[CLASIFICACIÓN],"",-1)</f>
        <v>B</v>
      </c>
    </row>
    <row r="160" spans="1:11" x14ac:dyDescent="0.25">
      <c r="A160">
        <v>17223</v>
      </c>
      <c r="B160" t="s">
        <v>197</v>
      </c>
      <c r="C160" t="s">
        <v>35</v>
      </c>
      <c r="D160" s="3">
        <v>2500</v>
      </c>
      <c r="E160" s="6">
        <f>STOCK[[#This Row],[ENTRADAS (COMPRAS)]]-STOCK[[#This Row],[SALIDAS (VENTAS)]]</f>
        <v>15</v>
      </c>
      <c r="F160" s="3">
        <f>STOCK[[#This Row],[STOCK]]*STOCK[[#This Row],[PRECIO]]</f>
        <v>37500</v>
      </c>
      <c r="G160" s="6">
        <f>SUMIFS(ENTRADAS[CANTIDAD],ENTRADAS[CODIGO],STOCK[[#This Row],[CODIGO]])</f>
        <v>18</v>
      </c>
      <c r="H160" s="6">
        <f>SUMIFS(SALIDAS[CANTIDAD],SALIDAS[CODIGO],STOCK[[#This Row],[CODIGO]])</f>
        <v>3</v>
      </c>
      <c r="I160" s="7">
        <f>STOCK[[#This Row],[SALIDAS (VENTAS)]]*STOCK[[#This Row],[PRECIO]]</f>
        <v>7500</v>
      </c>
      <c r="J160" s="8">
        <f>SUM($I$2:I160)/SUM(STOCK[VENTAS])</f>
        <v>0.92966798218617619</v>
      </c>
      <c r="K160" s="6" t="str">
        <f>_xlfn.XLOOKUP(STOCK[[#This Row],[%ACUMULADO VENTAS]],DISTRIBUCION[CORTE],DISTRIBUCION[CLASIFICACIÓN],"",-1)</f>
        <v>B</v>
      </c>
    </row>
    <row r="161" spans="1:11" x14ac:dyDescent="0.25">
      <c r="A161">
        <v>11377</v>
      </c>
      <c r="B161" t="s">
        <v>271</v>
      </c>
      <c r="C161" t="s">
        <v>20</v>
      </c>
      <c r="D161" s="3">
        <v>7000</v>
      </c>
      <c r="E161" s="6">
        <f>STOCK[[#This Row],[ENTRADAS (COMPRAS)]]-STOCK[[#This Row],[SALIDAS (VENTAS)]]</f>
        <v>4</v>
      </c>
      <c r="F161" s="3">
        <f>STOCK[[#This Row],[STOCK]]*STOCK[[#This Row],[PRECIO]]</f>
        <v>28000</v>
      </c>
      <c r="G161" s="6">
        <f>SUMIFS(ENTRADAS[CANTIDAD],ENTRADAS[CODIGO],STOCK[[#This Row],[CODIGO]])</f>
        <v>5</v>
      </c>
      <c r="H161" s="6">
        <f>SUMIFS(SALIDAS[CANTIDAD],SALIDAS[CODIGO],STOCK[[#This Row],[CODIGO]])</f>
        <v>1</v>
      </c>
      <c r="I161" s="7">
        <f>STOCK[[#This Row],[SALIDAS (VENTAS)]]*STOCK[[#This Row],[PRECIO]]</f>
        <v>7000</v>
      </c>
      <c r="J161" s="8">
        <f>SUM($I$2:I161)/SUM(STOCK[VENTAS])</f>
        <v>0.93093522575038923</v>
      </c>
      <c r="K161" s="6" t="str">
        <f>_xlfn.XLOOKUP(STOCK[[#This Row],[%ACUMULADO VENTAS]],DISTRIBUCION[CORTE],DISTRIBUCION[CLASIFICACIÓN],"",-1)</f>
        <v>B</v>
      </c>
    </row>
    <row r="162" spans="1:11" x14ac:dyDescent="0.25">
      <c r="A162">
        <v>2829</v>
      </c>
      <c r="B162" t="s">
        <v>256</v>
      </c>
      <c r="C162" t="s">
        <v>20</v>
      </c>
      <c r="D162" s="3">
        <v>3500</v>
      </c>
      <c r="E162" s="6">
        <f>STOCK[[#This Row],[ENTRADAS (COMPRAS)]]-STOCK[[#This Row],[SALIDAS (VENTAS)]]</f>
        <v>7</v>
      </c>
      <c r="F162" s="3">
        <f>STOCK[[#This Row],[STOCK]]*STOCK[[#This Row],[PRECIO]]</f>
        <v>24500</v>
      </c>
      <c r="G162" s="6">
        <f>SUMIFS(ENTRADAS[CANTIDAD],ENTRADAS[CODIGO],STOCK[[#This Row],[CODIGO]])</f>
        <v>9</v>
      </c>
      <c r="H162" s="6">
        <f>SUMIFS(SALIDAS[CANTIDAD],SALIDAS[CODIGO],STOCK[[#This Row],[CODIGO]])</f>
        <v>2</v>
      </c>
      <c r="I162" s="7">
        <f>STOCK[[#This Row],[SALIDAS (VENTAS)]]*STOCK[[#This Row],[PRECIO]]</f>
        <v>7000</v>
      </c>
      <c r="J162" s="8">
        <f>SUM($I$2:I162)/SUM(STOCK[VENTAS])</f>
        <v>0.93220246931460227</v>
      </c>
      <c r="K162" s="6" t="str">
        <f>_xlfn.XLOOKUP(STOCK[[#This Row],[%ACUMULADO VENTAS]],DISTRIBUCION[CORTE],DISTRIBUCION[CLASIFICACIÓN],"",-1)</f>
        <v>B</v>
      </c>
    </row>
    <row r="163" spans="1:11" x14ac:dyDescent="0.25">
      <c r="A163">
        <v>431</v>
      </c>
      <c r="B163" t="s">
        <v>199</v>
      </c>
      <c r="C163" t="s">
        <v>24</v>
      </c>
      <c r="D163" s="3">
        <v>3200</v>
      </c>
      <c r="E163" s="6">
        <f>STOCK[[#This Row],[ENTRADAS (COMPRAS)]]-STOCK[[#This Row],[SALIDAS (VENTAS)]]</f>
        <v>14</v>
      </c>
      <c r="F163" s="3">
        <f>STOCK[[#This Row],[STOCK]]*STOCK[[#This Row],[PRECIO]]</f>
        <v>44800</v>
      </c>
      <c r="G163" s="6">
        <f>SUMIFS(ENTRADAS[CANTIDAD],ENTRADAS[CODIGO],STOCK[[#This Row],[CODIGO]])</f>
        <v>16</v>
      </c>
      <c r="H163" s="6">
        <f>SUMIFS(SALIDAS[CANTIDAD],SALIDAS[CODIGO],STOCK[[#This Row],[CODIGO]])</f>
        <v>2</v>
      </c>
      <c r="I163" s="7">
        <f>STOCK[[#This Row],[SALIDAS (VENTAS)]]*STOCK[[#This Row],[PRECIO]]</f>
        <v>6400</v>
      </c>
      <c r="J163" s="8">
        <f>SUM($I$2:I163)/SUM(STOCK[VENTAS])</f>
        <v>0.93336109200188278</v>
      </c>
      <c r="K163" s="6" t="str">
        <f>_xlfn.XLOOKUP(STOCK[[#This Row],[%ACUMULADO VENTAS]],DISTRIBUCION[CORTE],DISTRIBUCION[CLASIFICACIÓN],"",-1)</f>
        <v>B</v>
      </c>
    </row>
    <row r="164" spans="1:11" x14ac:dyDescent="0.25">
      <c r="A164">
        <v>4268</v>
      </c>
      <c r="B164" t="s">
        <v>186</v>
      </c>
      <c r="C164" t="s">
        <v>60</v>
      </c>
      <c r="D164" s="3">
        <v>2000</v>
      </c>
      <c r="E164" s="6">
        <f>STOCK[[#This Row],[ENTRADAS (COMPRAS)]]-STOCK[[#This Row],[SALIDAS (VENTAS)]]</f>
        <v>1</v>
      </c>
      <c r="F164" s="3">
        <f>STOCK[[#This Row],[STOCK]]*STOCK[[#This Row],[PRECIO]]</f>
        <v>2000</v>
      </c>
      <c r="G164" s="6">
        <f>SUMIFS(ENTRADAS[CANTIDAD],ENTRADAS[CODIGO],STOCK[[#This Row],[CODIGO]])</f>
        <v>4</v>
      </c>
      <c r="H164" s="6">
        <f>SUMIFS(SALIDAS[CANTIDAD],SALIDAS[CODIGO],STOCK[[#This Row],[CODIGO]])</f>
        <v>3</v>
      </c>
      <c r="I164" s="7">
        <f>STOCK[[#This Row],[SALIDAS (VENTAS)]]*STOCK[[#This Row],[PRECIO]]</f>
        <v>6000</v>
      </c>
      <c r="J164" s="8">
        <f>SUM($I$2:I164)/SUM(STOCK[VENTAS])</f>
        <v>0.93444730077120819</v>
      </c>
      <c r="K164" s="6" t="str">
        <f>_xlfn.XLOOKUP(STOCK[[#This Row],[%ACUMULADO VENTAS]],DISTRIBUCION[CORTE],DISTRIBUCION[CLASIFICACIÓN],"",-1)</f>
        <v>B</v>
      </c>
    </row>
    <row r="165" spans="1:11" x14ac:dyDescent="0.25">
      <c r="A165">
        <v>53</v>
      </c>
      <c r="B165" t="s">
        <v>204</v>
      </c>
      <c r="C165" t="s">
        <v>60</v>
      </c>
      <c r="D165" s="3">
        <v>3000</v>
      </c>
      <c r="E165" s="6">
        <f>STOCK[[#This Row],[ENTRADAS (COMPRAS)]]-STOCK[[#This Row],[SALIDAS (VENTAS)]]</f>
        <v>10</v>
      </c>
      <c r="F165" s="3">
        <f>STOCK[[#This Row],[STOCK]]*STOCK[[#This Row],[PRECIO]]</f>
        <v>30000</v>
      </c>
      <c r="G165" s="6">
        <f>SUMIFS(ENTRADAS[CANTIDAD],ENTRADAS[CODIGO],STOCK[[#This Row],[CODIGO]])</f>
        <v>12</v>
      </c>
      <c r="H165" s="6">
        <f>SUMIFS(SALIDAS[CANTIDAD],SALIDAS[CODIGO],STOCK[[#This Row],[CODIGO]])</f>
        <v>2</v>
      </c>
      <c r="I165" s="7">
        <f>STOCK[[#This Row],[SALIDAS (VENTAS)]]*STOCK[[#This Row],[PRECIO]]</f>
        <v>6000</v>
      </c>
      <c r="J165" s="8">
        <f>SUM($I$2:I165)/SUM(STOCK[VENTAS])</f>
        <v>0.93553350954053371</v>
      </c>
      <c r="K165" s="6" t="str">
        <f>_xlfn.XLOOKUP(STOCK[[#This Row],[%ACUMULADO VENTAS]],DISTRIBUCION[CORTE],DISTRIBUCION[CLASIFICACIÓN],"",-1)</f>
        <v>B</v>
      </c>
    </row>
    <row r="166" spans="1:11" x14ac:dyDescent="0.25">
      <c r="A166">
        <v>4651</v>
      </c>
      <c r="B166" t="s">
        <v>254</v>
      </c>
      <c r="C166" t="s">
        <v>20</v>
      </c>
      <c r="D166" s="3">
        <v>6000</v>
      </c>
      <c r="E166" s="6">
        <f>STOCK[[#This Row],[ENTRADAS (COMPRAS)]]-STOCK[[#This Row],[SALIDAS (VENTAS)]]</f>
        <v>9</v>
      </c>
      <c r="F166" s="3">
        <f>STOCK[[#This Row],[STOCK]]*STOCK[[#This Row],[PRECIO]]</f>
        <v>54000</v>
      </c>
      <c r="G166" s="6">
        <f>SUMIFS(ENTRADAS[CANTIDAD],ENTRADAS[CODIGO],STOCK[[#This Row],[CODIGO]])</f>
        <v>10</v>
      </c>
      <c r="H166" s="6">
        <f>SUMIFS(SALIDAS[CANTIDAD],SALIDAS[CODIGO],STOCK[[#This Row],[CODIGO]])</f>
        <v>1</v>
      </c>
      <c r="I166" s="7">
        <f>STOCK[[#This Row],[SALIDAS (VENTAS)]]*STOCK[[#This Row],[PRECIO]]</f>
        <v>6000</v>
      </c>
      <c r="J166" s="8">
        <f>SUM($I$2:I166)/SUM(STOCK[VENTAS])</f>
        <v>0.93661971830985913</v>
      </c>
      <c r="K166" s="6" t="str">
        <f>_xlfn.XLOOKUP(STOCK[[#This Row],[%ACUMULADO VENTAS]],DISTRIBUCION[CORTE],DISTRIBUCION[CLASIFICACIÓN],"",-1)</f>
        <v>B</v>
      </c>
    </row>
    <row r="167" spans="1:11" x14ac:dyDescent="0.25">
      <c r="A167">
        <v>418</v>
      </c>
      <c r="B167" t="s">
        <v>258</v>
      </c>
      <c r="C167" t="s">
        <v>47</v>
      </c>
      <c r="D167" s="3">
        <v>6000</v>
      </c>
      <c r="E167" s="6">
        <f>STOCK[[#This Row],[ENTRADAS (COMPRAS)]]-STOCK[[#This Row],[SALIDAS (VENTAS)]]</f>
        <v>7</v>
      </c>
      <c r="F167" s="3">
        <f>STOCK[[#This Row],[STOCK]]*STOCK[[#This Row],[PRECIO]]</f>
        <v>42000</v>
      </c>
      <c r="G167" s="6">
        <f>SUMIFS(ENTRADAS[CANTIDAD],ENTRADAS[CODIGO],STOCK[[#This Row],[CODIGO]])</f>
        <v>8</v>
      </c>
      <c r="H167" s="6">
        <f>SUMIFS(SALIDAS[CANTIDAD],SALIDAS[CODIGO],STOCK[[#This Row],[CODIGO]])</f>
        <v>1</v>
      </c>
      <c r="I167" s="7">
        <f>STOCK[[#This Row],[SALIDAS (VENTAS)]]*STOCK[[#This Row],[PRECIO]]</f>
        <v>6000</v>
      </c>
      <c r="J167" s="8">
        <f>SUM($I$2:I167)/SUM(STOCK[VENTAS])</f>
        <v>0.93770592707918465</v>
      </c>
      <c r="K167" s="6" t="str">
        <f>_xlfn.XLOOKUP(STOCK[[#This Row],[%ACUMULADO VENTAS]],DISTRIBUCION[CORTE],DISTRIBUCION[CLASIFICACIÓN],"",-1)</f>
        <v>B</v>
      </c>
    </row>
    <row r="168" spans="1:11" x14ac:dyDescent="0.25">
      <c r="A168">
        <v>2217</v>
      </c>
      <c r="B168" t="s">
        <v>262</v>
      </c>
      <c r="C168" t="s">
        <v>20</v>
      </c>
      <c r="D168" s="3">
        <v>6000</v>
      </c>
      <c r="E168" s="6">
        <f>STOCK[[#This Row],[ENTRADAS (COMPRAS)]]-STOCK[[#This Row],[SALIDAS (VENTAS)]]</f>
        <v>6</v>
      </c>
      <c r="F168" s="3">
        <f>STOCK[[#This Row],[STOCK]]*STOCK[[#This Row],[PRECIO]]</f>
        <v>36000</v>
      </c>
      <c r="G168" s="6">
        <f>SUMIFS(ENTRADAS[CANTIDAD],ENTRADAS[CODIGO],STOCK[[#This Row],[CODIGO]])</f>
        <v>7</v>
      </c>
      <c r="H168" s="6">
        <f>SUMIFS(SALIDAS[CANTIDAD],SALIDAS[CODIGO],STOCK[[#This Row],[CODIGO]])</f>
        <v>1</v>
      </c>
      <c r="I168" s="7">
        <f>STOCK[[#This Row],[SALIDAS (VENTAS)]]*STOCK[[#This Row],[PRECIO]]</f>
        <v>6000</v>
      </c>
      <c r="J168" s="8">
        <f>SUM($I$2:I168)/SUM(STOCK[VENTAS])</f>
        <v>0.93879213584851007</v>
      </c>
      <c r="K168" s="6" t="str">
        <f>_xlfn.XLOOKUP(STOCK[[#This Row],[%ACUMULADO VENTAS]],DISTRIBUCION[CORTE],DISTRIBUCION[CLASIFICACIÓN],"",-1)</f>
        <v>B</v>
      </c>
    </row>
    <row r="169" spans="1:11" x14ac:dyDescent="0.25">
      <c r="A169">
        <v>601</v>
      </c>
      <c r="B169" t="s">
        <v>273</v>
      </c>
      <c r="C169" t="s">
        <v>17</v>
      </c>
      <c r="D169" s="3">
        <v>6000</v>
      </c>
      <c r="E169" s="6">
        <f>STOCK[[#This Row],[ENTRADAS (COMPRAS)]]-STOCK[[#This Row],[SALIDAS (VENTAS)]]</f>
        <v>3</v>
      </c>
      <c r="F169" s="3">
        <f>STOCK[[#This Row],[STOCK]]*STOCK[[#This Row],[PRECIO]]</f>
        <v>18000</v>
      </c>
      <c r="G169" s="6">
        <f>SUMIFS(ENTRADAS[CANTIDAD],ENTRADAS[CODIGO],STOCK[[#This Row],[CODIGO]])</f>
        <v>4</v>
      </c>
      <c r="H169" s="6">
        <f>SUMIFS(SALIDAS[CANTIDAD],SALIDAS[CODIGO],STOCK[[#This Row],[CODIGO]])</f>
        <v>1</v>
      </c>
      <c r="I169" s="7">
        <f>STOCK[[#This Row],[SALIDAS (VENTAS)]]*STOCK[[#This Row],[PRECIO]]</f>
        <v>6000</v>
      </c>
      <c r="J169" s="8">
        <f>SUM($I$2:I169)/SUM(STOCK[VENTAS])</f>
        <v>0.93987834461783559</v>
      </c>
      <c r="K169" s="6" t="str">
        <f>_xlfn.XLOOKUP(STOCK[[#This Row],[%ACUMULADO VENTAS]],DISTRIBUCION[CORTE],DISTRIBUCION[CLASIFICACIÓN],"",-1)</f>
        <v>B</v>
      </c>
    </row>
    <row r="170" spans="1:11" x14ac:dyDescent="0.25">
      <c r="A170">
        <v>1881</v>
      </c>
      <c r="B170" t="s">
        <v>276</v>
      </c>
      <c r="C170" t="s">
        <v>20</v>
      </c>
      <c r="D170" s="3">
        <v>6000</v>
      </c>
      <c r="E170" s="6">
        <f>STOCK[[#This Row],[ENTRADAS (COMPRAS)]]-STOCK[[#This Row],[SALIDAS (VENTAS)]]</f>
        <v>3</v>
      </c>
      <c r="F170" s="3">
        <f>STOCK[[#This Row],[STOCK]]*STOCK[[#This Row],[PRECIO]]</f>
        <v>18000</v>
      </c>
      <c r="G170" s="6">
        <f>SUMIFS(ENTRADAS[CANTIDAD],ENTRADAS[CODIGO],STOCK[[#This Row],[CODIGO]])</f>
        <v>4</v>
      </c>
      <c r="H170" s="6">
        <f>SUMIFS(SALIDAS[CANTIDAD],SALIDAS[CODIGO],STOCK[[#This Row],[CODIGO]])</f>
        <v>1</v>
      </c>
      <c r="I170" s="7">
        <f>STOCK[[#This Row],[SALIDAS (VENTAS)]]*STOCK[[#This Row],[PRECIO]]</f>
        <v>6000</v>
      </c>
      <c r="J170" s="8">
        <f>SUM($I$2:I170)/SUM(STOCK[VENTAS])</f>
        <v>0.94096455338716101</v>
      </c>
      <c r="K170" s="6" t="str">
        <f>_xlfn.XLOOKUP(STOCK[[#This Row],[%ACUMULADO VENTAS]],DISTRIBUCION[CORTE],DISTRIBUCION[CLASIFICACIÓN],"",-1)</f>
        <v>B</v>
      </c>
    </row>
    <row r="171" spans="1:11" x14ac:dyDescent="0.25">
      <c r="A171">
        <v>600</v>
      </c>
      <c r="B171" t="s">
        <v>280</v>
      </c>
      <c r="C171" t="s">
        <v>17</v>
      </c>
      <c r="D171" s="3">
        <v>6000</v>
      </c>
      <c r="E171" s="6">
        <f>STOCK[[#This Row],[ENTRADAS (COMPRAS)]]-STOCK[[#This Row],[SALIDAS (VENTAS)]]</f>
        <v>2</v>
      </c>
      <c r="F171" s="3">
        <f>STOCK[[#This Row],[STOCK]]*STOCK[[#This Row],[PRECIO]]</f>
        <v>12000</v>
      </c>
      <c r="G171" s="6">
        <f>SUMIFS(ENTRADAS[CANTIDAD],ENTRADAS[CODIGO],STOCK[[#This Row],[CODIGO]])</f>
        <v>3</v>
      </c>
      <c r="H171" s="6">
        <f>SUMIFS(SALIDAS[CANTIDAD],SALIDAS[CODIGO],STOCK[[#This Row],[CODIGO]])</f>
        <v>1</v>
      </c>
      <c r="I171" s="7">
        <f>STOCK[[#This Row],[SALIDAS (VENTAS)]]*STOCK[[#This Row],[PRECIO]]</f>
        <v>6000</v>
      </c>
      <c r="J171" s="8">
        <f>SUM($I$2:I171)/SUM(STOCK[VENTAS])</f>
        <v>0.94205076215648653</v>
      </c>
      <c r="K171" s="6" t="str">
        <f>_xlfn.XLOOKUP(STOCK[[#This Row],[%ACUMULADO VENTAS]],DISTRIBUCION[CORTE],DISTRIBUCION[CLASIFICACIÓN],"",-1)</f>
        <v>B</v>
      </c>
    </row>
    <row r="172" spans="1:11" x14ac:dyDescent="0.25">
      <c r="A172">
        <v>2570</v>
      </c>
      <c r="B172" t="s">
        <v>281</v>
      </c>
      <c r="C172" t="s">
        <v>20</v>
      </c>
      <c r="D172" s="3">
        <v>6000</v>
      </c>
      <c r="E172" s="6">
        <f>STOCK[[#This Row],[ENTRADAS (COMPRAS)]]-STOCK[[#This Row],[SALIDAS (VENTAS)]]</f>
        <v>2</v>
      </c>
      <c r="F172" s="3">
        <f>STOCK[[#This Row],[STOCK]]*STOCK[[#This Row],[PRECIO]]</f>
        <v>12000</v>
      </c>
      <c r="G172" s="6">
        <f>SUMIFS(ENTRADAS[CANTIDAD],ENTRADAS[CODIGO],STOCK[[#This Row],[CODIGO]])</f>
        <v>3</v>
      </c>
      <c r="H172" s="6">
        <f>SUMIFS(SALIDAS[CANTIDAD],SALIDAS[CODIGO],STOCK[[#This Row],[CODIGO]])</f>
        <v>1</v>
      </c>
      <c r="I172" s="7">
        <f>STOCK[[#This Row],[SALIDAS (VENTAS)]]*STOCK[[#This Row],[PRECIO]]</f>
        <v>6000</v>
      </c>
      <c r="J172" s="8">
        <f>SUM($I$2:I172)/SUM(STOCK[VENTAS])</f>
        <v>0.94313697092581195</v>
      </c>
      <c r="K172" s="6" t="str">
        <f>_xlfn.XLOOKUP(STOCK[[#This Row],[%ACUMULADO VENTAS]],DISTRIBUCION[CORTE],DISTRIBUCION[CLASIFICACIÓN],"",-1)</f>
        <v>B</v>
      </c>
    </row>
    <row r="173" spans="1:11" x14ac:dyDescent="0.25">
      <c r="A173">
        <v>1367</v>
      </c>
      <c r="B173" t="s">
        <v>79</v>
      </c>
      <c r="C173" t="s">
        <v>17</v>
      </c>
      <c r="D173" s="3">
        <v>400</v>
      </c>
      <c r="E173" s="6">
        <f>STOCK[[#This Row],[ENTRADAS (COMPRAS)]]-STOCK[[#This Row],[SALIDAS (VENTAS)]]</f>
        <v>29</v>
      </c>
      <c r="F173" s="3">
        <f>STOCK[[#This Row],[STOCK]]*STOCK[[#This Row],[PRECIO]]</f>
        <v>11600</v>
      </c>
      <c r="G173" s="6">
        <f>SUMIFS(ENTRADAS[CANTIDAD],ENTRADAS[CODIGO],STOCK[[#This Row],[CODIGO]])</f>
        <v>44</v>
      </c>
      <c r="H173" s="6">
        <f>SUMIFS(SALIDAS[CANTIDAD],SALIDAS[CODIGO],STOCK[[#This Row],[CODIGO]])</f>
        <v>15</v>
      </c>
      <c r="I173" s="7">
        <f>STOCK[[#This Row],[SALIDAS (VENTAS)]]*STOCK[[#This Row],[PRECIO]]</f>
        <v>6000</v>
      </c>
      <c r="J173" s="8">
        <f>SUM($I$2:I173)/SUM(STOCK[VENTAS])</f>
        <v>0.94422317969513736</v>
      </c>
      <c r="K173" s="6" t="str">
        <f>_xlfn.XLOOKUP(STOCK[[#This Row],[%ACUMULADO VENTAS]],DISTRIBUCION[CORTE],DISTRIBUCION[CLASIFICACIÓN],"",-1)</f>
        <v>B</v>
      </c>
    </row>
    <row r="174" spans="1:11" x14ac:dyDescent="0.25">
      <c r="A174">
        <v>633</v>
      </c>
      <c r="B174" t="s">
        <v>43</v>
      </c>
      <c r="C174" t="s">
        <v>24</v>
      </c>
      <c r="D174" s="3">
        <v>100</v>
      </c>
      <c r="E174" s="6">
        <f>STOCK[[#This Row],[ENTRADAS (COMPRAS)]]-STOCK[[#This Row],[SALIDAS (VENTAS)]]</f>
        <v>10</v>
      </c>
      <c r="F174" s="3">
        <f>STOCK[[#This Row],[STOCK]]*STOCK[[#This Row],[PRECIO]]</f>
        <v>1000</v>
      </c>
      <c r="G174" s="6">
        <f>SUMIFS(ENTRADAS[CANTIDAD],ENTRADAS[CODIGO],STOCK[[#This Row],[CODIGO]])</f>
        <v>70</v>
      </c>
      <c r="H174" s="6">
        <f>SUMIFS(SALIDAS[CANTIDAD],SALIDAS[CODIGO],STOCK[[#This Row],[CODIGO]])</f>
        <v>60</v>
      </c>
      <c r="I174" s="7">
        <f>STOCK[[#This Row],[SALIDAS (VENTAS)]]*STOCK[[#This Row],[PRECIO]]</f>
        <v>6000</v>
      </c>
      <c r="J174" s="8">
        <f>SUM($I$2:I174)/SUM(STOCK[VENTAS])</f>
        <v>0.94530938846446289</v>
      </c>
      <c r="K174" s="6" t="str">
        <f>_xlfn.XLOOKUP(STOCK[[#This Row],[%ACUMULADO VENTAS]],DISTRIBUCION[CORTE],DISTRIBUCION[CLASIFICACIÓN],"",-1)</f>
        <v>B</v>
      </c>
    </row>
    <row r="175" spans="1:11" x14ac:dyDescent="0.25">
      <c r="A175">
        <v>14659</v>
      </c>
      <c r="B175" t="s">
        <v>193</v>
      </c>
      <c r="C175" t="s">
        <v>47</v>
      </c>
      <c r="D175" s="3">
        <v>2000</v>
      </c>
      <c r="E175" s="6">
        <f>STOCK[[#This Row],[ENTRADAS (COMPRAS)]]-STOCK[[#This Row],[SALIDAS (VENTAS)]]</f>
        <v>26</v>
      </c>
      <c r="F175" s="3">
        <f>STOCK[[#This Row],[STOCK]]*STOCK[[#This Row],[PRECIO]]</f>
        <v>52000</v>
      </c>
      <c r="G175" s="6">
        <f>SUMIFS(ENTRADAS[CANTIDAD],ENTRADAS[CODIGO],STOCK[[#This Row],[CODIGO]])</f>
        <v>29</v>
      </c>
      <c r="H175" s="6">
        <f>SUMIFS(SALIDAS[CANTIDAD],SALIDAS[CODIGO],STOCK[[#This Row],[CODIGO]])</f>
        <v>3</v>
      </c>
      <c r="I175" s="7">
        <f>STOCK[[#This Row],[SALIDAS (VENTAS)]]*STOCK[[#This Row],[PRECIO]]</f>
        <v>6000</v>
      </c>
      <c r="J175" s="8">
        <f>SUM($I$2:I175)/SUM(STOCK[VENTAS])</f>
        <v>0.9463955972337883</v>
      </c>
      <c r="K175" s="6" t="str">
        <f>_xlfn.XLOOKUP(STOCK[[#This Row],[%ACUMULADO VENTAS]],DISTRIBUCION[CORTE],DISTRIBUCION[CLASIFICACIÓN],"",-1)</f>
        <v>B</v>
      </c>
    </row>
    <row r="176" spans="1:11" x14ac:dyDescent="0.25">
      <c r="A176">
        <v>5802</v>
      </c>
      <c r="B176" t="s">
        <v>227</v>
      </c>
      <c r="C176" t="s">
        <v>60</v>
      </c>
      <c r="D176" s="3">
        <v>2000</v>
      </c>
      <c r="E176" s="6">
        <f>STOCK[[#This Row],[ENTRADAS (COMPRAS)]]-STOCK[[#This Row],[SALIDAS (VENTAS)]]</f>
        <v>1</v>
      </c>
      <c r="F176" s="3">
        <f>STOCK[[#This Row],[STOCK]]*STOCK[[#This Row],[PRECIO]]</f>
        <v>2000</v>
      </c>
      <c r="G176" s="6">
        <f>SUMIFS(ENTRADAS[CANTIDAD],ENTRADAS[CODIGO],STOCK[[#This Row],[CODIGO]])</f>
        <v>4</v>
      </c>
      <c r="H176" s="6">
        <f>SUMIFS(SALIDAS[CANTIDAD],SALIDAS[CODIGO],STOCK[[#This Row],[CODIGO]])</f>
        <v>3</v>
      </c>
      <c r="I176" s="7">
        <f>STOCK[[#This Row],[SALIDAS (VENTAS)]]*STOCK[[#This Row],[PRECIO]]</f>
        <v>6000</v>
      </c>
      <c r="J176" s="8">
        <f>SUM($I$2:I176)/SUM(STOCK[VENTAS])</f>
        <v>0.94748180600311382</v>
      </c>
      <c r="K176" s="6" t="str">
        <f>_xlfn.XLOOKUP(STOCK[[#This Row],[%ACUMULADO VENTAS]],DISTRIBUCION[CORTE],DISTRIBUCION[CLASIFICACIÓN],"",-1)</f>
        <v>B</v>
      </c>
    </row>
    <row r="177" spans="1:11" x14ac:dyDescent="0.25">
      <c r="A177">
        <v>127</v>
      </c>
      <c r="B177" t="s">
        <v>260</v>
      </c>
      <c r="C177" t="s">
        <v>47</v>
      </c>
      <c r="D177" s="3">
        <v>3000</v>
      </c>
      <c r="E177" s="6">
        <f>STOCK[[#This Row],[ENTRADAS (COMPRAS)]]-STOCK[[#This Row],[SALIDAS (VENTAS)]]</f>
        <v>5</v>
      </c>
      <c r="F177" s="3">
        <f>STOCK[[#This Row],[STOCK]]*STOCK[[#This Row],[PRECIO]]</f>
        <v>15000</v>
      </c>
      <c r="G177" s="6">
        <f>SUMIFS(ENTRADAS[CANTIDAD],ENTRADAS[CODIGO],STOCK[[#This Row],[CODIGO]])</f>
        <v>7</v>
      </c>
      <c r="H177" s="6">
        <f>SUMIFS(SALIDAS[CANTIDAD],SALIDAS[CODIGO],STOCK[[#This Row],[CODIGO]])</f>
        <v>2</v>
      </c>
      <c r="I177" s="7">
        <f>STOCK[[#This Row],[SALIDAS (VENTAS)]]*STOCK[[#This Row],[PRECIO]]</f>
        <v>6000</v>
      </c>
      <c r="J177" s="8">
        <f>SUM($I$2:I177)/SUM(STOCK[VENTAS])</f>
        <v>0.94856801477243924</v>
      </c>
      <c r="K177" s="6" t="str">
        <f>_xlfn.XLOOKUP(STOCK[[#This Row],[%ACUMULADO VENTAS]],DISTRIBUCION[CORTE],DISTRIBUCION[CLASIFICACIÓN],"",-1)</f>
        <v>B</v>
      </c>
    </row>
    <row r="178" spans="1:11" x14ac:dyDescent="0.25">
      <c r="A178">
        <v>591</v>
      </c>
      <c r="B178" t="s">
        <v>268</v>
      </c>
      <c r="C178" t="s">
        <v>17</v>
      </c>
      <c r="D178" s="3">
        <v>3000</v>
      </c>
      <c r="E178" s="6">
        <f>STOCK[[#This Row],[ENTRADAS (COMPRAS)]]-STOCK[[#This Row],[SALIDAS (VENTAS)]]</f>
        <v>3</v>
      </c>
      <c r="F178" s="3">
        <f>STOCK[[#This Row],[STOCK]]*STOCK[[#This Row],[PRECIO]]</f>
        <v>9000</v>
      </c>
      <c r="G178" s="6">
        <f>SUMIFS(ENTRADAS[CANTIDAD],ENTRADAS[CODIGO],STOCK[[#This Row],[CODIGO]])</f>
        <v>5</v>
      </c>
      <c r="H178" s="6">
        <f>SUMIFS(SALIDAS[CANTIDAD],SALIDAS[CODIGO],STOCK[[#This Row],[CODIGO]])</f>
        <v>2</v>
      </c>
      <c r="I178" s="7">
        <f>STOCK[[#This Row],[SALIDAS (VENTAS)]]*STOCK[[#This Row],[PRECIO]]</f>
        <v>6000</v>
      </c>
      <c r="J178" s="8">
        <f>SUM($I$2:I178)/SUM(STOCK[VENTAS])</f>
        <v>0.94965422354176476</v>
      </c>
      <c r="K178" s="6" t="str">
        <f>_xlfn.XLOOKUP(STOCK[[#This Row],[%ACUMULADO VENTAS]],DISTRIBUCION[CORTE],DISTRIBUCION[CLASIFICACIÓN],"",-1)</f>
        <v>B</v>
      </c>
    </row>
    <row r="179" spans="1:11" x14ac:dyDescent="0.25">
      <c r="A179">
        <v>2603</v>
      </c>
      <c r="B179" t="s">
        <v>121</v>
      </c>
      <c r="C179" t="s">
        <v>24</v>
      </c>
      <c r="D179" s="3">
        <v>800</v>
      </c>
      <c r="E179" s="6">
        <f>STOCK[[#This Row],[ENTRADAS (COMPRAS)]]-STOCK[[#This Row],[SALIDAS (VENTAS)]]</f>
        <v>0</v>
      </c>
      <c r="F179" s="3">
        <f>STOCK[[#This Row],[STOCK]]*STOCK[[#This Row],[PRECIO]]</f>
        <v>0</v>
      </c>
      <c r="G179" s="6">
        <f>SUMIFS(ENTRADAS[CANTIDAD],ENTRADAS[CODIGO],STOCK[[#This Row],[CODIGO]])</f>
        <v>7</v>
      </c>
      <c r="H179" s="6">
        <f>SUMIFS(SALIDAS[CANTIDAD],SALIDAS[CODIGO],STOCK[[#This Row],[CODIGO]])</f>
        <v>7</v>
      </c>
      <c r="I179" s="7">
        <f>STOCK[[#This Row],[SALIDAS (VENTAS)]]*STOCK[[#This Row],[PRECIO]]</f>
        <v>5600</v>
      </c>
      <c r="J179" s="8">
        <f>SUM($I$2:I179)/SUM(STOCK[VENTAS])</f>
        <v>0.95066801839313519</v>
      </c>
      <c r="K179" s="6" t="str">
        <f>_xlfn.XLOOKUP(STOCK[[#This Row],[%ACUMULADO VENTAS]],DISTRIBUCION[CORTE],DISTRIBUCION[CLASIFICACIÓN],"",-1)</f>
        <v>C</v>
      </c>
    </row>
    <row r="180" spans="1:11" x14ac:dyDescent="0.25">
      <c r="A180">
        <v>3434</v>
      </c>
      <c r="B180" t="s">
        <v>127</v>
      </c>
      <c r="C180" t="s">
        <v>35</v>
      </c>
      <c r="D180" s="3">
        <v>800</v>
      </c>
      <c r="E180" s="6">
        <f>STOCK[[#This Row],[ENTRADAS (COMPRAS)]]-STOCK[[#This Row],[SALIDAS (VENTAS)]]</f>
        <v>13</v>
      </c>
      <c r="F180" s="3">
        <f>STOCK[[#This Row],[STOCK]]*STOCK[[#This Row],[PRECIO]]</f>
        <v>10400</v>
      </c>
      <c r="G180" s="6">
        <f>SUMIFS(ENTRADAS[CANTIDAD],ENTRADAS[CODIGO],STOCK[[#This Row],[CODIGO]])</f>
        <v>20</v>
      </c>
      <c r="H180" s="6">
        <f>SUMIFS(SALIDAS[CANTIDAD],SALIDAS[CODIGO],STOCK[[#This Row],[CODIGO]])</f>
        <v>7</v>
      </c>
      <c r="I180" s="7">
        <f>STOCK[[#This Row],[SALIDAS (VENTAS)]]*STOCK[[#This Row],[PRECIO]]</f>
        <v>5600</v>
      </c>
      <c r="J180" s="8">
        <f>SUM($I$2:I180)/SUM(STOCK[VENTAS])</f>
        <v>0.95168181324450563</v>
      </c>
      <c r="K180" s="6" t="str">
        <f>_xlfn.XLOOKUP(STOCK[[#This Row],[%ACUMULADO VENTAS]],DISTRIBUCION[CORTE],DISTRIBUCION[CLASIFICACIÓN],"",-1)</f>
        <v>C</v>
      </c>
    </row>
    <row r="181" spans="1:11" x14ac:dyDescent="0.25">
      <c r="A181">
        <v>2770</v>
      </c>
      <c r="B181" t="s">
        <v>106</v>
      </c>
      <c r="C181" t="s">
        <v>45</v>
      </c>
      <c r="D181" s="3">
        <v>600</v>
      </c>
      <c r="E181" s="6">
        <f>STOCK[[#This Row],[ENTRADAS (COMPRAS)]]-STOCK[[#This Row],[SALIDAS (VENTAS)]]</f>
        <v>16</v>
      </c>
      <c r="F181" s="3">
        <f>STOCK[[#This Row],[STOCK]]*STOCK[[#This Row],[PRECIO]]</f>
        <v>9600</v>
      </c>
      <c r="G181" s="6">
        <f>SUMIFS(ENTRADAS[CANTIDAD],ENTRADAS[CODIGO],STOCK[[#This Row],[CODIGO]])</f>
        <v>25</v>
      </c>
      <c r="H181" s="6">
        <f>SUMIFS(SALIDAS[CANTIDAD],SALIDAS[CODIGO],STOCK[[#This Row],[CODIGO]])</f>
        <v>9</v>
      </c>
      <c r="I181" s="7">
        <f>STOCK[[#This Row],[SALIDAS (VENTAS)]]*STOCK[[#This Row],[PRECIO]]</f>
        <v>5400</v>
      </c>
      <c r="J181" s="8">
        <f>SUM($I$2:I181)/SUM(STOCK[VENTAS])</f>
        <v>0.95265940113689851</v>
      </c>
      <c r="K181" s="6" t="str">
        <f>_xlfn.XLOOKUP(STOCK[[#This Row],[%ACUMULADO VENTAS]],DISTRIBUCION[CORTE],DISTRIBUCION[CLASIFICACIÓN],"",-1)</f>
        <v>C</v>
      </c>
    </row>
    <row r="182" spans="1:11" x14ac:dyDescent="0.25">
      <c r="A182">
        <v>8724</v>
      </c>
      <c r="B182" t="s">
        <v>139</v>
      </c>
      <c r="C182" t="s">
        <v>20</v>
      </c>
      <c r="D182" s="3">
        <v>1000</v>
      </c>
      <c r="E182" s="6">
        <f>STOCK[[#This Row],[ENTRADAS (COMPRAS)]]-STOCK[[#This Row],[SALIDAS (VENTAS)]]</f>
        <v>15</v>
      </c>
      <c r="F182" s="3">
        <f>STOCK[[#This Row],[STOCK]]*STOCK[[#This Row],[PRECIO]]</f>
        <v>15000</v>
      </c>
      <c r="G182" s="6">
        <f>SUMIFS(ENTRADAS[CANTIDAD],ENTRADAS[CODIGO],STOCK[[#This Row],[CODIGO]])</f>
        <v>20</v>
      </c>
      <c r="H182" s="6">
        <f>SUMIFS(SALIDAS[CANTIDAD],SALIDAS[CODIGO],STOCK[[#This Row],[CODIGO]])</f>
        <v>5</v>
      </c>
      <c r="I182" s="7">
        <f>STOCK[[#This Row],[SALIDAS (VENTAS)]]*STOCK[[#This Row],[PRECIO]]</f>
        <v>5000</v>
      </c>
      <c r="J182" s="8">
        <f>SUM($I$2:I182)/SUM(STOCK[VENTAS])</f>
        <v>0.95356457511133641</v>
      </c>
      <c r="K182" s="6" t="str">
        <f>_xlfn.XLOOKUP(STOCK[[#This Row],[%ACUMULADO VENTAS]],DISTRIBUCION[CORTE],DISTRIBUCION[CLASIFICACIÓN],"",-1)</f>
        <v>C</v>
      </c>
    </row>
    <row r="183" spans="1:11" x14ac:dyDescent="0.25">
      <c r="A183">
        <v>4134</v>
      </c>
      <c r="B183" t="s">
        <v>202</v>
      </c>
      <c r="C183" t="s">
        <v>47</v>
      </c>
      <c r="D183" s="3">
        <v>2500</v>
      </c>
      <c r="E183" s="6">
        <f>STOCK[[#This Row],[ENTRADAS (COMPRAS)]]-STOCK[[#This Row],[SALIDAS (VENTAS)]]</f>
        <v>13</v>
      </c>
      <c r="F183" s="3">
        <f>STOCK[[#This Row],[STOCK]]*STOCK[[#This Row],[PRECIO]]</f>
        <v>32500</v>
      </c>
      <c r="G183" s="6">
        <f>SUMIFS(ENTRADAS[CANTIDAD],ENTRADAS[CODIGO],STOCK[[#This Row],[CODIGO]])</f>
        <v>15</v>
      </c>
      <c r="H183" s="6">
        <f>SUMIFS(SALIDAS[CANTIDAD],SALIDAS[CODIGO],STOCK[[#This Row],[CODIGO]])</f>
        <v>2</v>
      </c>
      <c r="I183" s="7">
        <f>STOCK[[#This Row],[SALIDAS (VENTAS)]]*STOCK[[#This Row],[PRECIO]]</f>
        <v>5000</v>
      </c>
      <c r="J183" s="8">
        <f>SUM($I$2:I183)/SUM(STOCK[VENTAS])</f>
        <v>0.95446974908577431</v>
      </c>
      <c r="K183" s="6" t="str">
        <f>_xlfn.XLOOKUP(STOCK[[#This Row],[%ACUMULADO VENTAS]],DISTRIBUCION[CORTE],DISTRIBUCION[CLASIFICACIÓN],"",-1)</f>
        <v>C</v>
      </c>
    </row>
    <row r="184" spans="1:11" x14ac:dyDescent="0.25">
      <c r="A184">
        <v>3394</v>
      </c>
      <c r="B184" t="s">
        <v>219</v>
      </c>
      <c r="C184" t="s">
        <v>60</v>
      </c>
      <c r="D184" s="3">
        <v>2500</v>
      </c>
      <c r="E184" s="6">
        <f>STOCK[[#This Row],[ENTRADAS (COMPRAS)]]-STOCK[[#This Row],[SALIDAS (VENTAS)]]</f>
        <v>5</v>
      </c>
      <c r="F184" s="3">
        <f>STOCK[[#This Row],[STOCK]]*STOCK[[#This Row],[PRECIO]]</f>
        <v>12500</v>
      </c>
      <c r="G184" s="6">
        <f>SUMIFS(ENTRADAS[CANTIDAD],ENTRADAS[CODIGO],STOCK[[#This Row],[CODIGO]])</f>
        <v>7</v>
      </c>
      <c r="H184" s="6">
        <f>SUMIFS(SALIDAS[CANTIDAD],SALIDAS[CODIGO],STOCK[[#This Row],[CODIGO]])</f>
        <v>2</v>
      </c>
      <c r="I184" s="7">
        <f>STOCK[[#This Row],[SALIDAS (VENTAS)]]*STOCK[[#This Row],[PRECIO]]</f>
        <v>5000</v>
      </c>
      <c r="J184" s="8">
        <f>SUM($I$2:I184)/SUM(STOCK[VENTAS])</f>
        <v>0.95537492306021221</v>
      </c>
      <c r="K184" s="6" t="str">
        <f>_xlfn.XLOOKUP(STOCK[[#This Row],[%ACUMULADO VENTAS]],DISTRIBUCION[CORTE],DISTRIBUCION[CLASIFICACIÓN],"",-1)</f>
        <v>C</v>
      </c>
    </row>
    <row r="185" spans="1:11" x14ac:dyDescent="0.25">
      <c r="A185">
        <v>1261</v>
      </c>
      <c r="B185" t="s">
        <v>224</v>
      </c>
      <c r="C185" t="s">
        <v>17</v>
      </c>
      <c r="D185" s="3">
        <v>2500</v>
      </c>
      <c r="E185" s="6">
        <f>STOCK[[#This Row],[ENTRADAS (COMPRAS)]]-STOCK[[#This Row],[SALIDAS (VENTAS)]]</f>
        <v>3</v>
      </c>
      <c r="F185" s="3">
        <f>STOCK[[#This Row],[STOCK]]*STOCK[[#This Row],[PRECIO]]</f>
        <v>7500</v>
      </c>
      <c r="G185" s="6">
        <f>SUMIFS(ENTRADAS[CANTIDAD],ENTRADAS[CODIGO],STOCK[[#This Row],[CODIGO]])</f>
        <v>5</v>
      </c>
      <c r="H185" s="6">
        <f>SUMIFS(SALIDAS[CANTIDAD],SALIDAS[CODIGO],STOCK[[#This Row],[CODIGO]])</f>
        <v>2</v>
      </c>
      <c r="I185" s="7">
        <f>STOCK[[#This Row],[SALIDAS (VENTAS)]]*STOCK[[#This Row],[PRECIO]]</f>
        <v>5000</v>
      </c>
      <c r="J185" s="8">
        <f>SUM($I$2:I185)/SUM(STOCK[VENTAS])</f>
        <v>0.95628009703465011</v>
      </c>
      <c r="K185" s="6" t="str">
        <f>_xlfn.XLOOKUP(STOCK[[#This Row],[%ACUMULADO VENTAS]],DISTRIBUCION[CORTE],DISTRIBUCION[CLASIFICACIÓN],"",-1)</f>
        <v>C</v>
      </c>
    </row>
    <row r="186" spans="1:11" x14ac:dyDescent="0.25">
      <c r="A186">
        <v>1710</v>
      </c>
      <c r="B186" t="s">
        <v>231</v>
      </c>
      <c r="C186" t="s">
        <v>20</v>
      </c>
      <c r="D186" s="3">
        <v>2500</v>
      </c>
      <c r="E186" s="6">
        <f>STOCK[[#This Row],[ENTRADAS (COMPRAS)]]-STOCK[[#This Row],[SALIDAS (VENTAS)]]</f>
        <v>0</v>
      </c>
      <c r="F186" s="3">
        <f>STOCK[[#This Row],[STOCK]]*STOCK[[#This Row],[PRECIO]]</f>
        <v>0</v>
      </c>
      <c r="G186" s="6">
        <f>SUMIFS(ENTRADAS[CANTIDAD],ENTRADAS[CODIGO],STOCK[[#This Row],[CODIGO]])</f>
        <v>2</v>
      </c>
      <c r="H186" s="6">
        <f>SUMIFS(SALIDAS[CANTIDAD],SALIDAS[CODIGO],STOCK[[#This Row],[CODIGO]])</f>
        <v>2</v>
      </c>
      <c r="I186" s="7">
        <f>STOCK[[#This Row],[SALIDAS (VENTAS)]]*STOCK[[#This Row],[PRECIO]]</f>
        <v>5000</v>
      </c>
      <c r="J186" s="8">
        <f>SUM($I$2:I186)/SUM(STOCK[VENTAS])</f>
        <v>0.9571852710090879</v>
      </c>
      <c r="K186" s="6" t="str">
        <f>_xlfn.XLOOKUP(STOCK[[#This Row],[%ACUMULADO VENTAS]],DISTRIBUCION[CORTE],DISTRIBUCION[CLASIFICACIÓN],"",-1)</f>
        <v>C</v>
      </c>
    </row>
    <row r="187" spans="1:11" x14ac:dyDescent="0.25">
      <c r="A187">
        <v>16873</v>
      </c>
      <c r="B187" t="s">
        <v>267</v>
      </c>
      <c r="C187" t="s">
        <v>35</v>
      </c>
      <c r="D187" s="3">
        <v>5000</v>
      </c>
      <c r="E187" s="6">
        <f>STOCK[[#This Row],[ENTRADAS (COMPRAS)]]-STOCK[[#This Row],[SALIDAS (VENTAS)]]</f>
        <v>5</v>
      </c>
      <c r="F187" s="3">
        <f>STOCK[[#This Row],[STOCK]]*STOCK[[#This Row],[PRECIO]]</f>
        <v>25000</v>
      </c>
      <c r="G187" s="6">
        <f>SUMIFS(ENTRADAS[CANTIDAD],ENTRADAS[CODIGO],STOCK[[#This Row],[CODIGO]])</f>
        <v>6</v>
      </c>
      <c r="H187" s="6">
        <f>SUMIFS(SALIDAS[CANTIDAD],SALIDAS[CODIGO],STOCK[[#This Row],[CODIGO]])</f>
        <v>1</v>
      </c>
      <c r="I187" s="7">
        <f>STOCK[[#This Row],[SALIDAS (VENTAS)]]*STOCK[[#This Row],[PRECIO]]</f>
        <v>5000</v>
      </c>
      <c r="J187" s="8">
        <f>SUM($I$2:I187)/SUM(STOCK[VENTAS])</f>
        <v>0.9580904449835258</v>
      </c>
      <c r="K187" s="6" t="str">
        <f>_xlfn.XLOOKUP(STOCK[[#This Row],[%ACUMULADO VENTAS]],DISTRIBUCION[CORTE],DISTRIBUCION[CLASIFICACIÓN],"",-1)</f>
        <v>C</v>
      </c>
    </row>
    <row r="188" spans="1:11" x14ac:dyDescent="0.25">
      <c r="A188">
        <v>577</v>
      </c>
      <c r="B188" t="s">
        <v>272</v>
      </c>
      <c r="C188" t="s">
        <v>17</v>
      </c>
      <c r="D188" s="3">
        <v>5000</v>
      </c>
      <c r="E188" s="6">
        <f>STOCK[[#This Row],[ENTRADAS (COMPRAS)]]-STOCK[[#This Row],[SALIDAS (VENTAS)]]</f>
        <v>3</v>
      </c>
      <c r="F188" s="3">
        <f>STOCK[[#This Row],[STOCK]]*STOCK[[#This Row],[PRECIO]]</f>
        <v>15000</v>
      </c>
      <c r="G188" s="6">
        <f>SUMIFS(ENTRADAS[CANTIDAD],ENTRADAS[CODIGO],STOCK[[#This Row],[CODIGO]])</f>
        <v>4</v>
      </c>
      <c r="H188" s="6">
        <f>SUMIFS(SALIDAS[CANTIDAD],SALIDAS[CODIGO],STOCK[[#This Row],[CODIGO]])</f>
        <v>1</v>
      </c>
      <c r="I188" s="7">
        <f>STOCK[[#This Row],[SALIDAS (VENTAS)]]*STOCK[[#This Row],[PRECIO]]</f>
        <v>5000</v>
      </c>
      <c r="J188" s="8">
        <f>SUM($I$2:I188)/SUM(STOCK[VENTAS])</f>
        <v>0.9589956189579637</v>
      </c>
      <c r="K188" s="6" t="str">
        <f>_xlfn.XLOOKUP(STOCK[[#This Row],[%ACUMULADO VENTAS]],DISTRIBUCION[CORTE],DISTRIBUCION[CLASIFICACIÓN],"",-1)</f>
        <v>C</v>
      </c>
    </row>
    <row r="189" spans="1:11" x14ac:dyDescent="0.25">
      <c r="A189">
        <v>4244</v>
      </c>
      <c r="B189" t="s">
        <v>97</v>
      </c>
      <c r="C189" t="s">
        <v>491</v>
      </c>
      <c r="D189" s="3">
        <v>500</v>
      </c>
      <c r="E189" s="6">
        <f>STOCK[[#This Row],[ENTRADAS (COMPRAS)]]-STOCK[[#This Row],[SALIDAS (VENTAS)]]</f>
        <v>39</v>
      </c>
      <c r="F189" s="3">
        <f>STOCK[[#This Row],[STOCK]]*STOCK[[#This Row],[PRECIO]]</f>
        <v>19500</v>
      </c>
      <c r="G189" s="6">
        <f>SUMIFS(ENTRADAS[CANTIDAD],ENTRADAS[CODIGO],STOCK[[#This Row],[CODIGO]])</f>
        <v>49</v>
      </c>
      <c r="H189" s="6">
        <f>SUMIFS(SALIDAS[CANTIDAD],SALIDAS[CODIGO],STOCK[[#This Row],[CODIGO]])</f>
        <v>10</v>
      </c>
      <c r="I189" s="7">
        <f>STOCK[[#This Row],[SALIDAS (VENTAS)]]*STOCK[[#This Row],[PRECIO]]</f>
        <v>5000</v>
      </c>
      <c r="J189" s="8">
        <f>SUM($I$2:I189)/SUM(STOCK[VENTAS])</f>
        <v>0.9599007929324016</v>
      </c>
      <c r="K189" s="6" t="str">
        <f>_xlfn.XLOOKUP(STOCK[[#This Row],[%ACUMULADO VENTAS]],DISTRIBUCION[CORTE],DISTRIBUCION[CLASIFICACIÓN],"",-1)</f>
        <v>C</v>
      </c>
    </row>
    <row r="190" spans="1:11" x14ac:dyDescent="0.25">
      <c r="A190">
        <v>2643</v>
      </c>
      <c r="B190" t="s">
        <v>147</v>
      </c>
      <c r="C190" t="s">
        <v>20</v>
      </c>
      <c r="D190" s="3">
        <v>1000</v>
      </c>
      <c r="E190" s="6">
        <f>STOCK[[#This Row],[ENTRADAS (COMPRAS)]]-STOCK[[#This Row],[SALIDAS (VENTAS)]]</f>
        <v>60</v>
      </c>
      <c r="F190" s="3">
        <f>STOCK[[#This Row],[STOCK]]*STOCK[[#This Row],[PRECIO]]</f>
        <v>60000</v>
      </c>
      <c r="G190" s="6">
        <f>SUMIFS(ENTRADAS[CANTIDAD],ENTRADAS[CODIGO],STOCK[[#This Row],[CODIGO]])</f>
        <v>65</v>
      </c>
      <c r="H190" s="6">
        <f>SUMIFS(SALIDAS[CANTIDAD],SALIDAS[CODIGO],STOCK[[#This Row],[CODIGO]])</f>
        <v>5</v>
      </c>
      <c r="I190" s="7">
        <f>STOCK[[#This Row],[SALIDAS (VENTAS)]]*STOCK[[#This Row],[PRECIO]]</f>
        <v>5000</v>
      </c>
      <c r="J190" s="8">
        <f>SUM($I$2:I190)/SUM(STOCK[VENTAS])</f>
        <v>0.9608059669068395</v>
      </c>
      <c r="K190" s="6" t="str">
        <f>_xlfn.XLOOKUP(STOCK[[#This Row],[%ACUMULADO VENTAS]],DISTRIBUCION[CORTE],DISTRIBUCION[CLASIFICACIÓN],"",-1)</f>
        <v>C</v>
      </c>
    </row>
    <row r="191" spans="1:11" x14ac:dyDescent="0.25">
      <c r="A191">
        <v>3796</v>
      </c>
      <c r="B191" t="s">
        <v>253</v>
      </c>
      <c r="C191" t="s">
        <v>60</v>
      </c>
      <c r="D191" s="3">
        <v>2500</v>
      </c>
      <c r="E191" s="6">
        <f>STOCK[[#This Row],[ENTRADAS (COMPRAS)]]-STOCK[[#This Row],[SALIDAS (VENTAS)]]</f>
        <v>8</v>
      </c>
      <c r="F191" s="3">
        <f>STOCK[[#This Row],[STOCK]]*STOCK[[#This Row],[PRECIO]]</f>
        <v>20000</v>
      </c>
      <c r="G191" s="6">
        <f>SUMIFS(ENTRADAS[CANTIDAD],ENTRADAS[CODIGO],STOCK[[#This Row],[CODIGO]])</f>
        <v>10</v>
      </c>
      <c r="H191" s="6">
        <f>SUMIFS(SALIDAS[CANTIDAD],SALIDAS[CODIGO],STOCK[[#This Row],[CODIGO]])</f>
        <v>2</v>
      </c>
      <c r="I191" s="7">
        <f>STOCK[[#This Row],[SALIDAS (VENTAS)]]*STOCK[[#This Row],[PRECIO]]</f>
        <v>5000</v>
      </c>
      <c r="J191" s="8">
        <f>SUM($I$2:I191)/SUM(STOCK[VENTAS])</f>
        <v>0.9617111408812774</v>
      </c>
      <c r="K191" s="6" t="str">
        <f>_xlfn.XLOOKUP(STOCK[[#This Row],[%ACUMULADO VENTAS]],DISTRIBUCION[CORTE],DISTRIBUCION[CLASIFICACIÓN],"",-1)</f>
        <v>C</v>
      </c>
    </row>
    <row r="192" spans="1:11" x14ac:dyDescent="0.25">
      <c r="A192">
        <v>3435</v>
      </c>
      <c r="B192" t="s">
        <v>316</v>
      </c>
      <c r="C192" t="s">
        <v>35</v>
      </c>
      <c r="D192" s="3">
        <v>5000</v>
      </c>
      <c r="E192" s="6">
        <f>STOCK[[#This Row],[ENTRADAS (COMPRAS)]]-STOCK[[#This Row],[SALIDAS (VENTAS)]]</f>
        <v>9</v>
      </c>
      <c r="F192" s="3">
        <f>STOCK[[#This Row],[STOCK]]*STOCK[[#This Row],[PRECIO]]</f>
        <v>45000</v>
      </c>
      <c r="G192" s="6">
        <f>SUMIFS(ENTRADAS[CANTIDAD],ENTRADAS[CODIGO],STOCK[[#This Row],[CODIGO]])</f>
        <v>10</v>
      </c>
      <c r="H192" s="6">
        <f>SUMIFS(SALIDAS[CANTIDAD],SALIDAS[CODIGO],STOCK[[#This Row],[CODIGO]])</f>
        <v>1</v>
      </c>
      <c r="I192" s="7">
        <f>STOCK[[#This Row],[SALIDAS (VENTAS)]]*STOCK[[#This Row],[PRECIO]]</f>
        <v>5000</v>
      </c>
      <c r="J192" s="8">
        <f>SUM($I$2:I192)/SUM(STOCK[VENTAS])</f>
        <v>0.9626163148557153</v>
      </c>
      <c r="K192" s="6" t="str">
        <f>_xlfn.XLOOKUP(STOCK[[#This Row],[%ACUMULADO VENTAS]],DISTRIBUCION[CORTE],DISTRIBUCION[CLASIFICACIÓN],"",-1)</f>
        <v>C</v>
      </c>
    </row>
    <row r="193" spans="1:11" x14ac:dyDescent="0.25">
      <c r="A193">
        <v>4455</v>
      </c>
      <c r="B193" t="s">
        <v>104</v>
      </c>
      <c r="C193" t="s">
        <v>45</v>
      </c>
      <c r="D193" s="3">
        <v>600</v>
      </c>
      <c r="E193" s="6">
        <f>STOCK[[#This Row],[ENTRADAS (COMPRAS)]]-STOCK[[#This Row],[SALIDAS (VENTAS)]]</f>
        <v>26</v>
      </c>
      <c r="F193" s="3">
        <f>STOCK[[#This Row],[STOCK]]*STOCK[[#This Row],[PRECIO]]</f>
        <v>15600</v>
      </c>
      <c r="G193" s="6">
        <f>SUMIFS(ENTRADAS[CANTIDAD],ENTRADAS[CODIGO],STOCK[[#This Row],[CODIGO]])</f>
        <v>34</v>
      </c>
      <c r="H193" s="6">
        <f>SUMIFS(SALIDAS[CANTIDAD],SALIDAS[CODIGO],STOCK[[#This Row],[CODIGO]])</f>
        <v>8</v>
      </c>
      <c r="I193" s="7">
        <f>STOCK[[#This Row],[SALIDAS (VENTAS)]]*STOCK[[#This Row],[PRECIO]]</f>
        <v>4800</v>
      </c>
      <c r="J193" s="8">
        <f>SUM($I$2:I193)/SUM(STOCK[VENTAS])</f>
        <v>0.96348528187117566</v>
      </c>
      <c r="K193" s="6" t="str">
        <f>_xlfn.XLOOKUP(STOCK[[#This Row],[%ACUMULADO VENTAS]],DISTRIBUCION[CORTE],DISTRIBUCION[CLASIFICACIÓN],"",-1)</f>
        <v>C</v>
      </c>
    </row>
    <row r="194" spans="1:11" x14ac:dyDescent="0.25">
      <c r="A194">
        <v>429</v>
      </c>
      <c r="B194" t="s">
        <v>175</v>
      </c>
      <c r="C194" t="s">
        <v>24</v>
      </c>
      <c r="D194" s="3">
        <v>1600</v>
      </c>
      <c r="E194" s="6">
        <f>STOCK[[#This Row],[ENTRADAS (COMPRAS)]]-STOCK[[#This Row],[SALIDAS (VENTAS)]]</f>
        <v>26</v>
      </c>
      <c r="F194" s="3">
        <f>STOCK[[#This Row],[STOCK]]*STOCK[[#This Row],[PRECIO]]</f>
        <v>41600</v>
      </c>
      <c r="G194" s="6">
        <f>SUMIFS(ENTRADAS[CANTIDAD],ENTRADAS[CODIGO],STOCK[[#This Row],[CODIGO]])</f>
        <v>29</v>
      </c>
      <c r="H194" s="6">
        <f>SUMIFS(SALIDAS[CANTIDAD],SALIDAS[CODIGO],STOCK[[#This Row],[CODIGO]])</f>
        <v>3</v>
      </c>
      <c r="I194" s="7">
        <f>STOCK[[#This Row],[SALIDAS (VENTAS)]]*STOCK[[#This Row],[PRECIO]]</f>
        <v>4800</v>
      </c>
      <c r="J194" s="8">
        <f>SUM($I$2:I194)/SUM(STOCK[VENTAS])</f>
        <v>0.96435424888663601</v>
      </c>
      <c r="K194" s="6" t="str">
        <f>_xlfn.XLOOKUP(STOCK[[#This Row],[%ACUMULADO VENTAS]],DISTRIBUCION[CORTE],DISTRIBUCION[CLASIFICACIÓN],"",-1)</f>
        <v>C</v>
      </c>
    </row>
    <row r="195" spans="1:11" x14ac:dyDescent="0.25">
      <c r="A195">
        <v>85</v>
      </c>
      <c r="B195" t="s">
        <v>155</v>
      </c>
      <c r="C195" t="s">
        <v>24</v>
      </c>
      <c r="D195" s="3">
        <v>600</v>
      </c>
      <c r="E195" s="6">
        <f>STOCK[[#This Row],[ENTRADAS (COMPRAS)]]-STOCK[[#This Row],[SALIDAS (VENTAS)]]</f>
        <v>8</v>
      </c>
      <c r="F195" s="3">
        <f>STOCK[[#This Row],[STOCK]]*STOCK[[#This Row],[PRECIO]]</f>
        <v>4800</v>
      </c>
      <c r="G195" s="6">
        <f>SUMIFS(ENTRADAS[CANTIDAD],ENTRADAS[CODIGO],STOCK[[#This Row],[CODIGO]])</f>
        <v>16</v>
      </c>
      <c r="H195" s="6">
        <f>SUMIFS(SALIDAS[CANTIDAD],SALIDAS[CODIGO],STOCK[[#This Row],[CODIGO]])</f>
        <v>8</v>
      </c>
      <c r="I195" s="7">
        <f>STOCK[[#This Row],[SALIDAS (VENTAS)]]*STOCK[[#This Row],[PRECIO]]</f>
        <v>4800</v>
      </c>
      <c r="J195" s="8">
        <f>SUM($I$2:I195)/SUM(STOCK[VENTAS])</f>
        <v>0.96522321590209637</v>
      </c>
      <c r="K195" s="6" t="str">
        <f>_xlfn.XLOOKUP(STOCK[[#This Row],[%ACUMULADO VENTAS]],DISTRIBUCION[CORTE],DISTRIBUCION[CLASIFICACIÓN],"",-1)</f>
        <v>C</v>
      </c>
    </row>
    <row r="196" spans="1:11" x14ac:dyDescent="0.25">
      <c r="A196">
        <v>15832</v>
      </c>
      <c r="B196" t="s">
        <v>57</v>
      </c>
      <c r="C196" t="s">
        <v>58</v>
      </c>
      <c r="D196" s="3">
        <v>200</v>
      </c>
      <c r="E196" s="6">
        <f>STOCK[[#This Row],[ENTRADAS (COMPRAS)]]-STOCK[[#This Row],[SALIDAS (VENTAS)]]</f>
        <v>203</v>
      </c>
      <c r="F196" s="3">
        <f>STOCK[[#This Row],[STOCK]]*STOCK[[#This Row],[PRECIO]]</f>
        <v>40600</v>
      </c>
      <c r="G196" s="6">
        <f>SUMIFS(ENTRADAS[CANTIDAD],ENTRADAS[CODIGO],STOCK[[#This Row],[CODIGO]])</f>
        <v>225</v>
      </c>
      <c r="H196" s="6">
        <f>SUMIFS(SALIDAS[CANTIDAD],SALIDAS[CODIGO],STOCK[[#This Row],[CODIGO]])</f>
        <v>22</v>
      </c>
      <c r="I196" s="7">
        <f>STOCK[[#This Row],[SALIDAS (VENTAS)]]*STOCK[[#This Row],[PRECIO]]</f>
        <v>4400</v>
      </c>
      <c r="J196" s="8">
        <f>SUM($I$2:I196)/SUM(STOCK[VENTAS])</f>
        <v>0.96601976899960174</v>
      </c>
      <c r="K196" s="6" t="str">
        <f>_xlfn.XLOOKUP(STOCK[[#This Row],[%ACUMULADO VENTAS]],DISTRIBUCION[CORTE],DISTRIBUCION[CLASIFICACIÓN],"",-1)</f>
        <v>C</v>
      </c>
    </row>
    <row r="197" spans="1:11" x14ac:dyDescent="0.25">
      <c r="A197">
        <v>430</v>
      </c>
      <c r="B197" t="s">
        <v>205</v>
      </c>
      <c r="C197" t="s">
        <v>24</v>
      </c>
      <c r="D197" s="3">
        <v>2200</v>
      </c>
      <c r="E197" s="6">
        <f>STOCK[[#This Row],[ENTRADAS (COMPRAS)]]-STOCK[[#This Row],[SALIDAS (VENTAS)]]</f>
        <v>9</v>
      </c>
      <c r="F197" s="3">
        <f>STOCK[[#This Row],[STOCK]]*STOCK[[#This Row],[PRECIO]]</f>
        <v>19800</v>
      </c>
      <c r="G197" s="6">
        <f>SUMIFS(ENTRADAS[CANTIDAD],ENTRADAS[CODIGO],STOCK[[#This Row],[CODIGO]])</f>
        <v>11</v>
      </c>
      <c r="H197" s="6">
        <f>SUMIFS(SALIDAS[CANTIDAD],SALIDAS[CODIGO],STOCK[[#This Row],[CODIGO]])</f>
        <v>2</v>
      </c>
      <c r="I197" s="7">
        <f>STOCK[[#This Row],[SALIDAS (VENTAS)]]*STOCK[[#This Row],[PRECIO]]</f>
        <v>4400</v>
      </c>
      <c r="J197" s="8">
        <f>SUM($I$2:I197)/SUM(STOCK[VENTAS])</f>
        <v>0.96681632209710711</v>
      </c>
      <c r="K197" s="6" t="str">
        <f>_xlfn.XLOOKUP(STOCK[[#This Row],[%ACUMULADO VENTAS]],DISTRIBUCION[CORTE],DISTRIBUCION[CLASIFICACIÓN],"",-1)</f>
        <v>C</v>
      </c>
    </row>
    <row r="198" spans="1:11" x14ac:dyDescent="0.25">
      <c r="A198">
        <v>428</v>
      </c>
      <c r="B198" t="s">
        <v>192</v>
      </c>
      <c r="C198" t="s">
        <v>24</v>
      </c>
      <c r="D198" s="3">
        <v>1400</v>
      </c>
      <c r="E198" s="6">
        <f>STOCK[[#This Row],[ENTRADAS (COMPRAS)]]-STOCK[[#This Row],[SALIDAS (VENTAS)]]</f>
        <v>26</v>
      </c>
      <c r="F198" s="3">
        <f>STOCK[[#This Row],[STOCK]]*STOCK[[#This Row],[PRECIO]]</f>
        <v>36400</v>
      </c>
      <c r="G198" s="6">
        <f>SUMIFS(ENTRADAS[CANTIDAD],ENTRADAS[CODIGO],STOCK[[#This Row],[CODIGO]])</f>
        <v>29</v>
      </c>
      <c r="H198" s="6">
        <f>SUMIFS(SALIDAS[CANTIDAD],SALIDAS[CODIGO],STOCK[[#This Row],[CODIGO]])</f>
        <v>3</v>
      </c>
      <c r="I198" s="7">
        <f>STOCK[[#This Row],[SALIDAS (VENTAS)]]*STOCK[[#This Row],[PRECIO]]</f>
        <v>4200</v>
      </c>
      <c r="J198" s="8">
        <f>SUM($I$2:I198)/SUM(STOCK[VENTAS])</f>
        <v>0.96757666823563493</v>
      </c>
      <c r="K198" s="6" t="str">
        <f>_xlfn.XLOOKUP(STOCK[[#This Row],[%ACUMULADO VENTAS]],DISTRIBUCION[CORTE],DISTRIBUCION[CLASIFICACIÓN],"",-1)</f>
        <v>C</v>
      </c>
    </row>
    <row r="199" spans="1:11" x14ac:dyDescent="0.25">
      <c r="A199">
        <v>1087</v>
      </c>
      <c r="B199" t="s">
        <v>151</v>
      </c>
      <c r="C199" t="s">
        <v>47</v>
      </c>
      <c r="D199" s="3">
        <v>1000</v>
      </c>
      <c r="E199" s="6">
        <f>STOCK[[#This Row],[ENTRADAS (COMPRAS)]]-STOCK[[#This Row],[SALIDAS (VENTAS)]]</f>
        <v>53</v>
      </c>
      <c r="F199" s="3">
        <f>STOCK[[#This Row],[STOCK]]*STOCK[[#This Row],[PRECIO]]</f>
        <v>53000</v>
      </c>
      <c r="G199" s="6">
        <f>SUMIFS(ENTRADAS[CANTIDAD],ENTRADAS[CODIGO],STOCK[[#This Row],[CODIGO]])</f>
        <v>57</v>
      </c>
      <c r="H199" s="6">
        <f>SUMIFS(SALIDAS[CANTIDAD],SALIDAS[CODIGO],STOCK[[#This Row],[CODIGO]])</f>
        <v>4</v>
      </c>
      <c r="I199" s="7">
        <f>STOCK[[#This Row],[SALIDAS (VENTAS)]]*STOCK[[#This Row],[PRECIO]]</f>
        <v>4000</v>
      </c>
      <c r="J199" s="8">
        <f>SUM($I$2:I199)/SUM(STOCK[VENTAS])</f>
        <v>0.96830080741518521</v>
      </c>
      <c r="K199" s="6" t="str">
        <f>_xlfn.XLOOKUP(STOCK[[#This Row],[%ACUMULADO VENTAS]],DISTRIBUCION[CORTE],DISTRIBUCION[CLASIFICACIÓN],"",-1)</f>
        <v>C</v>
      </c>
    </row>
    <row r="200" spans="1:11" x14ac:dyDescent="0.25">
      <c r="A200">
        <v>4476</v>
      </c>
      <c r="B200" t="s">
        <v>153</v>
      </c>
      <c r="C200" t="s">
        <v>58</v>
      </c>
      <c r="D200" s="3">
        <v>1000</v>
      </c>
      <c r="E200" s="6">
        <f>STOCK[[#This Row],[ENTRADAS (COMPRAS)]]-STOCK[[#This Row],[SALIDAS (VENTAS)]]</f>
        <v>26</v>
      </c>
      <c r="F200" s="3">
        <f>STOCK[[#This Row],[STOCK]]*STOCK[[#This Row],[PRECIO]]</f>
        <v>26000</v>
      </c>
      <c r="G200" s="6">
        <f>SUMIFS(ENTRADAS[CANTIDAD],ENTRADAS[CODIGO],STOCK[[#This Row],[CODIGO]])</f>
        <v>30</v>
      </c>
      <c r="H200" s="6">
        <f>SUMIFS(SALIDAS[CANTIDAD],SALIDAS[CODIGO],STOCK[[#This Row],[CODIGO]])</f>
        <v>4</v>
      </c>
      <c r="I200" s="7">
        <f>STOCK[[#This Row],[SALIDAS (VENTAS)]]*STOCK[[#This Row],[PRECIO]]</f>
        <v>4000</v>
      </c>
      <c r="J200" s="8">
        <f>SUM($I$2:I200)/SUM(STOCK[VENTAS])</f>
        <v>0.96902494659473548</v>
      </c>
      <c r="K200" s="6" t="str">
        <f>_xlfn.XLOOKUP(STOCK[[#This Row],[%ACUMULADO VENTAS]],DISTRIBUCION[CORTE],DISTRIBUCION[CLASIFICACIÓN],"",-1)</f>
        <v>C</v>
      </c>
    </row>
    <row r="201" spans="1:11" x14ac:dyDescent="0.25">
      <c r="A201">
        <v>14971</v>
      </c>
      <c r="B201" t="s">
        <v>211</v>
      </c>
      <c r="C201" t="s">
        <v>20</v>
      </c>
      <c r="D201" s="3">
        <v>2000</v>
      </c>
      <c r="E201" s="6">
        <f>STOCK[[#This Row],[ENTRADAS (COMPRAS)]]-STOCK[[#This Row],[SALIDAS (VENTAS)]]</f>
        <v>8</v>
      </c>
      <c r="F201" s="3">
        <f>STOCK[[#This Row],[STOCK]]*STOCK[[#This Row],[PRECIO]]</f>
        <v>16000</v>
      </c>
      <c r="G201" s="6">
        <f>SUMIFS(ENTRADAS[CANTIDAD],ENTRADAS[CODIGO],STOCK[[#This Row],[CODIGO]])</f>
        <v>10</v>
      </c>
      <c r="H201" s="6">
        <f>SUMIFS(SALIDAS[CANTIDAD],SALIDAS[CODIGO],STOCK[[#This Row],[CODIGO]])</f>
        <v>2</v>
      </c>
      <c r="I201" s="7">
        <f>STOCK[[#This Row],[SALIDAS (VENTAS)]]*STOCK[[#This Row],[PRECIO]]</f>
        <v>4000</v>
      </c>
      <c r="J201" s="8">
        <f>SUM($I$2:I201)/SUM(STOCK[VENTAS])</f>
        <v>0.96974908577428587</v>
      </c>
      <c r="K201" s="6" t="str">
        <f>_xlfn.XLOOKUP(STOCK[[#This Row],[%ACUMULADO VENTAS]],DISTRIBUCION[CORTE],DISTRIBUCION[CLASIFICACIÓN],"",-1)</f>
        <v>C</v>
      </c>
    </row>
    <row r="202" spans="1:11" x14ac:dyDescent="0.25">
      <c r="A202">
        <v>3805</v>
      </c>
      <c r="B202" t="s">
        <v>221</v>
      </c>
      <c r="C202" t="s">
        <v>20</v>
      </c>
      <c r="D202" s="3">
        <v>2000</v>
      </c>
      <c r="E202" s="6">
        <f>STOCK[[#This Row],[ENTRADAS (COMPRAS)]]-STOCK[[#This Row],[SALIDAS (VENTAS)]]</f>
        <v>4</v>
      </c>
      <c r="F202" s="3">
        <f>STOCK[[#This Row],[STOCK]]*STOCK[[#This Row],[PRECIO]]</f>
        <v>8000</v>
      </c>
      <c r="G202" s="6">
        <f>SUMIFS(ENTRADAS[CANTIDAD],ENTRADAS[CODIGO],STOCK[[#This Row],[CODIGO]])</f>
        <v>6</v>
      </c>
      <c r="H202" s="6">
        <f>SUMIFS(SALIDAS[CANTIDAD],SALIDAS[CODIGO],STOCK[[#This Row],[CODIGO]])</f>
        <v>2</v>
      </c>
      <c r="I202" s="7">
        <f>STOCK[[#This Row],[SALIDAS (VENTAS)]]*STOCK[[#This Row],[PRECIO]]</f>
        <v>4000</v>
      </c>
      <c r="J202" s="8">
        <f>SUM($I$2:I202)/SUM(STOCK[VENTAS])</f>
        <v>0.97047322495383614</v>
      </c>
      <c r="K202" s="6" t="str">
        <f>_xlfn.XLOOKUP(STOCK[[#This Row],[%ACUMULADO VENTAS]],DISTRIBUCION[CORTE],DISTRIBUCION[CLASIFICACIÓN],"",-1)</f>
        <v>C</v>
      </c>
    </row>
    <row r="203" spans="1:11" x14ac:dyDescent="0.25">
      <c r="A203">
        <v>9276</v>
      </c>
      <c r="B203" t="s">
        <v>223</v>
      </c>
      <c r="C203" t="s">
        <v>20</v>
      </c>
      <c r="D203" s="3">
        <v>2000</v>
      </c>
      <c r="E203" s="6">
        <f>STOCK[[#This Row],[ENTRADAS (COMPRAS)]]-STOCK[[#This Row],[SALIDAS (VENTAS)]]</f>
        <v>4</v>
      </c>
      <c r="F203" s="3">
        <f>STOCK[[#This Row],[STOCK]]*STOCK[[#This Row],[PRECIO]]</f>
        <v>8000</v>
      </c>
      <c r="G203" s="6">
        <f>SUMIFS(ENTRADAS[CANTIDAD],ENTRADAS[CODIGO],STOCK[[#This Row],[CODIGO]])</f>
        <v>6</v>
      </c>
      <c r="H203" s="6">
        <f>SUMIFS(SALIDAS[CANTIDAD],SALIDAS[CODIGO],STOCK[[#This Row],[CODIGO]])</f>
        <v>2</v>
      </c>
      <c r="I203" s="7">
        <f>STOCK[[#This Row],[SALIDAS (VENTAS)]]*STOCK[[#This Row],[PRECIO]]</f>
        <v>4000</v>
      </c>
      <c r="J203" s="8">
        <f>SUM($I$2:I203)/SUM(STOCK[VENTAS])</f>
        <v>0.97119736413338642</v>
      </c>
      <c r="K203" s="6" t="str">
        <f>_xlfn.XLOOKUP(STOCK[[#This Row],[%ACUMULADO VENTAS]],DISTRIBUCION[CORTE],DISTRIBUCION[CLASIFICACIÓN],"",-1)</f>
        <v>C</v>
      </c>
    </row>
    <row r="204" spans="1:11" x14ac:dyDescent="0.25">
      <c r="A204">
        <v>592</v>
      </c>
      <c r="B204" t="s">
        <v>241</v>
      </c>
      <c r="C204" t="s">
        <v>17</v>
      </c>
      <c r="D204" s="3">
        <v>4000</v>
      </c>
      <c r="E204" s="6">
        <f>STOCK[[#This Row],[ENTRADAS (COMPRAS)]]-STOCK[[#This Row],[SALIDAS (VENTAS)]]</f>
        <v>11</v>
      </c>
      <c r="F204" s="3">
        <f>STOCK[[#This Row],[STOCK]]*STOCK[[#This Row],[PRECIO]]</f>
        <v>44000</v>
      </c>
      <c r="G204" s="6">
        <f>SUMIFS(ENTRADAS[CANTIDAD],ENTRADAS[CODIGO],STOCK[[#This Row],[CODIGO]])</f>
        <v>12</v>
      </c>
      <c r="H204" s="6">
        <f>SUMIFS(SALIDAS[CANTIDAD],SALIDAS[CODIGO],STOCK[[#This Row],[CODIGO]])</f>
        <v>1</v>
      </c>
      <c r="I204" s="7">
        <f>STOCK[[#This Row],[SALIDAS (VENTAS)]]*STOCK[[#This Row],[PRECIO]]</f>
        <v>4000</v>
      </c>
      <c r="J204" s="8">
        <f>SUM($I$2:I204)/SUM(STOCK[VENTAS])</f>
        <v>0.9719215033129367</v>
      </c>
      <c r="K204" s="6" t="str">
        <f>_xlfn.XLOOKUP(STOCK[[#This Row],[%ACUMULADO VENTAS]],DISTRIBUCION[CORTE],DISTRIBUCION[CLASIFICACIÓN],"",-1)</f>
        <v>C</v>
      </c>
    </row>
    <row r="205" spans="1:11" x14ac:dyDescent="0.25">
      <c r="A205">
        <v>16703</v>
      </c>
      <c r="B205" t="s">
        <v>244</v>
      </c>
      <c r="C205" t="s">
        <v>35</v>
      </c>
      <c r="D205" s="3">
        <v>4000</v>
      </c>
      <c r="E205" s="6">
        <f>STOCK[[#This Row],[ENTRADAS (COMPRAS)]]-STOCK[[#This Row],[SALIDAS (VENTAS)]]</f>
        <v>11</v>
      </c>
      <c r="F205" s="3">
        <f>STOCK[[#This Row],[STOCK]]*STOCK[[#This Row],[PRECIO]]</f>
        <v>44000</v>
      </c>
      <c r="G205" s="6">
        <f>SUMIFS(ENTRADAS[CANTIDAD],ENTRADAS[CODIGO],STOCK[[#This Row],[CODIGO]])</f>
        <v>12</v>
      </c>
      <c r="H205" s="6">
        <f>SUMIFS(SALIDAS[CANTIDAD],SALIDAS[CODIGO],STOCK[[#This Row],[CODIGO]])</f>
        <v>1</v>
      </c>
      <c r="I205" s="7">
        <f>STOCK[[#This Row],[SALIDAS (VENTAS)]]*STOCK[[#This Row],[PRECIO]]</f>
        <v>4000</v>
      </c>
      <c r="J205" s="8">
        <f>SUM($I$2:I205)/SUM(STOCK[VENTAS])</f>
        <v>0.97264564249248708</v>
      </c>
      <c r="K205" s="6" t="str">
        <f>_xlfn.XLOOKUP(STOCK[[#This Row],[%ACUMULADO VENTAS]],DISTRIBUCION[CORTE],DISTRIBUCION[CLASIFICACIÓN],"",-1)</f>
        <v>C</v>
      </c>
    </row>
    <row r="206" spans="1:11" x14ac:dyDescent="0.25">
      <c r="A206">
        <v>1633</v>
      </c>
      <c r="B206" t="s">
        <v>251</v>
      </c>
      <c r="C206" t="s">
        <v>20</v>
      </c>
      <c r="D206" s="3">
        <v>4000</v>
      </c>
      <c r="E206" s="6">
        <f>STOCK[[#This Row],[ENTRADAS (COMPRAS)]]-STOCK[[#This Row],[SALIDAS (VENTAS)]]</f>
        <v>9</v>
      </c>
      <c r="F206" s="3">
        <f>STOCK[[#This Row],[STOCK]]*STOCK[[#This Row],[PRECIO]]</f>
        <v>36000</v>
      </c>
      <c r="G206" s="6">
        <f>SUMIFS(ENTRADAS[CANTIDAD],ENTRADAS[CODIGO],STOCK[[#This Row],[CODIGO]])</f>
        <v>10</v>
      </c>
      <c r="H206" s="6">
        <f>SUMIFS(SALIDAS[CANTIDAD],SALIDAS[CODIGO],STOCK[[#This Row],[CODIGO]])</f>
        <v>1</v>
      </c>
      <c r="I206" s="7">
        <f>STOCK[[#This Row],[SALIDAS (VENTAS)]]*STOCK[[#This Row],[PRECIO]]</f>
        <v>4000</v>
      </c>
      <c r="J206" s="8">
        <f>SUM($I$2:I206)/SUM(STOCK[VENTAS])</f>
        <v>0.97336978167203736</v>
      </c>
      <c r="K206" s="6" t="str">
        <f>_xlfn.XLOOKUP(STOCK[[#This Row],[%ACUMULADO VENTAS]],DISTRIBUCION[CORTE],DISTRIBUCION[CLASIFICACIÓN],"",-1)</f>
        <v>C</v>
      </c>
    </row>
    <row r="207" spans="1:11" x14ac:dyDescent="0.25">
      <c r="A207">
        <v>3634</v>
      </c>
      <c r="B207" t="s">
        <v>265</v>
      </c>
      <c r="C207" t="s">
        <v>20</v>
      </c>
      <c r="D207" s="3">
        <v>4000</v>
      </c>
      <c r="E207" s="6">
        <f>STOCK[[#This Row],[ENTRADAS (COMPRAS)]]-STOCK[[#This Row],[SALIDAS (VENTAS)]]</f>
        <v>5</v>
      </c>
      <c r="F207" s="3">
        <f>STOCK[[#This Row],[STOCK]]*STOCK[[#This Row],[PRECIO]]</f>
        <v>20000</v>
      </c>
      <c r="G207" s="6">
        <f>SUMIFS(ENTRADAS[CANTIDAD],ENTRADAS[CODIGO],STOCK[[#This Row],[CODIGO]])</f>
        <v>6</v>
      </c>
      <c r="H207" s="6">
        <f>SUMIFS(SALIDAS[CANTIDAD],SALIDAS[CODIGO],STOCK[[#This Row],[CODIGO]])</f>
        <v>1</v>
      </c>
      <c r="I207" s="7">
        <f>STOCK[[#This Row],[SALIDAS (VENTAS)]]*STOCK[[#This Row],[PRECIO]]</f>
        <v>4000</v>
      </c>
      <c r="J207" s="8">
        <f>SUM($I$2:I207)/SUM(STOCK[VENTAS])</f>
        <v>0.97409392085158764</v>
      </c>
      <c r="K207" s="6" t="str">
        <f>_xlfn.XLOOKUP(STOCK[[#This Row],[%ACUMULADO VENTAS]],DISTRIBUCION[CORTE],DISTRIBUCION[CLASIFICACIÓN],"",-1)</f>
        <v>C</v>
      </c>
    </row>
    <row r="208" spans="1:11" x14ac:dyDescent="0.25">
      <c r="A208">
        <v>3633</v>
      </c>
      <c r="B208" t="s">
        <v>270</v>
      </c>
      <c r="C208" t="s">
        <v>20</v>
      </c>
      <c r="D208" s="3">
        <v>4000</v>
      </c>
      <c r="E208" s="6">
        <f>STOCK[[#This Row],[ENTRADAS (COMPRAS)]]-STOCK[[#This Row],[SALIDAS (VENTAS)]]</f>
        <v>4</v>
      </c>
      <c r="F208" s="3">
        <f>STOCK[[#This Row],[STOCK]]*STOCK[[#This Row],[PRECIO]]</f>
        <v>16000</v>
      </c>
      <c r="G208" s="6">
        <f>SUMIFS(ENTRADAS[CANTIDAD],ENTRADAS[CODIGO],STOCK[[#This Row],[CODIGO]])</f>
        <v>5</v>
      </c>
      <c r="H208" s="6">
        <f>SUMIFS(SALIDAS[CANTIDAD],SALIDAS[CODIGO],STOCK[[#This Row],[CODIGO]])</f>
        <v>1</v>
      </c>
      <c r="I208" s="7">
        <f>STOCK[[#This Row],[SALIDAS (VENTAS)]]*STOCK[[#This Row],[PRECIO]]</f>
        <v>4000</v>
      </c>
      <c r="J208" s="8">
        <f>SUM($I$2:I208)/SUM(STOCK[VENTAS])</f>
        <v>0.97481806003113802</v>
      </c>
      <c r="K208" s="6" t="str">
        <f>_xlfn.XLOOKUP(STOCK[[#This Row],[%ACUMULADO VENTAS]],DISTRIBUCION[CORTE],DISTRIBUCION[CLASIFICACIÓN],"",-1)</f>
        <v>C</v>
      </c>
    </row>
    <row r="209" spans="1:11" x14ac:dyDescent="0.25">
      <c r="A209">
        <v>1825</v>
      </c>
      <c r="B209" t="s">
        <v>275</v>
      </c>
      <c r="C209" t="s">
        <v>47</v>
      </c>
      <c r="D209" s="3">
        <v>4000</v>
      </c>
      <c r="E209" s="6">
        <f>STOCK[[#This Row],[ENTRADAS (COMPRAS)]]-STOCK[[#This Row],[SALIDAS (VENTAS)]]</f>
        <v>3</v>
      </c>
      <c r="F209" s="3">
        <f>STOCK[[#This Row],[STOCK]]*STOCK[[#This Row],[PRECIO]]</f>
        <v>12000</v>
      </c>
      <c r="G209" s="6">
        <f>SUMIFS(ENTRADAS[CANTIDAD],ENTRADAS[CODIGO],STOCK[[#This Row],[CODIGO]])</f>
        <v>4</v>
      </c>
      <c r="H209" s="6">
        <f>SUMIFS(SALIDAS[CANTIDAD],SALIDAS[CODIGO],STOCK[[#This Row],[CODIGO]])</f>
        <v>1</v>
      </c>
      <c r="I209" s="7">
        <f>STOCK[[#This Row],[SALIDAS (VENTAS)]]*STOCK[[#This Row],[PRECIO]]</f>
        <v>4000</v>
      </c>
      <c r="J209" s="8">
        <f>SUM($I$2:I209)/SUM(STOCK[VENTAS])</f>
        <v>0.9755421992106883</v>
      </c>
      <c r="K209" s="6" t="str">
        <f>_xlfn.XLOOKUP(STOCK[[#This Row],[%ACUMULADO VENTAS]],DISTRIBUCION[CORTE],DISTRIBUCION[CLASIFICACIÓN],"",-1)</f>
        <v>C</v>
      </c>
    </row>
    <row r="210" spans="1:11" x14ac:dyDescent="0.25">
      <c r="A210">
        <v>3631</v>
      </c>
      <c r="B210" t="s">
        <v>278</v>
      </c>
      <c r="C210" t="s">
        <v>20</v>
      </c>
      <c r="D210" s="3">
        <v>4000</v>
      </c>
      <c r="E210" s="6">
        <f>STOCK[[#This Row],[ENTRADAS (COMPRAS)]]-STOCK[[#This Row],[SALIDAS (VENTAS)]]</f>
        <v>3</v>
      </c>
      <c r="F210" s="3">
        <f>STOCK[[#This Row],[STOCK]]*STOCK[[#This Row],[PRECIO]]</f>
        <v>12000</v>
      </c>
      <c r="G210" s="6">
        <f>SUMIFS(ENTRADAS[CANTIDAD],ENTRADAS[CODIGO],STOCK[[#This Row],[CODIGO]])</f>
        <v>4</v>
      </c>
      <c r="H210" s="6">
        <f>SUMIFS(SALIDAS[CANTIDAD],SALIDAS[CODIGO],STOCK[[#This Row],[CODIGO]])</f>
        <v>1</v>
      </c>
      <c r="I210" s="7">
        <f>STOCK[[#This Row],[SALIDAS (VENTAS)]]*STOCK[[#This Row],[PRECIO]]</f>
        <v>4000</v>
      </c>
      <c r="J210" s="8">
        <f>SUM($I$2:I210)/SUM(STOCK[VENTAS])</f>
        <v>0.97626633839023857</v>
      </c>
      <c r="K210" s="6" t="str">
        <f>_xlfn.XLOOKUP(STOCK[[#This Row],[%ACUMULADO VENTAS]],DISTRIBUCION[CORTE],DISTRIBUCION[CLASIFICACIÓN],"",-1)</f>
        <v>C</v>
      </c>
    </row>
    <row r="211" spans="1:11" x14ac:dyDescent="0.25">
      <c r="A211">
        <v>423</v>
      </c>
      <c r="B211" t="s">
        <v>91</v>
      </c>
      <c r="C211" t="s">
        <v>45</v>
      </c>
      <c r="D211" s="3">
        <v>200</v>
      </c>
      <c r="E211" s="6">
        <f>STOCK[[#This Row],[ENTRADAS (COMPRAS)]]-STOCK[[#This Row],[SALIDAS (VENTAS)]]</f>
        <v>38</v>
      </c>
      <c r="F211" s="3">
        <f>STOCK[[#This Row],[STOCK]]*STOCK[[#This Row],[PRECIO]]</f>
        <v>7600</v>
      </c>
      <c r="G211" s="6">
        <f>SUMIFS(ENTRADAS[CANTIDAD],ENTRADAS[CODIGO],STOCK[[#This Row],[CODIGO]])</f>
        <v>58</v>
      </c>
      <c r="H211" s="6">
        <f>SUMIFS(SALIDAS[CANTIDAD],SALIDAS[CODIGO],STOCK[[#This Row],[CODIGO]])</f>
        <v>20</v>
      </c>
      <c r="I211" s="7">
        <f>STOCK[[#This Row],[SALIDAS (VENTAS)]]*STOCK[[#This Row],[PRECIO]]</f>
        <v>4000</v>
      </c>
      <c r="J211" s="8">
        <f>SUM($I$2:I211)/SUM(STOCK[VENTAS])</f>
        <v>0.97699047756978896</v>
      </c>
      <c r="K211" s="6" t="str">
        <f>_xlfn.XLOOKUP(STOCK[[#This Row],[%ACUMULADO VENTAS]],DISTRIBUCION[CORTE],DISTRIBUCION[CLASIFICACIÓN],"",-1)</f>
        <v>C</v>
      </c>
    </row>
    <row r="212" spans="1:11" x14ac:dyDescent="0.25">
      <c r="A212">
        <v>132</v>
      </c>
      <c r="B212" t="s">
        <v>226</v>
      </c>
      <c r="C212" t="s">
        <v>45</v>
      </c>
      <c r="D212" s="3">
        <v>1800</v>
      </c>
      <c r="E212" s="6">
        <f>STOCK[[#This Row],[ENTRADAS (COMPRAS)]]-STOCK[[#This Row],[SALIDAS (VENTAS)]]</f>
        <v>2</v>
      </c>
      <c r="F212" s="3">
        <f>STOCK[[#This Row],[STOCK]]*STOCK[[#This Row],[PRECIO]]</f>
        <v>3600</v>
      </c>
      <c r="G212" s="6">
        <f>SUMIFS(ENTRADAS[CANTIDAD],ENTRADAS[CODIGO],STOCK[[#This Row],[CODIGO]])</f>
        <v>4</v>
      </c>
      <c r="H212" s="6">
        <f>SUMIFS(SALIDAS[CANTIDAD],SALIDAS[CODIGO],STOCK[[#This Row],[CODIGO]])</f>
        <v>2</v>
      </c>
      <c r="I212" s="7">
        <f>STOCK[[#This Row],[SALIDAS (VENTAS)]]*STOCK[[#This Row],[PRECIO]]</f>
        <v>3600</v>
      </c>
      <c r="J212" s="8">
        <f>SUM($I$2:I212)/SUM(STOCK[VENTAS])</f>
        <v>0.97764220283138414</v>
      </c>
      <c r="K212" s="6" t="str">
        <f>_xlfn.XLOOKUP(STOCK[[#This Row],[%ACUMULADO VENTAS]],DISTRIBUCION[CORTE],DISTRIBUCION[CLASIFICACIÓN],"",-1)</f>
        <v>C</v>
      </c>
    </row>
    <row r="213" spans="1:11" x14ac:dyDescent="0.25">
      <c r="A213">
        <v>644</v>
      </c>
      <c r="B213" t="s">
        <v>274</v>
      </c>
      <c r="C213" t="s">
        <v>24</v>
      </c>
      <c r="D213" s="3">
        <v>3600</v>
      </c>
      <c r="E213" s="6">
        <f>STOCK[[#This Row],[ENTRADAS (COMPRAS)]]-STOCK[[#This Row],[SALIDAS (VENTAS)]]</f>
        <v>3</v>
      </c>
      <c r="F213" s="3">
        <f>STOCK[[#This Row],[STOCK]]*STOCK[[#This Row],[PRECIO]]</f>
        <v>10800</v>
      </c>
      <c r="G213" s="6">
        <f>SUMIFS(ENTRADAS[CANTIDAD],ENTRADAS[CODIGO],STOCK[[#This Row],[CODIGO]])</f>
        <v>4</v>
      </c>
      <c r="H213" s="6">
        <f>SUMIFS(SALIDAS[CANTIDAD],SALIDAS[CODIGO],STOCK[[#This Row],[CODIGO]])</f>
        <v>1</v>
      </c>
      <c r="I213" s="7">
        <f>STOCK[[#This Row],[SALIDAS (VENTAS)]]*STOCK[[#This Row],[PRECIO]]</f>
        <v>3600</v>
      </c>
      <c r="J213" s="8">
        <f>SUM($I$2:I213)/SUM(STOCK[VENTAS])</f>
        <v>0.97829392809297944</v>
      </c>
      <c r="K213" s="6" t="str">
        <f>_xlfn.XLOOKUP(STOCK[[#This Row],[%ACUMULADO VENTAS]],DISTRIBUCION[CORTE],DISTRIBUCION[CLASIFICACIÓN],"",-1)</f>
        <v>C</v>
      </c>
    </row>
    <row r="214" spans="1:11" x14ac:dyDescent="0.25">
      <c r="A214">
        <v>1120</v>
      </c>
      <c r="B214" t="s">
        <v>134</v>
      </c>
      <c r="C214" t="s">
        <v>47</v>
      </c>
      <c r="D214" s="3">
        <v>600</v>
      </c>
      <c r="E214" s="6">
        <f>STOCK[[#This Row],[ENTRADAS (COMPRAS)]]-STOCK[[#This Row],[SALIDAS (VENTAS)]]</f>
        <v>50</v>
      </c>
      <c r="F214" s="3">
        <f>STOCK[[#This Row],[STOCK]]*STOCK[[#This Row],[PRECIO]]</f>
        <v>30000</v>
      </c>
      <c r="G214" s="6">
        <f>SUMIFS(ENTRADAS[CANTIDAD],ENTRADAS[CODIGO],STOCK[[#This Row],[CODIGO]])</f>
        <v>56</v>
      </c>
      <c r="H214" s="6">
        <f>SUMIFS(SALIDAS[CANTIDAD],SALIDAS[CODIGO],STOCK[[#This Row],[CODIGO]])</f>
        <v>6</v>
      </c>
      <c r="I214" s="7">
        <f>STOCK[[#This Row],[SALIDAS (VENTAS)]]*STOCK[[#This Row],[PRECIO]]</f>
        <v>3600</v>
      </c>
      <c r="J214" s="8">
        <f>SUM($I$2:I214)/SUM(STOCK[VENTAS])</f>
        <v>0.97894565335457473</v>
      </c>
      <c r="K214" s="6" t="str">
        <f>_xlfn.XLOOKUP(STOCK[[#This Row],[%ACUMULADO VENTAS]],DISTRIBUCION[CORTE],DISTRIBUCION[CLASIFICACIÓN],"",-1)</f>
        <v>C</v>
      </c>
    </row>
    <row r="215" spans="1:11" x14ac:dyDescent="0.25">
      <c r="A215">
        <v>642</v>
      </c>
      <c r="B215" t="s">
        <v>200</v>
      </c>
      <c r="C215" t="s">
        <v>24</v>
      </c>
      <c r="D215" s="3">
        <v>1200</v>
      </c>
      <c r="E215" s="6">
        <f>STOCK[[#This Row],[ENTRADAS (COMPRAS)]]-STOCK[[#This Row],[SALIDAS (VENTAS)]]</f>
        <v>12</v>
      </c>
      <c r="F215" s="3">
        <f>STOCK[[#This Row],[STOCK]]*STOCK[[#This Row],[PRECIO]]</f>
        <v>14400</v>
      </c>
      <c r="G215" s="6">
        <f>SUMIFS(ENTRADAS[CANTIDAD],ENTRADAS[CODIGO],STOCK[[#This Row],[CODIGO]])</f>
        <v>15</v>
      </c>
      <c r="H215" s="6">
        <f>SUMIFS(SALIDAS[CANTIDAD],SALIDAS[CODIGO],STOCK[[#This Row],[CODIGO]])</f>
        <v>3</v>
      </c>
      <c r="I215" s="7">
        <f>STOCK[[#This Row],[SALIDAS (VENTAS)]]*STOCK[[#This Row],[PRECIO]]</f>
        <v>3600</v>
      </c>
      <c r="J215" s="8">
        <f>SUM($I$2:I215)/SUM(STOCK[VENTAS])</f>
        <v>0.97959737861617002</v>
      </c>
      <c r="K215" s="6" t="str">
        <f>_xlfn.XLOOKUP(STOCK[[#This Row],[%ACUMULADO VENTAS]],DISTRIBUCION[CORTE],DISTRIBUCION[CLASIFICACIÓN],"",-1)</f>
        <v>C</v>
      </c>
    </row>
    <row r="216" spans="1:11" x14ac:dyDescent="0.25">
      <c r="A216">
        <v>3331</v>
      </c>
      <c r="B216" t="s">
        <v>170</v>
      </c>
      <c r="C216" t="s">
        <v>17</v>
      </c>
      <c r="D216" s="3">
        <v>600</v>
      </c>
      <c r="E216" s="6">
        <f>STOCK[[#This Row],[ENTRADAS (COMPRAS)]]-STOCK[[#This Row],[SALIDAS (VENTAS)]]</f>
        <v>100</v>
      </c>
      <c r="F216" s="3">
        <f>STOCK[[#This Row],[STOCK]]*STOCK[[#This Row],[PRECIO]]</f>
        <v>60000</v>
      </c>
      <c r="G216" s="6">
        <f>SUMIFS(ENTRADAS[CANTIDAD],ENTRADAS[CODIGO],STOCK[[#This Row],[CODIGO]])</f>
        <v>106</v>
      </c>
      <c r="H216" s="6">
        <f>SUMIFS(SALIDAS[CANTIDAD],SALIDAS[CODIGO],STOCK[[#This Row],[CODIGO]])</f>
        <v>6</v>
      </c>
      <c r="I216" s="7">
        <f>STOCK[[#This Row],[SALIDAS (VENTAS)]]*STOCK[[#This Row],[PRECIO]]</f>
        <v>3600</v>
      </c>
      <c r="J216" s="8">
        <f>SUM($I$2:I216)/SUM(STOCK[VENTAS])</f>
        <v>0.98024910387776532</v>
      </c>
      <c r="K216" s="6" t="str">
        <f>_xlfn.XLOOKUP(STOCK[[#This Row],[%ACUMULADO VENTAS]],DISTRIBUCION[CORTE],DISTRIBUCION[CLASIFICACIÓN],"",-1)</f>
        <v>C</v>
      </c>
    </row>
    <row r="217" spans="1:11" x14ac:dyDescent="0.25">
      <c r="A217">
        <v>3185</v>
      </c>
      <c r="B217" t="s">
        <v>277</v>
      </c>
      <c r="C217" t="s">
        <v>24</v>
      </c>
      <c r="D217" s="3">
        <v>3500</v>
      </c>
      <c r="E217" s="6">
        <f>STOCK[[#This Row],[ENTRADAS (COMPRAS)]]-STOCK[[#This Row],[SALIDAS (VENTAS)]]</f>
        <v>3</v>
      </c>
      <c r="F217" s="3">
        <f>STOCK[[#This Row],[STOCK]]*STOCK[[#This Row],[PRECIO]]</f>
        <v>10500</v>
      </c>
      <c r="G217" s="6">
        <f>SUMIFS(ENTRADAS[CANTIDAD],ENTRADAS[CODIGO],STOCK[[#This Row],[CODIGO]])</f>
        <v>4</v>
      </c>
      <c r="H217" s="6">
        <f>SUMIFS(SALIDAS[CANTIDAD],SALIDAS[CODIGO],STOCK[[#This Row],[CODIGO]])</f>
        <v>1</v>
      </c>
      <c r="I217" s="7">
        <f>STOCK[[#This Row],[SALIDAS (VENTAS)]]*STOCK[[#This Row],[PRECIO]]</f>
        <v>3500</v>
      </c>
      <c r="J217" s="8">
        <f>SUM($I$2:I217)/SUM(STOCK[VENTAS])</f>
        <v>0.98088272565987178</v>
      </c>
      <c r="K217" s="6" t="str">
        <f>_xlfn.XLOOKUP(STOCK[[#This Row],[%ACUMULADO VENTAS]],DISTRIBUCION[CORTE],DISTRIBUCION[CLASIFICACIÓN],"",-1)</f>
        <v>C</v>
      </c>
    </row>
    <row r="218" spans="1:11" x14ac:dyDescent="0.25">
      <c r="A218">
        <v>3821</v>
      </c>
      <c r="B218" t="s">
        <v>283</v>
      </c>
      <c r="C218" t="s">
        <v>20</v>
      </c>
      <c r="D218" s="3">
        <v>3500</v>
      </c>
      <c r="E218" s="6">
        <f>STOCK[[#This Row],[ENTRADAS (COMPRAS)]]-STOCK[[#This Row],[SALIDAS (VENTAS)]]</f>
        <v>2</v>
      </c>
      <c r="F218" s="3">
        <f>STOCK[[#This Row],[STOCK]]*STOCK[[#This Row],[PRECIO]]</f>
        <v>7000</v>
      </c>
      <c r="G218" s="6">
        <f>SUMIFS(ENTRADAS[CANTIDAD],ENTRADAS[CODIGO],STOCK[[#This Row],[CODIGO]])</f>
        <v>3</v>
      </c>
      <c r="H218" s="6">
        <f>SUMIFS(SALIDAS[CANTIDAD],SALIDAS[CODIGO],STOCK[[#This Row],[CODIGO]])</f>
        <v>1</v>
      </c>
      <c r="I218" s="7">
        <f>STOCK[[#This Row],[SALIDAS (VENTAS)]]*STOCK[[#This Row],[PRECIO]]</f>
        <v>3500</v>
      </c>
      <c r="J218" s="8">
        <f>SUM($I$2:I218)/SUM(STOCK[VENTAS])</f>
        <v>0.98151634744197835</v>
      </c>
      <c r="K218" s="6" t="str">
        <f>_xlfn.XLOOKUP(STOCK[[#This Row],[%ACUMULADO VENTAS]],DISTRIBUCION[CORTE],DISTRIBUCION[CLASIFICACIÓN],"",-1)</f>
        <v>C</v>
      </c>
    </row>
    <row r="219" spans="1:11" x14ac:dyDescent="0.25">
      <c r="A219">
        <v>639</v>
      </c>
      <c r="B219" t="s">
        <v>136</v>
      </c>
      <c r="C219" t="s">
        <v>24</v>
      </c>
      <c r="D219" s="3">
        <v>500</v>
      </c>
      <c r="E219" s="6">
        <f>STOCK[[#This Row],[ENTRADAS (COMPRAS)]]-STOCK[[#This Row],[SALIDAS (VENTAS)]]</f>
        <v>30</v>
      </c>
      <c r="F219" s="3">
        <f>STOCK[[#This Row],[STOCK]]*STOCK[[#This Row],[PRECIO]]</f>
        <v>15000</v>
      </c>
      <c r="G219" s="6">
        <f>SUMIFS(ENTRADAS[CANTIDAD],ENTRADAS[CODIGO],STOCK[[#This Row],[CODIGO]])</f>
        <v>37</v>
      </c>
      <c r="H219" s="6">
        <f>SUMIFS(SALIDAS[CANTIDAD],SALIDAS[CODIGO],STOCK[[#This Row],[CODIGO]])</f>
        <v>7</v>
      </c>
      <c r="I219" s="7">
        <f>STOCK[[#This Row],[SALIDAS (VENTAS)]]*STOCK[[#This Row],[PRECIO]]</f>
        <v>3500</v>
      </c>
      <c r="J219" s="8">
        <f>SUM($I$2:I219)/SUM(STOCK[VENTAS])</f>
        <v>0.98214996922408482</v>
      </c>
      <c r="K219" s="6" t="str">
        <f>_xlfn.XLOOKUP(STOCK[[#This Row],[%ACUMULADO VENTAS]],DISTRIBUCION[CORTE],DISTRIBUCION[CLASIFICACIÓN],"",-1)</f>
        <v>C</v>
      </c>
    </row>
    <row r="220" spans="1:11" x14ac:dyDescent="0.25">
      <c r="A220">
        <v>7106</v>
      </c>
      <c r="B220" t="s">
        <v>87</v>
      </c>
      <c r="C220" t="s">
        <v>47</v>
      </c>
      <c r="D220" s="3">
        <v>300</v>
      </c>
      <c r="E220" s="6">
        <f>STOCK[[#This Row],[ENTRADAS (COMPRAS)]]-STOCK[[#This Row],[SALIDAS (VENTAS)]]</f>
        <v>18</v>
      </c>
      <c r="F220" s="3">
        <f>STOCK[[#This Row],[STOCK]]*STOCK[[#This Row],[PRECIO]]</f>
        <v>5400</v>
      </c>
      <c r="G220" s="6">
        <f>SUMIFS(ENTRADAS[CANTIDAD],ENTRADAS[CODIGO],STOCK[[#This Row],[CODIGO]])</f>
        <v>29</v>
      </c>
      <c r="H220" s="6">
        <f>SUMIFS(SALIDAS[CANTIDAD],SALIDAS[CODIGO],STOCK[[#This Row],[CODIGO]])</f>
        <v>11</v>
      </c>
      <c r="I220" s="7">
        <f>STOCK[[#This Row],[SALIDAS (VENTAS)]]*STOCK[[#This Row],[PRECIO]]</f>
        <v>3300</v>
      </c>
      <c r="J220" s="8">
        <f>SUM($I$2:I220)/SUM(STOCK[VENTAS])</f>
        <v>0.98274738404721385</v>
      </c>
      <c r="K220" s="6" t="str">
        <f>_xlfn.XLOOKUP(STOCK[[#This Row],[%ACUMULADO VENTAS]],DISTRIBUCION[CORTE],DISTRIBUCION[CLASIFICACIÓN],"",-1)</f>
        <v>C</v>
      </c>
    </row>
    <row r="221" spans="1:11" x14ac:dyDescent="0.25">
      <c r="A221">
        <v>18</v>
      </c>
      <c r="B221" t="s">
        <v>176</v>
      </c>
      <c r="C221" t="s">
        <v>20</v>
      </c>
      <c r="D221" s="3">
        <v>1000</v>
      </c>
      <c r="E221" s="6">
        <f>STOCK[[#This Row],[ENTRADAS (COMPRAS)]]-STOCK[[#This Row],[SALIDAS (VENTAS)]]</f>
        <v>12</v>
      </c>
      <c r="F221" s="3">
        <f>STOCK[[#This Row],[STOCK]]*STOCK[[#This Row],[PRECIO]]</f>
        <v>12000</v>
      </c>
      <c r="G221" s="6">
        <f>SUMIFS(ENTRADAS[CANTIDAD],ENTRADAS[CODIGO],STOCK[[#This Row],[CODIGO]])</f>
        <v>15</v>
      </c>
      <c r="H221" s="6">
        <f>SUMIFS(SALIDAS[CANTIDAD],SALIDAS[CODIGO],STOCK[[#This Row],[CODIGO]])</f>
        <v>3</v>
      </c>
      <c r="I221" s="7">
        <f>STOCK[[#This Row],[SALIDAS (VENTAS)]]*STOCK[[#This Row],[PRECIO]]</f>
        <v>3000</v>
      </c>
      <c r="J221" s="8">
        <f>SUM($I$2:I221)/SUM(STOCK[VENTAS])</f>
        <v>0.98329048843187661</v>
      </c>
      <c r="K221" s="6" t="str">
        <f>_xlfn.XLOOKUP(STOCK[[#This Row],[%ACUMULADO VENTAS]],DISTRIBUCION[CORTE],DISTRIBUCION[CLASIFICACIÓN],"",-1)</f>
        <v>C</v>
      </c>
    </row>
    <row r="222" spans="1:11" x14ac:dyDescent="0.25">
      <c r="A222">
        <v>3542</v>
      </c>
      <c r="B222" t="s">
        <v>178</v>
      </c>
      <c r="C222" t="s">
        <v>24</v>
      </c>
      <c r="D222" s="3">
        <v>1000</v>
      </c>
      <c r="E222" s="6">
        <f>STOCK[[#This Row],[ENTRADAS (COMPRAS)]]-STOCK[[#This Row],[SALIDAS (VENTAS)]]</f>
        <v>5</v>
      </c>
      <c r="F222" s="3">
        <f>STOCK[[#This Row],[STOCK]]*STOCK[[#This Row],[PRECIO]]</f>
        <v>5000</v>
      </c>
      <c r="G222" s="6">
        <f>SUMIFS(ENTRADAS[CANTIDAD],ENTRADAS[CODIGO],STOCK[[#This Row],[CODIGO]])</f>
        <v>8</v>
      </c>
      <c r="H222" s="6">
        <f>SUMIFS(SALIDAS[CANTIDAD],SALIDAS[CODIGO],STOCK[[#This Row],[CODIGO]])</f>
        <v>3</v>
      </c>
      <c r="I222" s="7">
        <f>STOCK[[#This Row],[SALIDAS (VENTAS)]]*STOCK[[#This Row],[PRECIO]]</f>
        <v>3000</v>
      </c>
      <c r="J222" s="8">
        <f>SUM($I$2:I222)/SUM(STOCK[VENTAS])</f>
        <v>0.98383359281653937</v>
      </c>
      <c r="K222" s="6" t="str">
        <f>_xlfn.XLOOKUP(STOCK[[#This Row],[%ACUMULADO VENTAS]],DISTRIBUCION[CORTE],DISTRIBUCION[CLASIFICACIÓN],"",-1)</f>
        <v>C</v>
      </c>
    </row>
    <row r="223" spans="1:11" x14ac:dyDescent="0.25">
      <c r="A223">
        <v>4193</v>
      </c>
      <c r="B223" t="s">
        <v>181</v>
      </c>
      <c r="C223" t="s">
        <v>182</v>
      </c>
      <c r="D223" s="3">
        <v>1000</v>
      </c>
      <c r="E223" s="6">
        <f>STOCK[[#This Row],[ENTRADAS (COMPRAS)]]-STOCK[[#This Row],[SALIDAS (VENTAS)]]</f>
        <v>3</v>
      </c>
      <c r="F223" s="3">
        <f>STOCK[[#This Row],[STOCK]]*STOCK[[#This Row],[PRECIO]]</f>
        <v>3000</v>
      </c>
      <c r="G223" s="6">
        <f>SUMIFS(ENTRADAS[CANTIDAD],ENTRADAS[CODIGO],STOCK[[#This Row],[CODIGO]])</f>
        <v>6</v>
      </c>
      <c r="H223" s="6">
        <f>SUMIFS(SALIDAS[CANTIDAD],SALIDAS[CODIGO],STOCK[[#This Row],[CODIGO]])</f>
        <v>3</v>
      </c>
      <c r="I223" s="7">
        <f>STOCK[[#This Row],[SALIDAS (VENTAS)]]*STOCK[[#This Row],[PRECIO]]</f>
        <v>3000</v>
      </c>
      <c r="J223" s="8">
        <f>SUM($I$2:I223)/SUM(STOCK[VENTAS])</f>
        <v>0.98437669720120202</v>
      </c>
      <c r="K223" s="6" t="str">
        <f>_xlfn.XLOOKUP(STOCK[[#This Row],[%ACUMULADO VENTAS]],DISTRIBUCION[CORTE],DISTRIBUCION[CLASIFICACIÓN],"",-1)</f>
        <v>C</v>
      </c>
    </row>
    <row r="224" spans="1:11" x14ac:dyDescent="0.25">
      <c r="A224">
        <v>5092</v>
      </c>
      <c r="B224" t="s">
        <v>191</v>
      </c>
      <c r="C224" t="s">
        <v>47</v>
      </c>
      <c r="D224" s="3">
        <v>1500</v>
      </c>
      <c r="E224" s="6">
        <f>STOCK[[#This Row],[ENTRADAS (COMPRAS)]]-STOCK[[#This Row],[SALIDAS (VENTAS)]]</f>
        <v>28</v>
      </c>
      <c r="F224" s="3">
        <f>STOCK[[#This Row],[STOCK]]*STOCK[[#This Row],[PRECIO]]</f>
        <v>42000</v>
      </c>
      <c r="G224" s="6">
        <f>SUMIFS(ENTRADAS[CANTIDAD],ENTRADAS[CODIGO],STOCK[[#This Row],[CODIGO]])</f>
        <v>30</v>
      </c>
      <c r="H224" s="6">
        <f>SUMIFS(SALIDAS[CANTIDAD],SALIDAS[CODIGO],STOCK[[#This Row],[CODIGO]])</f>
        <v>2</v>
      </c>
      <c r="I224" s="7">
        <f>STOCK[[#This Row],[SALIDAS (VENTAS)]]*STOCK[[#This Row],[PRECIO]]</f>
        <v>3000</v>
      </c>
      <c r="J224" s="8">
        <f>SUM($I$2:I224)/SUM(STOCK[VENTAS])</f>
        <v>0.98491980158586478</v>
      </c>
      <c r="K224" s="6" t="str">
        <f>_xlfn.XLOOKUP(STOCK[[#This Row],[%ACUMULADO VENTAS]],DISTRIBUCION[CORTE],DISTRIBUCION[CLASIFICACIÓN],"",-1)</f>
        <v>C</v>
      </c>
    </row>
    <row r="225" spans="1:11" x14ac:dyDescent="0.25">
      <c r="A225">
        <v>14131</v>
      </c>
      <c r="B225" t="s">
        <v>198</v>
      </c>
      <c r="C225" t="s">
        <v>20</v>
      </c>
      <c r="D225" s="3">
        <v>1500</v>
      </c>
      <c r="E225" s="6">
        <f>STOCK[[#This Row],[ENTRADAS (COMPRAS)]]-STOCK[[#This Row],[SALIDAS (VENTAS)]]</f>
        <v>15</v>
      </c>
      <c r="F225" s="3">
        <f>STOCK[[#This Row],[STOCK]]*STOCK[[#This Row],[PRECIO]]</f>
        <v>22500</v>
      </c>
      <c r="G225" s="6">
        <f>SUMIFS(ENTRADAS[CANTIDAD],ENTRADAS[CODIGO],STOCK[[#This Row],[CODIGO]])</f>
        <v>17</v>
      </c>
      <c r="H225" s="6">
        <f>SUMIFS(SALIDAS[CANTIDAD],SALIDAS[CODIGO],STOCK[[#This Row],[CODIGO]])</f>
        <v>2</v>
      </c>
      <c r="I225" s="7">
        <f>STOCK[[#This Row],[SALIDAS (VENTAS)]]*STOCK[[#This Row],[PRECIO]]</f>
        <v>3000</v>
      </c>
      <c r="J225" s="8">
        <f>SUM($I$2:I225)/SUM(STOCK[VENTAS])</f>
        <v>0.98546290597052755</v>
      </c>
      <c r="K225" s="6" t="str">
        <f>_xlfn.XLOOKUP(STOCK[[#This Row],[%ACUMULADO VENTAS]],DISTRIBUCION[CORTE],DISTRIBUCION[CLASIFICACIÓN],"",-1)</f>
        <v>C</v>
      </c>
    </row>
    <row r="226" spans="1:11" x14ac:dyDescent="0.25">
      <c r="A226">
        <v>2855</v>
      </c>
      <c r="B226" t="s">
        <v>201</v>
      </c>
      <c r="C226" t="s">
        <v>20</v>
      </c>
      <c r="D226" s="3">
        <v>1500</v>
      </c>
      <c r="E226" s="6">
        <f>STOCK[[#This Row],[ENTRADAS (COMPRAS)]]-STOCK[[#This Row],[SALIDAS (VENTAS)]]</f>
        <v>13</v>
      </c>
      <c r="F226" s="3">
        <f>STOCK[[#This Row],[STOCK]]*STOCK[[#This Row],[PRECIO]]</f>
        <v>19500</v>
      </c>
      <c r="G226" s="6">
        <f>SUMIFS(ENTRADAS[CANTIDAD],ENTRADAS[CODIGO],STOCK[[#This Row],[CODIGO]])</f>
        <v>15</v>
      </c>
      <c r="H226" s="6">
        <f>SUMIFS(SALIDAS[CANTIDAD],SALIDAS[CODIGO],STOCK[[#This Row],[CODIGO]])</f>
        <v>2</v>
      </c>
      <c r="I226" s="7">
        <f>STOCK[[#This Row],[SALIDAS (VENTAS)]]*STOCK[[#This Row],[PRECIO]]</f>
        <v>3000</v>
      </c>
      <c r="J226" s="8">
        <f>SUM($I$2:I226)/SUM(STOCK[VENTAS])</f>
        <v>0.98600601035519031</v>
      </c>
      <c r="K226" s="6" t="str">
        <f>_xlfn.XLOOKUP(STOCK[[#This Row],[%ACUMULADO VENTAS]],DISTRIBUCION[CORTE],DISTRIBUCION[CLASIFICACIÓN],"",-1)</f>
        <v>C</v>
      </c>
    </row>
    <row r="227" spans="1:11" x14ac:dyDescent="0.25">
      <c r="A227">
        <v>3660</v>
      </c>
      <c r="B227" t="s">
        <v>209</v>
      </c>
      <c r="C227" t="s">
        <v>24</v>
      </c>
      <c r="D227" s="3">
        <v>1500</v>
      </c>
      <c r="E227" s="6">
        <f>STOCK[[#This Row],[ENTRADAS (COMPRAS)]]-STOCK[[#This Row],[SALIDAS (VENTAS)]]</f>
        <v>8</v>
      </c>
      <c r="F227" s="3">
        <f>STOCK[[#This Row],[STOCK]]*STOCK[[#This Row],[PRECIO]]</f>
        <v>12000</v>
      </c>
      <c r="G227" s="6">
        <f>SUMIFS(ENTRADAS[CANTIDAD],ENTRADAS[CODIGO],STOCK[[#This Row],[CODIGO]])</f>
        <v>10</v>
      </c>
      <c r="H227" s="6">
        <f>SUMIFS(SALIDAS[CANTIDAD],SALIDAS[CODIGO],STOCK[[#This Row],[CODIGO]])</f>
        <v>2</v>
      </c>
      <c r="I227" s="7">
        <f>STOCK[[#This Row],[SALIDAS (VENTAS)]]*STOCK[[#This Row],[PRECIO]]</f>
        <v>3000</v>
      </c>
      <c r="J227" s="8">
        <f>SUM($I$2:I227)/SUM(STOCK[VENTAS])</f>
        <v>0.98654911473985296</v>
      </c>
      <c r="K227" s="6" t="str">
        <f>_xlfn.XLOOKUP(STOCK[[#This Row],[%ACUMULADO VENTAS]],DISTRIBUCION[CORTE],DISTRIBUCION[CLASIFICACIÓN],"",-1)</f>
        <v>C</v>
      </c>
    </row>
    <row r="228" spans="1:11" x14ac:dyDescent="0.25">
      <c r="A228">
        <v>3232</v>
      </c>
      <c r="B228" t="s">
        <v>214</v>
      </c>
      <c r="C228" t="s">
        <v>24</v>
      </c>
      <c r="D228" s="3">
        <v>1500</v>
      </c>
      <c r="E228" s="6">
        <f>STOCK[[#This Row],[ENTRADAS (COMPRAS)]]-STOCK[[#This Row],[SALIDAS (VENTAS)]]</f>
        <v>7</v>
      </c>
      <c r="F228" s="3">
        <f>STOCK[[#This Row],[STOCK]]*STOCK[[#This Row],[PRECIO]]</f>
        <v>10500</v>
      </c>
      <c r="G228" s="6">
        <f>SUMIFS(ENTRADAS[CANTIDAD],ENTRADAS[CODIGO],STOCK[[#This Row],[CODIGO]])</f>
        <v>9</v>
      </c>
      <c r="H228" s="6">
        <f>SUMIFS(SALIDAS[CANTIDAD],SALIDAS[CODIGO],STOCK[[#This Row],[CODIGO]])</f>
        <v>2</v>
      </c>
      <c r="I228" s="7">
        <f>STOCK[[#This Row],[SALIDAS (VENTAS)]]*STOCK[[#This Row],[PRECIO]]</f>
        <v>3000</v>
      </c>
      <c r="J228" s="8">
        <f>SUM($I$2:I228)/SUM(STOCK[VENTAS])</f>
        <v>0.98709221912451572</v>
      </c>
      <c r="K228" s="6" t="str">
        <f>_xlfn.XLOOKUP(STOCK[[#This Row],[%ACUMULADO VENTAS]],DISTRIBUCION[CORTE],DISTRIBUCION[CLASIFICACIÓN],"",-1)</f>
        <v>C</v>
      </c>
    </row>
    <row r="229" spans="1:11" x14ac:dyDescent="0.25">
      <c r="A229">
        <v>442</v>
      </c>
      <c r="B229" t="s">
        <v>250</v>
      </c>
      <c r="C229" t="s">
        <v>24</v>
      </c>
      <c r="D229" s="3">
        <v>3000</v>
      </c>
      <c r="E229" s="6">
        <f>STOCK[[#This Row],[ENTRADAS (COMPRAS)]]-STOCK[[#This Row],[SALIDAS (VENTAS)]]</f>
        <v>9</v>
      </c>
      <c r="F229" s="3">
        <f>STOCK[[#This Row],[STOCK]]*STOCK[[#This Row],[PRECIO]]</f>
        <v>27000</v>
      </c>
      <c r="G229" s="6">
        <f>SUMIFS(ENTRADAS[CANTIDAD],ENTRADAS[CODIGO],STOCK[[#This Row],[CODIGO]])</f>
        <v>10</v>
      </c>
      <c r="H229" s="6">
        <f>SUMIFS(SALIDAS[CANTIDAD],SALIDAS[CODIGO],STOCK[[#This Row],[CODIGO]])</f>
        <v>1</v>
      </c>
      <c r="I229" s="7">
        <f>STOCK[[#This Row],[SALIDAS (VENTAS)]]*STOCK[[#This Row],[PRECIO]]</f>
        <v>3000</v>
      </c>
      <c r="J229" s="8">
        <f>SUM($I$2:I229)/SUM(STOCK[VENTAS])</f>
        <v>0.98763532350917849</v>
      </c>
      <c r="K229" s="6" t="str">
        <f>_xlfn.XLOOKUP(STOCK[[#This Row],[%ACUMULADO VENTAS]],DISTRIBUCION[CORTE],DISTRIBUCION[CLASIFICACIÓN],"",-1)</f>
        <v>C</v>
      </c>
    </row>
    <row r="230" spans="1:11" x14ac:dyDescent="0.25">
      <c r="A230">
        <v>2710</v>
      </c>
      <c r="B230" t="s">
        <v>264</v>
      </c>
      <c r="C230" t="s">
        <v>216</v>
      </c>
      <c r="D230" s="3">
        <v>3000</v>
      </c>
      <c r="E230" s="6">
        <f>STOCK[[#This Row],[ENTRADAS (COMPRAS)]]-STOCK[[#This Row],[SALIDAS (VENTAS)]]</f>
        <v>5</v>
      </c>
      <c r="F230" s="3">
        <f>STOCK[[#This Row],[STOCK]]*STOCK[[#This Row],[PRECIO]]</f>
        <v>15000</v>
      </c>
      <c r="G230" s="6">
        <f>SUMIFS(ENTRADAS[CANTIDAD],ENTRADAS[CODIGO],STOCK[[#This Row],[CODIGO]])</f>
        <v>6</v>
      </c>
      <c r="H230" s="6">
        <f>SUMIFS(SALIDAS[CANTIDAD],SALIDAS[CODIGO],STOCK[[#This Row],[CODIGO]])</f>
        <v>1</v>
      </c>
      <c r="I230" s="7">
        <f>STOCK[[#This Row],[SALIDAS (VENTAS)]]*STOCK[[#This Row],[PRECIO]]</f>
        <v>3000</v>
      </c>
      <c r="J230" s="8">
        <f>SUM($I$2:I230)/SUM(STOCK[VENTAS])</f>
        <v>0.98817842789384125</v>
      </c>
      <c r="K230" s="6" t="str">
        <f>_xlfn.XLOOKUP(STOCK[[#This Row],[%ACUMULADO VENTAS]],DISTRIBUCION[CORTE],DISTRIBUCION[CLASIFICACIÓN],"",-1)</f>
        <v>C</v>
      </c>
    </row>
    <row r="231" spans="1:11" x14ac:dyDescent="0.25">
      <c r="A231">
        <v>1346</v>
      </c>
      <c r="B231" t="s">
        <v>269</v>
      </c>
      <c r="C231" t="s">
        <v>17</v>
      </c>
      <c r="D231" s="3">
        <v>3000</v>
      </c>
      <c r="E231" s="6">
        <f>STOCK[[#This Row],[ENTRADAS (COMPRAS)]]-STOCK[[#This Row],[SALIDAS (VENTAS)]]</f>
        <v>4</v>
      </c>
      <c r="F231" s="3">
        <f>STOCK[[#This Row],[STOCK]]*STOCK[[#This Row],[PRECIO]]</f>
        <v>12000</v>
      </c>
      <c r="G231" s="6">
        <f>SUMIFS(ENTRADAS[CANTIDAD],ENTRADAS[CODIGO],STOCK[[#This Row],[CODIGO]])</f>
        <v>5</v>
      </c>
      <c r="H231" s="6">
        <f>SUMIFS(SALIDAS[CANTIDAD],SALIDAS[CODIGO],STOCK[[#This Row],[CODIGO]])</f>
        <v>1</v>
      </c>
      <c r="I231" s="7">
        <f>STOCK[[#This Row],[SALIDAS (VENTAS)]]*STOCK[[#This Row],[PRECIO]]</f>
        <v>3000</v>
      </c>
      <c r="J231" s="8">
        <f>SUM($I$2:I231)/SUM(STOCK[VENTAS])</f>
        <v>0.9887215322785039</v>
      </c>
      <c r="K231" s="6" t="str">
        <f>_xlfn.XLOOKUP(STOCK[[#This Row],[%ACUMULADO VENTAS]],DISTRIBUCION[CORTE],DISTRIBUCION[CLASIFICACIÓN],"",-1)</f>
        <v>C</v>
      </c>
    </row>
    <row r="232" spans="1:11" x14ac:dyDescent="0.25">
      <c r="A232">
        <v>9797</v>
      </c>
      <c r="B232" t="s">
        <v>195</v>
      </c>
      <c r="C232" t="s">
        <v>24</v>
      </c>
      <c r="D232" s="3">
        <v>1000</v>
      </c>
      <c r="E232" s="6">
        <f>STOCK[[#This Row],[ENTRADAS (COMPRAS)]]-STOCK[[#This Row],[SALIDAS (VENTAS)]]</f>
        <v>25</v>
      </c>
      <c r="F232" s="3">
        <f>STOCK[[#This Row],[STOCK]]*STOCK[[#This Row],[PRECIO]]</f>
        <v>25000</v>
      </c>
      <c r="G232" s="6">
        <f>SUMIFS(ENTRADAS[CANTIDAD],ENTRADAS[CODIGO],STOCK[[#This Row],[CODIGO]])</f>
        <v>28</v>
      </c>
      <c r="H232" s="6">
        <f>SUMIFS(SALIDAS[CANTIDAD],SALIDAS[CODIGO],STOCK[[#This Row],[CODIGO]])</f>
        <v>3</v>
      </c>
      <c r="I232" s="7">
        <f>STOCK[[#This Row],[SALIDAS (VENTAS)]]*STOCK[[#This Row],[PRECIO]]</f>
        <v>3000</v>
      </c>
      <c r="J232" s="8">
        <f>SUM($I$2:I232)/SUM(STOCK[VENTAS])</f>
        <v>0.98926463666316666</v>
      </c>
      <c r="K232" s="6" t="str">
        <f>_xlfn.XLOOKUP(STOCK[[#This Row],[%ACUMULADO VENTAS]],DISTRIBUCION[CORTE],DISTRIBUCION[CLASIFICACIÓN],"",-1)</f>
        <v>C</v>
      </c>
    </row>
    <row r="233" spans="1:11" x14ac:dyDescent="0.25">
      <c r="A233">
        <v>521</v>
      </c>
      <c r="B233" t="s">
        <v>263</v>
      </c>
      <c r="C233" t="s">
        <v>182</v>
      </c>
      <c r="D233" s="3">
        <v>1500</v>
      </c>
      <c r="E233" s="6">
        <f>STOCK[[#This Row],[ENTRADAS (COMPRAS)]]-STOCK[[#This Row],[SALIDAS (VENTAS)]]</f>
        <v>4</v>
      </c>
      <c r="F233" s="3">
        <f>STOCK[[#This Row],[STOCK]]*STOCK[[#This Row],[PRECIO]]</f>
        <v>6000</v>
      </c>
      <c r="G233" s="6">
        <f>SUMIFS(ENTRADAS[CANTIDAD],ENTRADAS[CODIGO],STOCK[[#This Row],[CODIGO]])</f>
        <v>6</v>
      </c>
      <c r="H233" s="6">
        <f>SUMIFS(SALIDAS[CANTIDAD],SALIDAS[CODIGO],STOCK[[#This Row],[CODIGO]])</f>
        <v>2</v>
      </c>
      <c r="I233" s="7">
        <f>STOCK[[#This Row],[SALIDAS (VENTAS)]]*STOCK[[#This Row],[PRECIO]]</f>
        <v>3000</v>
      </c>
      <c r="J233" s="8">
        <f>SUM($I$2:I233)/SUM(STOCK[VENTAS])</f>
        <v>0.98980774104782943</v>
      </c>
      <c r="K233" s="6" t="str">
        <f>_xlfn.XLOOKUP(STOCK[[#This Row],[%ACUMULADO VENTAS]],DISTRIBUCION[CORTE],DISTRIBUCION[CLASIFICACIÓN],"",-1)</f>
        <v>C</v>
      </c>
    </row>
    <row r="234" spans="1:11" x14ac:dyDescent="0.25">
      <c r="A234">
        <v>6395</v>
      </c>
      <c r="B234" t="s">
        <v>378</v>
      </c>
      <c r="C234" t="s">
        <v>182</v>
      </c>
      <c r="D234" s="3">
        <v>3000</v>
      </c>
      <c r="E234" s="6">
        <f>STOCK[[#This Row],[ENTRADAS (COMPRAS)]]-STOCK[[#This Row],[SALIDAS (VENTAS)]]</f>
        <v>2</v>
      </c>
      <c r="F234" s="3">
        <f>STOCK[[#This Row],[STOCK]]*STOCK[[#This Row],[PRECIO]]</f>
        <v>6000</v>
      </c>
      <c r="G234" s="6">
        <f>SUMIFS(ENTRADAS[CANTIDAD],ENTRADAS[CODIGO],STOCK[[#This Row],[CODIGO]])</f>
        <v>3</v>
      </c>
      <c r="H234" s="6">
        <f>SUMIFS(SALIDAS[CANTIDAD],SALIDAS[CODIGO],STOCK[[#This Row],[CODIGO]])</f>
        <v>1</v>
      </c>
      <c r="I234" s="7">
        <f>STOCK[[#This Row],[SALIDAS (VENTAS)]]*STOCK[[#This Row],[PRECIO]]</f>
        <v>3000</v>
      </c>
      <c r="J234" s="8">
        <f>SUM($I$2:I234)/SUM(STOCK[VENTAS])</f>
        <v>0.99035084543249208</v>
      </c>
      <c r="K234" s="6" t="str">
        <f>_xlfn.XLOOKUP(STOCK[[#This Row],[%ACUMULADO VENTAS]],DISTRIBUCION[CORTE],DISTRIBUCION[CLASIFICACIÓN],"",-1)</f>
        <v>C</v>
      </c>
    </row>
    <row r="235" spans="1:11" x14ac:dyDescent="0.25">
      <c r="A235">
        <v>3961</v>
      </c>
      <c r="B235" t="s">
        <v>146</v>
      </c>
      <c r="C235" t="s">
        <v>17</v>
      </c>
      <c r="D235" s="3">
        <v>700</v>
      </c>
      <c r="E235" s="6">
        <f>STOCK[[#This Row],[ENTRADAS (COMPRAS)]]-STOCK[[#This Row],[SALIDAS (VENTAS)]]</f>
        <v>63</v>
      </c>
      <c r="F235" s="3">
        <f>STOCK[[#This Row],[STOCK]]*STOCK[[#This Row],[PRECIO]]</f>
        <v>44100</v>
      </c>
      <c r="G235" s="6">
        <f>SUMIFS(ENTRADAS[CANTIDAD],ENTRADAS[CODIGO],STOCK[[#This Row],[CODIGO]])</f>
        <v>67</v>
      </c>
      <c r="H235" s="6">
        <f>SUMIFS(SALIDAS[CANTIDAD],SALIDAS[CODIGO],STOCK[[#This Row],[CODIGO]])</f>
        <v>4</v>
      </c>
      <c r="I235" s="7">
        <f>STOCK[[#This Row],[SALIDAS (VENTAS)]]*STOCK[[#This Row],[PRECIO]]</f>
        <v>2800</v>
      </c>
      <c r="J235" s="8">
        <f>SUM($I$2:I235)/SUM(STOCK[VENTAS])</f>
        <v>0.99085774285817729</v>
      </c>
      <c r="K235" s="6" t="str">
        <f>_xlfn.XLOOKUP(STOCK[[#This Row],[%ACUMULADO VENTAS]],DISTRIBUCION[CORTE],DISTRIBUCION[CLASIFICACIÓN],"",-1)</f>
        <v>C</v>
      </c>
    </row>
    <row r="236" spans="1:11" x14ac:dyDescent="0.25">
      <c r="A236">
        <v>640</v>
      </c>
      <c r="B236" t="s">
        <v>152</v>
      </c>
      <c r="C236" t="s">
        <v>24</v>
      </c>
      <c r="D236" s="3">
        <v>600</v>
      </c>
      <c r="E236" s="6">
        <f>STOCK[[#This Row],[ENTRADAS (COMPRAS)]]-STOCK[[#This Row],[SALIDAS (VENTAS)]]</f>
        <v>41</v>
      </c>
      <c r="F236" s="3">
        <f>STOCK[[#This Row],[STOCK]]*STOCK[[#This Row],[PRECIO]]</f>
        <v>24600</v>
      </c>
      <c r="G236" s="6">
        <f>SUMIFS(ENTRADAS[CANTIDAD],ENTRADAS[CODIGO],STOCK[[#This Row],[CODIGO]])</f>
        <v>45</v>
      </c>
      <c r="H236" s="6">
        <f>SUMIFS(SALIDAS[CANTIDAD],SALIDAS[CODIGO],STOCK[[#This Row],[CODIGO]])</f>
        <v>4</v>
      </c>
      <c r="I236" s="7">
        <f>STOCK[[#This Row],[SALIDAS (VENTAS)]]*STOCK[[#This Row],[PRECIO]]</f>
        <v>2400</v>
      </c>
      <c r="J236" s="8">
        <f>SUM($I$2:I236)/SUM(STOCK[VENTAS])</f>
        <v>0.99129222636590753</v>
      </c>
      <c r="K236" s="6" t="str">
        <f>_xlfn.XLOOKUP(STOCK[[#This Row],[%ACUMULADO VENTAS]],DISTRIBUCION[CORTE],DISTRIBUCION[CLASIFICACIÓN],"",-1)</f>
        <v>C</v>
      </c>
    </row>
    <row r="237" spans="1:11" x14ac:dyDescent="0.25">
      <c r="A237">
        <v>3682</v>
      </c>
      <c r="B237" t="s">
        <v>169</v>
      </c>
      <c r="C237" t="s">
        <v>20</v>
      </c>
      <c r="D237" s="3">
        <v>800</v>
      </c>
      <c r="E237" s="6">
        <f>STOCK[[#This Row],[ENTRADAS (COMPRAS)]]-STOCK[[#This Row],[SALIDAS (VENTAS)]]</f>
        <v>106</v>
      </c>
      <c r="F237" s="3">
        <f>STOCK[[#This Row],[STOCK]]*STOCK[[#This Row],[PRECIO]]</f>
        <v>84800</v>
      </c>
      <c r="G237" s="6">
        <f>SUMIFS(ENTRADAS[CANTIDAD],ENTRADAS[CODIGO],STOCK[[#This Row],[CODIGO]])</f>
        <v>109</v>
      </c>
      <c r="H237" s="6">
        <f>SUMIFS(SALIDAS[CANTIDAD],SALIDAS[CODIGO],STOCK[[#This Row],[CODIGO]])</f>
        <v>3</v>
      </c>
      <c r="I237" s="7">
        <f>STOCK[[#This Row],[SALIDAS (VENTAS)]]*STOCK[[#This Row],[PRECIO]]</f>
        <v>2400</v>
      </c>
      <c r="J237" s="8">
        <f>SUM($I$2:I237)/SUM(STOCK[VENTAS])</f>
        <v>0.99172670987363776</v>
      </c>
      <c r="K237" s="6" t="str">
        <f>_xlfn.XLOOKUP(STOCK[[#This Row],[%ACUMULADO VENTAS]],DISTRIBUCION[CORTE],DISTRIBUCION[CLASIFICACIÓN],"",-1)</f>
        <v>C</v>
      </c>
    </row>
    <row r="238" spans="1:11" x14ac:dyDescent="0.25">
      <c r="A238">
        <v>1335</v>
      </c>
      <c r="B238" t="s">
        <v>190</v>
      </c>
      <c r="C238" t="s">
        <v>17</v>
      </c>
      <c r="D238" s="3">
        <v>1200</v>
      </c>
      <c r="E238" s="6">
        <f>STOCK[[#This Row],[ENTRADAS (COMPRAS)]]-STOCK[[#This Row],[SALIDAS (VENTAS)]]</f>
        <v>76</v>
      </c>
      <c r="F238" s="3">
        <f>STOCK[[#This Row],[STOCK]]*STOCK[[#This Row],[PRECIO]]</f>
        <v>91200</v>
      </c>
      <c r="G238" s="6">
        <f>SUMIFS(ENTRADAS[CANTIDAD],ENTRADAS[CODIGO],STOCK[[#This Row],[CODIGO]])</f>
        <v>78</v>
      </c>
      <c r="H238" s="6">
        <f>SUMIFS(SALIDAS[CANTIDAD],SALIDAS[CODIGO],STOCK[[#This Row],[CODIGO]])</f>
        <v>2</v>
      </c>
      <c r="I238" s="7">
        <f>STOCK[[#This Row],[SALIDAS (VENTAS)]]*STOCK[[#This Row],[PRECIO]]</f>
        <v>2400</v>
      </c>
      <c r="J238" s="8">
        <f>SUM($I$2:I238)/SUM(STOCK[VENTAS])</f>
        <v>0.99216119338136788</v>
      </c>
      <c r="K238" s="6" t="str">
        <f>_xlfn.XLOOKUP(STOCK[[#This Row],[%ACUMULADO VENTAS]],DISTRIBUCION[CORTE],DISTRIBUCION[CLASIFICACIÓN],"",-1)</f>
        <v>C</v>
      </c>
    </row>
    <row r="239" spans="1:11" x14ac:dyDescent="0.25">
      <c r="A239">
        <v>638</v>
      </c>
      <c r="B239" t="s">
        <v>135</v>
      </c>
      <c r="C239" t="s">
        <v>24</v>
      </c>
      <c r="D239" s="3">
        <v>400</v>
      </c>
      <c r="E239" s="6">
        <f>STOCK[[#This Row],[ENTRADAS (COMPRAS)]]-STOCK[[#This Row],[SALIDAS (VENTAS)]]</f>
        <v>32</v>
      </c>
      <c r="F239" s="3">
        <f>STOCK[[#This Row],[STOCK]]*STOCK[[#This Row],[PRECIO]]</f>
        <v>12800</v>
      </c>
      <c r="G239" s="6">
        <f>SUMIFS(ENTRADAS[CANTIDAD],ENTRADAS[CODIGO],STOCK[[#This Row],[CODIGO]])</f>
        <v>38</v>
      </c>
      <c r="H239" s="6">
        <f>SUMIFS(SALIDAS[CANTIDAD],SALIDAS[CODIGO],STOCK[[#This Row],[CODIGO]])</f>
        <v>6</v>
      </c>
      <c r="I239" s="7">
        <f>STOCK[[#This Row],[SALIDAS (VENTAS)]]*STOCK[[#This Row],[PRECIO]]</f>
        <v>2400</v>
      </c>
      <c r="J239" s="8">
        <f>SUM($I$2:I239)/SUM(STOCK[VENTAS])</f>
        <v>0.99259567688909811</v>
      </c>
      <c r="K239" s="6" t="str">
        <f>_xlfn.XLOOKUP(STOCK[[#This Row],[%ACUMULADO VENTAS]],DISTRIBUCION[CORTE],DISTRIBUCION[CLASIFICACIÓN],"",-1)</f>
        <v>C</v>
      </c>
    </row>
    <row r="240" spans="1:11" x14ac:dyDescent="0.25">
      <c r="A240">
        <v>2385</v>
      </c>
      <c r="B240" t="s">
        <v>167</v>
      </c>
      <c r="C240" t="s">
        <v>33</v>
      </c>
      <c r="D240" s="3">
        <v>700</v>
      </c>
      <c r="E240" s="6">
        <f>STOCK[[#This Row],[ENTRADAS (COMPRAS)]]-STOCK[[#This Row],[SALIDAS (VENTAS)]]</f>
        <v>166</v>
      </c>
      <c r="F240" s="3">
        <f>STOCK[[#This Row],[STOCK]]*STOCK[[#This Row],[PRECIO]]</f>
        <v>116200</v>
      </c>
      <c r="G240" s="6">
        <f>SUMIFS(ENTRADAS[CANTIDAD],ENTRADAS[CODIGO],STOCK[[#This Row],[CODIGO]])</f>
        <v>169</v>
      </c>
      <c r="H240" s="6">
        <f>SUMIFS(SALIDAS[CANTIDAD],SALIDAS[CODIGO],STOCK[[#This Row],[CODIGO]])</f>
        <v>3</v>
      </c>
      <c r="I240" s="7">
        <f>STOCK[[#This Row],[SALIDAS (VENTAS)]]*STOCK[[#This Row],[PRECIO]]</f>
        <v>2100</v>
      </c>
      <c r="J240" s="8">
        <f>SUM($I$2:I240)/SUM(STOCK[VENTAS])</f>
        <v>0.99297584995836197</v>
      </c>
      <c r="K240" s="6" t="str">
        <f>_xlfn.XLOOKUP(STOCK[[#This Row],[%ACUMULADO VENTAS]],DISTRIBUCION[CORTE],DISTRIBUCION[CLASIFICACIÓN],"",-1)</f>
        <v>C</v>
      </c>
    </row>
    <row r="241" spans="1:11" x14ac:dyDescent="0.25">
      <c r="A241">
        <v>3466</v>
      </c>
      <c r="B241" t="s">
        <v>196</v>
      </c>
      <c r="C241" t="s">
        <v>47</v>
      </c>
      <c r="D241" s="3">
        <v>1000</v>
      </c>
      <c r="E241" s="6">
        <f>STOCK[[#This Row],[ENTRADAS (COMPRAS)]]-STOCK[[#This Row],[SALIDAS (VENTAS)]]</f>
        <v>18</v>
      </c>
      <c r="F241" s="3">
        <f>STOCK[[#This Row],[STOCK]]*STOCK[[#This Row],[PRECIO]]</f>
        <v>18000</v>
      </c>
      <c r="G241" s="6">
        <f>SUMIFS(ENTRADAS[CANTIDAD],ENTRADAS[CODIGO],STOCK[[#This Row],[CODIGO]])</f>
        <v>20</v>
      </c>
      <c r="H241" s="6">
        <f>SUMIFS(SALIDAS[CANTIDAD],SALIDAS[CODIGO],STOCK[[#This Row],[CODIGO]])</f>
        <v>2</v>
      </c>
      <c r="I241" s="7">
        <f>STOCK[[#This Row],[SALIDAS (VENTAS)]]*STOCK[[#This Row],[PRECIO]]</f>
        <v>2000</v>
      </c>
      <c r="J241" s="8">
        <f>SUM($I$2:I241)/SUM(STOCK[VENTAS])</f>
        <v>0.9933379195481371</v>
      </c>
      <c r="K241" s="6" t="str">
        <f>_xlfn.XLOOKUP(STOCK[[#This Row],[%ACUMULADO VENTAS]],DISTRIBUCION[CORTE],DISTRIBUCION[CLASIFICACIÓN],"",-1)</f>
        <v>C</v>
      </c>
    </row>
    <row r="242" spans="1:11" x14ac:dyDescent="0.25">
      <c r="A242">
        <v>3541</v>
      </c>
      <c r="B242" t="s">
        <v>206</v>
      </c>
      <c r="C242" t="s">
        <v>24</v>
      </c>
      <c r="D242" s="3">
        <v>1000</v>
      </c>
      <c r="E242" s="6">
        <f>STOCK[[#This Row],[ENTRADAS (COMPRAS)]]-STOCK[[#This Row],[SALIDAS (VENTAS)]]</f>
        <v>9</v>
      </c>
      <c r="F242" s="3">
        <f>STOCK[[#This Row],[STOCK]]*STOCK[[#This Row],[PRECIO]]</f>
        <v>9000</v>
      </c>
      <c r="G242" s="6">
        <f>SUMIFS(ENTRADAS[CANTIDAD],ENTRADAS[CODIGO],STOCK[[#This Row],[CODIGO]])</f>
        <v>11</v>
      </c>
      <c r="H242" s="6">
        <f>SUMIFS(SALIDAS[CANTIDAD],SALIDAS[CODIGO],STOCK[[#This Row],[CODIGO]])</f>
        <v>2</v>
      </c>
      <c r="I242" s="7">
        <f>STOCK[[#This Row],[SALIDAS (VENTAS)]]*STOCK[[#This Row],[PRECIO]]</f>
        <v>2000</v>
      </c>
      <c r="J242" s="8">
        <f>SUM($I$2:I242)/SUM(STOCK[VENTAS])</f>
        <v>0.99369998913791235</v>
      </c>
      <c r="K242" s="6" t="str">
        <f>_xlfn.XLOOKUP(STOCK[[#This Row],[%ACUMULADO VENTAS]],DISTRIBUCION[CORTE],DISTRIBUCION[CLASIFICACIÓN],"",-1)</f>
        <v>C</v>
      </c>
    </row>
    <row r="243" spans="1:11" x14ac:dyDescent="0.25">
      <c r="A243">
        <v>11298</v>
      </c>
      <c r="B243" t="s">
        <v>210</v>
      </c>
      <c r="C243" t="s">
        <v>20</v>
      </c>
      <c r="D243" s="3">
        <v>1000</v>
      </c>
      <c r="E243" s="6">
        <f>STOCK[[#This Row],[ENTRADAS (COMPRAS)]]-STOCK[[#This Row],[SALIDAS (VENTAS)]]</f>
        <v>8</v>
      </c>
      <c r="F243" s="3">
        <f>STOCK[[#This Row],[STOCK]]*STOCK[[#This Row],[PRECIO]]</f>
        <v>8000</v>
      </c>
      <c r="G243" s="6">
        <f>SUMIFS(ENTRADAS[CANTIDAD],ENTRADAS[CODIGO],STOCK[[#This Row],[CODIGO]])</f>
        <v>10</v>
      </c>
      <c r="H243" s="6">
        <f>SUMIFS(SALIDAS[CANTIDAD],SALIDAS[CODIGO],STOCK[[#This Row],[CODIGO]])</f>
        <v>2</v>
      </c>
      <c r="I243" s="7">
        <f>STOCK[[#This Row],[SALIDAS (VENTAS)]]*STOCK[[#This Row],[PRECIO]]</f>
        <v>2000</v>
      </c>
      <c r="J243" s="8">
        <f>SUM($I$2:I243)/SUM(STOCK[VENTAS])</f>
        <v>0.99406205872768749</v>
      </c>
      <c r="K243" s="6" t="str">
        <f>_xlfn.XLOOKUP(STOCK[[#This Row],[%ACUMULADO VENTAS]],DISTRIBUCION[CORTE],DISTRIBUCION[CLASIFICACIÓN],"",-1)</f>
        <v>C</v>
      </c>
    </row>
    <row r="244" spans="1:11" x14ac:dyDescent="0.25">
      <c r="A244">
        <v>9672</v>
      </c>
      <c r="B244" t="s">
        <v>240</v>
      </c>
      <c r="C244" t="s">
        <v>20</v>
      </c>
      <c r="D244" s="3">
        <v>2000</v>
      </c>
      <c r="E244" s="6">
        <f>STOCK[[#This Row],[ENTRADAS (COMPRAS)]]-STOCK[[#This Row],[SALIDAS (VENTAS)]]</f>
        <v>12</v>
      </c>
      <c r="F244" s="3">
        <f>STOCK[[#This Row],[STOCK]]*STOCK[[#This Row],[PRECIO]]</f>
        <v>24000</v>
      </c>
      <c r="G244" s="6">
        <f>SUMIFS(ENTRADAS[CANTIDAD],ENTRADAS[CODIGO],STOCK[[#This Row],[CODIGO]])</f>
        <v>13</v>
      </c>
      <c r="H244" s="6">
        <f>SUMIFS(SALIDAS[CANTIDAD],SALIDAS[CODIGO],STOCK[[#This Row],[CODIGO]])</f>
        <v>1</v>
      </c>
      <c r="I244" s="7">
        <f>STOCK[[#This Row],[SALIDAS (VENTAS)]]*STOCK[[#This Row],[PRECIO]]</f>
        <v>2000</v>
      </c>
      <c r="J244" s="8">
        <f>SUM($I$2:I244)/SUM(STOCK[VENTAS])</f>
        <v>0.99442412831746263</v>
      </c>
      <c r="K244" s="6" t="str">
        <f>_xlfn.XLOOKUP(STOCK[[#This Row],[%ACUMULADO VENTAS]],DISTRIBUCION[CORTE],DISTRIBUCION[CLASIFICACIÓN],"",-1)</f>
        <v>C</v>
      </c>
    </row>
    <row r="245" spans="1:11" x14ac:dyDescent="0.25">
      <c r="A245">
        <v>3811</v>
      </c>
      <c r="B245" t="s">
        <v>245</v>
      </c>
      <c r="C245" t="s">
        <v>20</v>
      </c>
      <c r="D245" s="3">
        <v>2000</v>
      </c>
      <c r="E245" s="6">
        <f>STOCK[[#This Row],[ENTRADAS (COMPRAS)]]-STOCK[[#This Row],[SALIDAS (VENTAS)]]</f>
        <v>10</v>
      </c>
      <c r="F245" s="3">
        <f>STOCK[[#This Row],[STOCK]]*STOCK[[#This Row],[PRECIO]]</f>
        <v>20000</v>
      </c>
      <c r="G245" s="6">
        <f>SUMIFS(ENTRADAS[CANTIDAD],ENTRADAS[CODIGO],STOCK[[#This Row],[CODIGO]])</f>
        <v>11</v>
      </c>
      <c r="H245" s="6">
        <f>SUMIFS(SALIDAS[CANTIDAD],SALIDAS[CODIGO],STOCK[[#This Row],[CODIGO]])</f>
        <v>1</v>
      </c>
      <c r="I245" s="7">
        <f>STOCK[[#This Row],[SALIDAS (VENTAS)]]*STOCK[[#This Row],[PRECIO]]</f>
        <v>2000</v>
      </c>
      <c r="J245" s="8">
        <f>SUM($I$2:I245)/SUM(STOCK[VENTAS])</f>
        <v>0.99478619790723777</v>
      </c>
      <c r="K245" s="6" t="str">
        <f>_xlfn.XLOOKUP(STOCK[[#This Row],[%ACUMULADO VENTAS]],DISTRIBUCION[CORTE],DISTRIBUCION[CLASIFICACIÓN],"",-1)</f>
        <v>C</v>
      </c>
    </row>
    <row r="246" spans="1:11" x14ac:dyDescent="0.25">
      <c r="A246">
        <v>6202</v>
      </c>
      <c r="B246" t="s">
        <v>247</v>
      </c>
      <c r="C246" t="s">
        <v>20</v>
      </c>
      <c r="D246" s="3">
        <v>2000</v>
      </c>
      <c r="E246" s="6">
        <f>STOCK[[#This Row],[ENTRADAS (COMPRAS)]]-STOCK[[#This Row],[SALIDAS (VENTAS)]]</f>
        <v>10</v>
      </c>
      <c r="F246" s="3">
        <f>STOCK[[#This Row],[STOCK]]*STOCK[[#This Row],[PRECIO]]</f>
        <v>20000</v>
      </c>
      <c r="G246" s="6">
        <f>SUMIFS(ENTRADAS[CANTIDAD],ENTRADAS[CODIGO],STOCK[[#This Row],[CODIGO]])</f>
        <v>11</v>
      </c>
      <c r="H246" s="6">
        <f>SUMIFS(SALIDAS[CANTIDAD],SALIDAS[CODIGO],STOCK[[#This Row],[CODIGO]])</f>
        <v>1</v>
      </c>
      <c r="I246" s="7">
        <f>STOCK[[#This Row],[SALIDAS (VENTAS)]]*STOCK[[#This Row],[PRECIO]]</f>
        <v>2000</v>
      </c>
      <c r="J246" s="8">
        <f>SUM($I$2:I246)/SUM(STOCK[VENTAS])</f>
        <v>0.99514826749701291</v>
      </c>
      <c r="K246" s="6" t="str">
        <f>_xlfn.XLOOKUP(STOCK[[#This Row],[%ACUMULADO VENTAS]],DISTRIBUCION[CORTE],DISTRIBUCION[CLASIFICACIÓN],"",-1)</f>
        <v>C</v>
      </c>
    </row>
    <row r="247" spans="1:11" x14ac:dyDescent="0.25">
      <c r="A247">
        <v>1270</v>
      </c>
      <c r="B247" t="s">
        <v>255</v>
      </c>
      <c r="C247" t="s">
        <v>17</v>
      </c>
      <c r="D247" s="3">
        <v>2000</v>
      </c>
      <c r="E247" s="6">
        <f>STOCK[[#This Row],[ENTRADAS (COMPRAS)]]-STOCK[[#This Row],[SALIDAS (VENTAS)]]</f>
        <v>8</v>
      </c>
      <c r="F247" s="3">
        <f>STOCK[[#This Row],[STOCK]]*STOCK[[#This Row],[PRECIO]]</f>
        <v>16000</v>
      </c>
      <c r="G247" s="6">
        <f>SUMIFS(ENTRADAS[CANTIDAD],ENTRADAS[CODIGO],STOCK[[#This Row],[CODIGO]])</f>
        <v>9</v>
      </c>
      <c r="H247" s="6">
        <f>SUMIFS(SALIDAS[CANTIDAD],SALIDAS[CODIGO],STOCK[[#This Row],[CODIGO]])</f>
        <v>1</v>
      </c>
      <c r="I247" s="7">
        <f>STOCK[[#This Row],[SALIDAS (VENTAS)]]*STOCK[[#This Row],[PRECIO]]</f>
        <v>2000</v>
      </c>
      <c r="J247" s="8">
        <f>SUM($I$2:I247)/SUM(STOCK[VENTAS])</f>
        <v>0.99551033708678804</v>
      </c>
      <c r="K247" s="6" t="str">
        <f>_xlfn.XLOOKUP(STOCK[[#This Row],[%ACUMULADO VENTAS]],DISTRIBUCION[CORTE],DISTRIBUCION[CLASIFICACIÓN],"",-1)</f>
        <v>C</v>
      </c>
    </row>
    <row r="248" spans="1:11" x14ac:dyDescent="0.25">
      <c r="A248">
        <v>1544</v>
      </c>
      <c r="B248" t="s">
        <v>286</v>
      </c>
      <c r="C248" t="s">
        <v>35</v>
      </c>
      <c r="D248" s="3">
        <v>2000</v>
      </c>
      <c r="E248" s="6">
        <f>STOCK[[#This Row],[ENTRADAS (COMPRAS)]]-STOCK[[#This Row],[SALIDAS (VENTAS)]]</f>
        <v>0</v>
      </c>
      <c r="F248" s="3">
        <f>STOCK[[#This Row],[STOCK]]*STOCK[[#This Row],[PRECIO]]</f>
        <v>0</v>
      </c>
      <c r="G248" s="6">
        <f>SUMIFS(ENTRADAS[CANTIDAD],ENTRADAS[CODIGO],STOCK[[#This Row],[CODIGO]])</f>
        <v>1</v>
      </c>
      <c r="H248" s="6">
        <f>SUMIFS(SALIDAS[CANTIDAD],SALIDAS[CODIGO],STOCK[[#This Row],[CODIGO]])</f>
        <v>1</v>
      </c>
      <c r="I248" s="7">
        <f>STOCK[[#This Row],[SALIDAS (VENTAS)]]*STOCK[[#This Row],[PRECIO]]</f>
        <v>2000</v>
      </c>
      <c r="J248" s="8">
        <f>SUM($I$2:I248)/SUM(STOCK[VENTAS])</f>
        <v>0.99587240667656318</v>
      </c>
      <c r="K248" s="6" t="str">
        <f>_xlfn.XLOOKUP(STOCK[[#This Row],[%ACUMULADO VENTAS]],DISTRIBUCION[CORTE],DISTRIBUCION[CLASIFICACIÓN],"",-1)</f>
        <v>C</v>
      </c>
    </row>
    <row r="249" spans="1:11" x14ac:dyDescent="0.25">
      <c r="A249">
        <v>1098</v>
      </c>
      <c r="B249" t="s">
        <v>421</v>
      </c>
      <c r="C249" t="s">
        <v>47</v>
      </c>
      <c r="D249" s="3">
        <v>2000</v>
      </c>
      <c r="E249" s="6">
        <f>STOCK[[#This Row],[ENTRADAS (COMPRAS)]]-STOCK[[#This Row],[SALIDAS (VENTAS)]]</f>
        <v>9</v>
      </c>
      <c r="F249" s="3">
        <f>STOCK[[#This Row],[STOCK]]*STOCK[[#This Row],[PRECIO]]</f>
        <v>18000</v>
      </c>
      <c r="G249" s="6">
        <f>SUMIFS(ENTRADAS[CANTIDAD],ENTRADAS[CODIGO],STOCK[[#This Row],[CODIGO]])</f>
        <v>10</v>
      </c>
      <c r="H249" s="6">
        <f>SUMIFS(SALIDAS[CANTIDAD],SALIDAS[CODIGO],STOCK[[#This Row],[CODIGO]])</f>
        <v>1</v>
      </c>
      <c r="I249" s="7">
        <f>STOCK[[#This Row],[SALIDAS (VENTAS)]]*STOCK[[#This Row],[PRECIO]]</f>
        <v>2000</v>
      </c>
      <c r="J249" s="8">
        <f>SUM($I$2:I249)/SUM(STOCK[VENTAS])</f>
        <v>0.99623447626633843</v>
      </c>
      <c r="K249" s="6" t="str">
        <f>_xlfn.XLOOKUP(STOCK[[#This Row],[%ACUMULADO VENTAS]],DISTRIBUCION[CORTE],DISTRIBUCION[CLASIFICACIÓN],"",-1)</f>
        <v>C</v>
      </c>
    </row>
    <row r="250" spans="1:11" x14ac:dyDescent="0.25">
      <c r="A250">
        <v>634</v>
      </c>
      <c r="B250" t="s">
        <v>112</v>
      </c>
      <c r="C250" t="s">
        <v>24</v>
      </c>
      <c r="D250" s="3">
        <v>200</v>
      </c>
      <c r="E250" s="6">
        <f>STOCK[[#This Row],[ENTRADAS (COMPRAS)]]-STOCK[[#This Row],[SALIDAS (VENTAS)]]</f>
        <v>81</v>
      </c>
      <c r="F250" s="3">
        <f>STOCK[[#This Row],[STOCK]]*STOCK[[#This Row],[PRECIO]]</f>
        <v>16200</v>
      </c>
      <c r="G250" s="6">
        <f>SUMIFS(ENTRADAS[CANTIDAD],ENTRADAS[CODIGO],STOCK[[#This Row],[CODIGO]])</f>
        <v>90</v>
      </c>
      <c r="H250" s="6">
        <f>SUMIFS(SALIDAS[CANTIDAD],SALIDAS[CODIGO],STOCK[[#This Row],[CODIGO]])</f>
        <v>9</v>
      </c>
      <c r="I250" s="7">
        <f>STOCK[[#This Row],[SALIDAS (VENTAS)]]*STOCK[[#This Row],[PRECIO]]</f>
        <v>1800</v>
      </c>
      <c r="J250" s="8">
        <f>SUM($I$2:I250)/SUM(STOCK[VENTAS])</f>
        <v>0.99656033889713602</v>
      </c>
      <c r="K250" s="6" t="str">
        <f>_xlfn.XLOOKUP(STOCK[[#This Row],[%ACUMULADO VENTAS]],DISTRIBUCION[CORTE],DISTRIBUCION[CLASIFICACIÓN],"",-1)</f>
        <v>C</v>
      </c>
    </row>
    <row r="251" spans="1:11" x14ac:dyDescent="0.25">
      <c r="A251">
        <v>636</v>
      </c>
      <c r="B251" t="s">
        <v>113</v>
      </c>
      <c r="C251" t="s">
        <v>24</v>
      </c>
      <c r="D251" s="3">
        <v>200</v>
      </c>
      <c r="E251" s="6">
        <f>STOCK[[#This Row],[ENTRADAS (COMPRAS)]]-STOCK[[#This Row],[SALIDAS (VENTAS)]]</f>
        <v>77</v>
      </c>
      <c r="F251" s="3">
        <f>STOCK[[#This Row],[STOCK]]*STOCK[[#This Row],[PRECIO]]</f>
        <v>15400</v>
      </c>
      <c r="G251" s="6">
        <f>SUMIFS(ENTRADAS[CANTIDAD],ENTRADAS[CODIGO],STOCK[[#This Row],[CODIGO]])</f>
        <v>85</v>
      </c>
      <c r="H251" s="6">
        <f>SUMIFS(SALIDAS[CANTIDAD],SALIDAS[CODIGO],STOCK[[#This Row],[CODIGO]])</f>
        <v>8</v>
      </c>
      <c r="I251" s="7">
        <f>STOCK[[#This Row],[SALIDAS (VENTAS)]]*STOCK[[#This Row],[PRECIO]]</f>
        <v>1600</v>
      </c>
      <c r="J251" s="8">
        <f>SUM($I$2:I251)/SUM(STOCK[VENTAS])</f>
        <v>0.99684999456895618</v>
      </c>
      <c r="K251" s="6" t="str">
        <f>_xlfn.XLOOKUP(STOCK[[#This Row],[%ACUMULADO VENTAS]],DISTRIBUCION[CORTE],DISTRIBUCION[CLASIFICACIÓN],"",-1)</f>
        <v>C</v>
      </c>
    </row>
    <row r="252" spans="1:11" x14ac:dyDescent="0.25">
      <c r="A252">
        <v>2073</v>
      </c>
      <c r="B252" t="s">
        <v>122</v>
      </c>
      <c r="C252" t="s">
        <v>45</v>
      </c>
      <c r="D252" s="3">
        <v>200</v>
      </c>
      <c r="E252" s="6">
        <f>STOCK[[#This Row],[ENTRADAS (COMPRAS)]]-STOCK[[#This Row],[SALIDAS (VENTAS)]]</f>
        <v>202</v>
      </c>
      <c r="F252" s="3">
        <f>STOCK[[#This Row],[STOCK]]*STOCK[[#This Row],[PRECIO]]</f>
        <v>40400</v>
      </c>
      <c r="G252" s="6">
        <f>SUMIFS(ENTRADAS[CANTIDAD],ENTRADAS[CODIGO],STOCK[[#This Row],[CODIGO]])</f>
        <v>210</v>
      </c>
      <c r="H252" s="6">
        <f>SUMIFS(SALIDAS[CANTIDAD],SALIDAS[CODIGO],STOCK[[#This Row],[CODIGO]])</f>
        <v>8</v>
      </c>
      <c r="I252" s="7">
        <f>STOCK[[#This Row],[SALIDAS (VENTAS)]]*STOCK[[#This Row],[PRECIO]]</f>
        <v>1600</v>
      </c>
      <c r="J252" s="8">
        <f>SUM($I$2:I252)/SUM(STOCK[VENTAS])</f>
        <v>0.99713965024077633</v>
      </c>
      <c r="K252" s="6" t="str">
        <f>_xlfn.XLOOKUP(STOCK[[#This Row],[%ACUMULADO VENTAS]],DISTRIBUCION[CORTE],DISTRIBUCION[CLASIFICACIÓN],"",-1)</f>
        <v>C</v>
      </c>
    </row>
    <row r="253" spans="1:11" x14ac:dyDescent="0.25">
      <c r="A253">
        <v>3264</v>
      </c>
      <c r="B253" t="s">
        <v>168</v>
      </c>
      <c r="C253" t="s">
        <v>17</v>
      </c>
      <c r="D253" s="3">
        <v>500</v>
      </c>
      <c r="E253" s="6">
        <f>STOCK[[#This Row],[ENTRADAS (COMPRAS)]]-STOCK[[#This Row],[SALIDAS (VENTAS)]]</f>
        <v>130</v>
      </c>
      <c r="F253" s="3">
        <f>STOCK[[#This Row],[STOCK]]*STOCK[[#This Row],[PRECIO]]</f>
        <v>65000</v>
      </c>
      <c r="G253" s="6">
        <f>SUMIFS(ENTRADAS[CANTIDAD],ENTRADAS[CODIGO],STOCK[[#This Row],[CODIGO]])</f>
        <v>133</v>
      </c>
      <c r="H253" s="6">
        <f>SUMIFS(SALIDAS[CANTIDAD],SALIDAS[CODIGO],STOCK[[#This Row],[CODIGO]])</f>
        <v>3</v>
      </c>
      <c r="I253" s="7">
        <f>STOCK[[#This Row],[SALIDAS (VENTAS)]]*STOCK[[#This Row],[PRECIO]]</f>
        <v>1500</v>
      </c>
      <c r="J253" s="8">
        <f>SUM($I$2:I253)/SUM(STOCK[VENTAS])</f>
        <v>0.99741120243310766</v>
      </c>
      <c r="K253" s="6" t="str">
        <f>_xlfn.XLOOKUP(STOCK[[#This Row],[%ACUMULADO VENTAS]],DISTRIBUCION[CORTE],DISTRIBUCION[CLASIFICACIÓN],"",-1)</f>
        <v>C</v>
      </c>
    </row>
    <row r="254" spans="1:11" x14ac:dyDescent="0.25">
      <c r="A254">
        <v>3763</v>
      </c>
      <c r="B254" t="s">
        <v>242</v>
      </c>
      <c r="C254" t="s">
        <v>20</v>
      </c>
      <c r="D254" s="3">
        <v>1500</v>
      </c>
      <c r="E254" s="6">
        <f>STOCK[[#This Row],[ENTRADAS (COMPRAS)]]-STOCK[[#This Row],[SALIDAS (VENTAS)]]</f>
        <v>11</v>
      </c>
      <c r="F254" s="3">
        <f>STOCK[[#This Row],[STOCK]]*STOCK[[#This Row],[PRECIO]]</f>
        <v>16500</v>
      </c>
      <c r="G254" s="6">
        <f>SUMIFS(ENTRADAS[CANTIDAD],ENTRADAS[CODIGO],STOCK[[#This Row],[CODIGO]])</f>
        <v>12</v>
      </c>
      <c r="H254" s="6">
        <f>SUMIFS(SALIDAS[CANTIDAD],SALIDAS[CODIGO],STOCK[[#This Row],[CODIGO]])</f>
        <v>1</v>
      </c>
      <c r="I254" s="7">
        <f>STOCK[[#This Row],[SALIDAS (VENTAS)]]*STOCK[[#This Row],[PRECIO]]</f>
        <v>1500</v>
      </c>
      <c r="J254" s="8">
        <f>SUM($I$2:I254)/SUM(STOCK[VENTAS])</f>
        <v>0.99768275462543898</v>
      </c>
      <c r="K254" s="6" t="str">
        <f>_xlfn.XLOOKUP(STOCK[[#This Row],[%ACUMULADO VENTAS]],DISTRIBUCION[CORTE],DISTRIBUCION[CLASIFICACIÓN],"",-1)</f>
        <v>C</v>
      </c>
    </row>
    <row r="255" spans="1:11" x14ac:dyDescent="0.25">
      <c r="A255">
        <v>14130</v>
      </c>
      <c r="B255" t="s">
        <v>249</v>
      </c>
      <c r="C255" t="s">
        <v>20</v>
      </c>
      <c r="D255" s="3">
        <v>1500</v>
      </c>
      <c r="E255" s="6">
        <f>STOCK[[#This Row],[ENTRADAS (COMPRAS)]]-STOCK[[#This Row],[SALIDAS (VENTAS)]]</f>
        <v>10</v>
      </c>
      <c r="F255" s="3">
        <f>STOCK[[#This Row],[STOCK]]*STOCK[[#This Row],[PRECIO]]</f>
        <v>15000</v>
      </c>
      <c r="G255" s="6">
        <f>SUMIFS(ENTRADAS[CANTIDAD],ENTRADAS[CODIGO],STOCK[[#This Row],[CODIGO]])</f>
        <v>11</v>
      </c>
      <c r="H255" s="6">
        <f>SUMIFS(SALIDAS[CANTIDAD],SALIDAS[CODIGO],STOCK[[#This Row],[CODIGO]])</f>
        <v>1</v>
      </c>
      <c r="I255" s="7">
        <f>STOCK[[#This Row],[SALIDAS (VENTAS)]]*STOCK[[#This Row],[PRECIO]]</f>
        <v>1500</v>
      </c>
      <c r="J255" s="8">
        <f>SUM($I$2:I255)/SUM(STOCK[VENTAS])</f>
        <v>0.99795430681777042</v>
      </c>
      <c r="K255" s="6" t="str">
        <f>_xlfn.XLOOKUP(STOCK[[#This Row],[%ACUMULADO VENTAS]],DISTRIBUCION[CORTE],DISTRIBUCION[CLASIFICACIÓN],"",-1)</f>
        <v>C</v>
      </c>
    </row>
    <row r="256" spans="1:11" x14ac:dyDescent="0.25">
      <c r="A256">
        <v>4410</v>
      </c>
      <c r="B256" t="s">
        <v>257</v>
      </c>
      <c r="C256" t="s">
        <v>20</v>
      </c>
      <c r="D256" s="3">
        <v>1500</v>
      </c>
      <c r="E256" s="6">
        <f>STOCK[[#This Row],[ENTRADAS (COMPRAS)]]-STOCK[[#This Row],[SALIDAS (VENTAS)]]</f>
        <v>8</v>
      </c>
      <c r="F256" s="3">
        <f>STOCK[[#This Row],[STOCK]]*STOCK[[#This Row],[PRECIO]]</f>
        <v>12000</v>
      </c>
      <c r="G256" s="6">
        <f>SUMIFS(ENTRADAS[CANTIDAD],ENTRADAS[CODIGO],STOCK[[#This Row],[CODIGO]])</f>
        <v>9</v>
      </c>
      <c r="H256" s="6">
        <f>SUMIFS(SALIDAS[CANTIDAD],SALIDAS[CODIGO],STOCK[[#This Row],[CODIGO]])</f>
        <v>1</v>
      </c>
      <c r="I256" s="7">
        <f>STOCK[[#This Row],[SALIDAS (VENTAS)]]*STOCK[[#This Row],[PRECIO]]</f>
        <v>1500</v>
      </c>
      <c r="J256" s="8">
        <f>SUM($I$2:I256)/SUM(STOCK[VENTAS])</f>
        <v>0.99822585901010175</v>
      </c>
      <c r="K256" s="6" t="str">
        <f>_xlfn.XLOOKUP(STOCK[[#This Row],[%ACUMULADO VENTAS]],DISTRIBUCION[CORTE],DISTRIBUCION[CLASIFICACIÓN],"",-1)</f>
        <v>C</v>
      </c>
    </row>
    <row r="257" spans="1:11" x14ac:dyDescent="0.25">
      <c r="A257">
        <v>10900</v>
      </c>
      <c r="B257" t="s">
        <v>287</v>
      </c>
      <c r="C257" t="s">
        <v>20</v>
      </c>
      <c r="D257" s="3">
        <v>1500</v>
      </c>
      <c r="E257" s="6">
        <f>STOCK[[#This Row],[ENTRADAS (COMPRAS)]]-STOCK[[#This Row],[SALIDAS (VENTAS)]]</f>
        <v>0</v>
      </c>
      <c r="F257" s="3">
        <f>STOCK[[#This Row],[STOCK]]*STOCK[[#This Row],[PRECIO]]</f>
        <v>0</v>
      </c>
      <c r="G257" s="6">
        <f>SUMIFS(ENTRADAS[CANTIDAD],ENTRADAS[CODIGO],STOCK[[#This Row],[CODIGO]])</f>
        <v>1</v>
      </c>
      <c r="H257" s="6">
        <f>SUMIFS(SALIDAS[CANTIDAD],SALIDAS[CODIGO],STOCK[[#This Row],[CODIGO]])</f>
        <v>1</v>
      </c>
      <c r="I257" s="7">
        <f>STOCK[[#This Row],[SALIDAS (VENTAS)]]*STOCK[[#This Row],[PRECIO]]</f>
        <v>1500</v>
      </c>
      <c r="J257" s="8">
        <f>SUM($I$2:I257)/SUM(STOCK[VENTAS])</f>
        <v>0.99849741120243307</v>
      </c>
      <c r="K257" s="6" t="str">
        <f>_xlfn.XLOOKUP(STOCK[[#This Row],[%ACUMULADO VENTAS]],DISTRIBUCION[CORTE],DISTRIBUCION[CLASIFICACIÓN],"",-1)</f>
        <v>C</v>
      </c>
    </row>
    <row r="258" spans="1:11" x14ac:dyDescent="0.25">
      <c r="A258">
        <v>1083</v>
      </c>
      <c r="B258" t="s">
        <v>237</v>
      </c>
      <c r="C258" t="s">
        <v>47</v>
      </c>
      <c r="D258" s="3">
        <v>1000</v>
      </c>
      <c r="E258" s="6">
        <f>STOCK[[#This Row],[ENTRADAS (COMPRAS)]]-STOCK[[#This Row],[SALIDAS (VENTAS)]]</f>
        <v>33</v>
      </c>
      <c r="F258" s="3">
        <f>STOCK[[#This Row],[STOCK]]*STOCK[[#This Row],[PRECIO]]</f>
        <v>33000</v>
      </c>
      <c r="G258" s="6">
        <f>SUMIFS(ENTRADAS[CANTIDAD],ENTRADAS[CODIGO],STOCK[[#This Row],[CODIGO]])</f>
        <v>34</v>
      </c>
      <c r="H258" s="6">
        <f>SUMIFS(SALIDAS[CANTIDAD],SALIDAS[CODIGO],STOCK[[#This Row],[CODIGO]])</f>
        <v>1</v>
      </c>
      <c r="I258" s="7">
        <f>STOCK[[#This Row],[SALIDAS (VENTAS)]]*STOCK[[#This Row],[PRECIO]]</f>
        <v>1000</v>
      </c>
      <c r="J258" s="8">
        <f>SUM($I$2:I258)/SUM(STOCK[VENTAS])</f>
        <v>0.9986784459973207</v>
      </c>
      <c r="K258" s="6" t="str">
        <f>_xlfn.XLOOKUP(STOCK[[#This Row],[%ACUMULADO VENTAS]],DISTRIBUCION[CORTE],DISTRIBUCION[CLASIFICACIÓN],"",-1)</f>
        <v>C</v>
      </c>
    </row>
    <row r="259" spans="1:11" x14ac:dyDescent="0.25">
      <c r="A259">
        <v>3289</v>
      </c>
      <c r="B259" t="s">
        <v>238</v>
      </c>
      <c r="C259" t="s">
        <v>17</v>
      </c>
      <c r="D259" s="3">
        <v>1000</v>
      </c>
      <c r="E259" s="6">
        <f>STOCK[[#This Row],[ENTRADAS (COMPRAS)]]-STOCK[[#This Row],[SALIDAS (VENTAS)]]</f>
        <v>32</v>
      </c>
      <c r="F259" s="3">
        <f>STOCK[[#This Row],[STOCK]]*STOCK[[#This Row],[PRECIO]]</f>
        <v>32000</v>
      </c>
      <c r="G259" s="6">
        <f>SUMIFS(ENTRADAS[CANTIDAD],ENTRADAS[CODIGO],STOCK[[#This Row],[CODIGO]])</f>
        <v>33</v>
      </c>
      <c r="H259" s="6">
        <f>SUMIFS(SALIDAS[CANTIDAD],SALIDAS[CODIGO],STOCK[[#This Row],[CODIGO]])</f>
        <v>1</v>
      </c>
      <c r="I259" s="7">
        <f>STOCK[[#This Row],[SALIDAS (VENTAS)]]*STOCK[[#This Row],[PRECIO]]</f>
        <v>1000</v>
      </c>
      <c r="J259" s="8">
        <f>SUM($I$2:I259)/SUM(STOCK[VENTAS])</f>
        <v>0.99885948079220821</v>
      </c>
      <c r="K259" s="6" t="str">
        <f>_xlfn.XLOOKUP(STOCK[[#This Row],[%ACUMULADO VENTAS]],DISTRIBUCION[CORTE],DISTRIBUCION[CLASIFICACIÓN],"",-1)</f>
        <v>C</v>
      </c>
    </row>
    <row r="260" spans="1:11" x14ac:dyDescent="0.25">
      <c r="A260">
        <v>10865</v>
      </c>
      <c r="B260" t="s">
        <v>243</v>
      </c>
      <c r="C260" t="s">
        <v>45</v>
      </c>
      <c r="D260" s="3">
        <v>1000</v>
      </c>
      <c r="E260" s="6">
        <f>STOCK[[#This Row],[ENTRADAS (COMPRAS)]]-STOCK[[#This Row],[SALIDAS (VENTAS)]]</f>
        <v>11</v>
      </c>
      <c r="F260" s="3">
        <f>STOCK[[#This Row],[STOCK]]*STOCK[[#This Row],[PRECIO]]</f>
        <v>11000</v>
      </c>
      <c r="G260" s="6">
        <f>SUMIFS(ENTRADAS[CANTIDAD],ENTRADAS[CODIGO],STOCK[[#This Row],[CODIGO]])</f>
        <v>12</v>
      </c>
      <c r="H260" s="6">
        <f>SUMIFS(SALIDAS[CANTIDAD],SALIDAS[CODIGO],STOCK[[#This Row],[CODIGO]])</f>
        <v>1</v>
      </c>
      <c r="I260" s="7">
        <f>STOCK[[#This Row],[SALIDAS (VENTAS)]]*STOCK[[#This Row],[PRECIO]]</f>
        <v>1000</v>
      </c>
      <c r="J260" s="8">
        <f>SUM($I$2:I260)/SUM(STOCK[VENTAS])</f>
        <v>0.99904051558709583</v>
      </c>
      <c r="K260" s="6" t="str">
        <f>_xlfn.XLOOKUP(STOCK[[#This Row],[%ACUMULADO VENTAS]],DISTRIBUCION[CORTE],DISTRIBUCION[CLASIFICACIÓN],"",-1)</f>
        <v>C</v>
      </c>
    </row>
    <row r="261" spans="1:11" x14ac:dyDescent="0.25">
      <c r="A261">
        <v>3543</v>
      </c>
      <c r="B261" t="s">
        <v>252</v>
      </c>
      <c r="C261" t="s">
        <v>24</v>
      </c>
      <c r="D261" s="3">
        <v>1000</v>
      </c>
      <c r="E261" s="6">
        <f>STOCK[[#This Row],[ENTRADAS (COMPRAS)]]-STOCK[[#This Row],[SALIDAS (VENTAS)]]</f>
        <v>9</v>
      </c>
      <c r="F261" s="3">
        <f>STOCK[[#This Row],[STOCK]]*STOCK[[#This Row],[PRECIO]]</f>
        <v>9000</v>
      </c>
      <c r="G261" s="6">
        <f>SUMIFS(ENTRADAS[CANTIDAD],ENTRADAS[CODIGO],STOCK[[#This Row],[CODIGO]])</f>
        <v>10</v>
      </c>
      <c r="H261" s="6">
        <f>SUMIFS(SALIDAS[CANTIDAD],SALIDAS[CODIGO],STOCK[[#This Row],[CODIGO]])</f>
        <v>1</v>
      </c>
      <c r="I261" s="7">
        <f>STOCK[[#This Row],[SALIDAS (VENTAS)]]*STOCK[[#This Row],[PRECIO]]</f>
        <v>1000</v>
      </c>
      <c r="J261" s="8">
        <f>SUM($I$2:I261)/SUM(STOCK[VENTAS])</f>
        <v>0.99922155038198346</v>
      </c>
      <c r="K261" s="6" t="str">
        <f>_xlfn.XLOOKUP(STOCK[[#This Row],[%ACUMULADO VENTAS]],DISTRIBUCION[CORTE],DISTRIBUCION[CLASIFICACIÓN],"",-1)</f>
        <v>C</v>
      </c>
    </row>
    <row r="262" spans="1:11" x14ac:dyDescent="0.25">
      <c r="A262">
        <v>4141</v>
      </c>
      <c r="B262" t="s">
        <v>174</v>
      </c>
      <c r="C262" t="s">
        <v>47</v>
      </c>
      <c r="D262" s="3">
        <v>300</v>
      </c>
      <c r="E262" s="6">
        <f>STOCK[[#This Row],[ENTRADAS (COMPRAS)]]-STOCK[[#This Row],[SALIDAS (VENTAS)]]</f>
        <v>27</v>
      </c>
      <c r="F262" s="3">
        <f>STOCK[[#This Row],[STOCK]]*STOCK[[#This Row],[PRECIO]]</f>
        <v>8100</v>
      </c>
      <c r="G262" s="6">
        <f>SUMIFS(ENTRADAS[CANTIDAD],ENTRADAS[CODIGO],STOCK[[#This Row],[CODIGO]])</f>
        <v>30</v>
      </c>
      <c r="H262" s="6">
        <f>SUMIFS(SALIDAS[CANTIDAD],SALIDAS[CODIGO],STOCK[[#This Row],[CODIGO]])</f>
        <v>3</v>
      </c>
      <c r="I262" s="7">
        <f>STOCK[[#This Row],[SALIDAS (VENTAS)]]*STOCK[[#This Row],[PRECIO]]</f>
        <v>900</v>
      </c>
      <c r="J262" s="8">
        <f>SUM($I$2:I262)/SUM(STOCK[VENTAS])</f>
        <v>0.99938448169738225</v>
      </c>
      <c r="K262" s="6" t="str">
        <f>_xlfn.XLOOKUP(STOCK[[#This Row],[%ACUMULADO VENTAS]],DISTRIBUCION[CORTE],DISTRIBUCION[CLASIFICACIÓN],"",-1)</f>
        <v>C</v>
      </c>
    </row>
    <row r="263" spans="1:11" x14ac:dyDescent="0.25">
      <c r="A263">
        <v>635</v>
      </c>
      <c r="B263" t="s">
        <v>171</v>
      </c>
      <c r="C263" t="s">
        <v>24</v>
      </c>
      <c r="D263" s="3">
        <v>200</v>
      </c>
      <c r="E263" s="6">
        <f>STOCK[[#This Row],[ENTRADAS (COMPRAS)]]-STOCK[[#This Row],[SALIDAS (VENTAS)]]</f>
        <v>66</v>
      </c>
      <c r="F263" s="3">
        <f>STOCK[[#This Row],[STOCK]]*STOCK[[#This Row],[PRECIO]]</f>
        <v>13200</v>
      </c>
      <c r="G263" s="6">
        <f>SUMIFS(ENTRADAS[CANTIDAD],ENTRADAS[CODIGO],STOCK[[#This Row],[CODIGO]])</f>
        <v>70</v>
      </c>
      <c r="H263" s="6">
        <f>SUMIFS(SALIDAS[CANTIDAD],SALIDAS[CODIGO],STOCK[[#This Row],[CODIGO]])</f>
        <v>4</v>
      </c>
      <c r="I263" s="7">
        <f>STOCK[[#This Row],[SALIDAS (VENTAS)]]*STOCK[[#This Row],[PRECIO]]</f>
        <v>800</v>
      </c>
      <c r="J263" s="8">
        <f>SUM($I$2:I263)/SUM(STOCK[VENTAS])</f>
        <v>0.99952930953329233</v>
      </c>
      <c r="K263" s="6" t="str">
        <f>_xlfn.XLOOKUP(STOCK[[#This Row],[%ACUMULADO VENTAS]],DISTRIBUCION[CORTE],DISTRIBUCION[CLASIFICACIÓN],"",-1)</f>
        <v>C</v>
      </c>
    </row>
    <row r="264" spans="1:11" x14ac:dyDescent="0.25">
      <c r="A264">
        <v>2437</v>
      </c>
      <c r="B264" t="s">
        <v>173</v>
      </c>
      <c r="C264" t="s">
        <v>47</v>
      </c>
      <c r="D264" s="3">
        <v>200</v>
      </c>
      <c r="E264" s="6">
        <f>STOCK[[#This Row],[ENTRADAS (COMPRAS)]]-STOCK[[#This Row],[SALIDAS (VENTAS)]]</f>
        <v>34</v>
      </c>
      <c r="F264" s="3">
        <f>STOCK[[#This Row],[STOCK]]*STOCK[[#This Row],[PRECIO]]</f>
        <v>6800</v>
      </c>
      <c r="G264" s="6">
        <f>SUMIFS(ENTRADAS[CANTIDAD],ENTRADAS[CODIGO],STOCK[[#This Row],[CODIGO]])</f>
        <v>38</v>
      </c>
      <c r="H264" s="6">
        <f>SUMIFS(SALIDAS[CANTIDAD],SALIDAS[CODIGO],STOCK[[#This Row],[CODIGO]])</f>
        <v>4</v>
      </c>
      <c r="I264" s="7">
        <f>STOCK[[#This Row],[SALIDAS (VENTAS)]]*STOCK[[#This Row],[PRECIO]]</f>
        <v>800</v>
      </c>
      <c r="J264" s="8">
        <f>SUM($I$2:I264)/SUM(STOCK[VENTAS])</f>
        <v>0.99967413736920241</v>
      </c>
      <c r="K264" s="6" t="str">
        <f>_xlfn.XLOOKUP(STOCK[[#This Row],[%ACUMULADO VENTAS]],DISTRIBUCION[CORTE],DISTRIBUCION[CLASIFICACIÓN],"",-1)</f>
        <v>C</v>
      </c>
    </row>
    <row r="265" spans="1:11" x14ac:dyDescent="0.25">
      <c r="A265">
        <v>4456</v>
      </c>
      <c r="B265" t="s">
        <v>236</v>
      </c>
      <c r="C265" t="s">
        <v>45</v>
      </c>
      <c r="D265" s="3">
        <v>600</v>
      </c>
      <c r="E265" s="6">
        <f>STOCK[[#This Row],[ENTRADAS (COMPRAS)]]-STOCK[[#This Row],[SALIDAS (VENTAS)]]</f>
        <v>37</v>
      </c>
      <c r="F265" s="3">
        <f>STOCK[[#This Row],[STOCK]]*STOCK[[#This Row],[PRECIO]]</f>
        <v>22200</v>
      </c>
      <c r="G265" s="6">
        <f>SUMIFS(ENTRADAS[CANTIDAD],ENTRADAS[CODIGO],STOCK[[#This Row],[CODIGO]])</f>
        <v>38</v>
      </c>
      <c r="H265" s="6">
        <f>SUMIFS(SALIDAS[CANTIDAD],SALIDAS[CODIGO],STOCK[[#This Row],[CODIGO]])</f>
        <v>1</v>
      </c>
      <c r="I265" s="7">
        <f>STOCK[[#This Row],[SALIDAS (VENTAS)]]*STOCK[[#This Row],[PRECIO]]</f>
        <v>600</v>
      </c>
      <c r="J265" s="8">
        <f>SUM($I$2:I265)/SUM(STOCK[VENTAS])</f>
        <v>0.99978275824613494</v>
      </c>
      <c r="K265" s="6" t="str">
        <f>_xlfn.XLOOKUP(STOCK[[#This Row],[%ACUMULADO VENTAS]],DISTRIBUCION[CORTE],DISTRIBUCION[CLASIFICACIÓN],"",-1)</f>
        <v>C</v>
      </c>
    </row>
    <row r="266" spans="1:11" x14ac:dyDescent="0.25">
      <c r="A266">
        <v>3258</v>
      </c>
      <c r="B266" t="s">
        <v>239</v>
      </c>
      <c r="C266" t="s">
        <v>17</v>
      </c>
      <c r="D266" s="3">
        <v>600</v>
      </c>
      <c r="E266" s="6">
        <f>STOCK[[#This Row],[ENTRADAS (COMPRAS)]]-STOCK[[#This Row],[SALIDAS (VENTAS)]]</f>
        <v>21</v>
      </c>
      <c r="F266" s="3">
        <f>STOCK[[#This Row],[STOCK]]*STOCK[[#This Row],[PRECIO]]</f>
        <v>12600</v>
      </c>
      <c r="G266" s="6">
        <f>SUMIFS(ENTRADAS[CANTIDAD],ENTRADAS[CODIGO],STOCK[[#This Row],[CODIGO]])</f>
        <v>22</v>
      </c>
      <c r="H266" s="6">
        <f>SUMIFS(SALIDAS[CANTIDAD],SALIDAS[CODIGO],STOCK[[#This Row],[CODIGO]])</f>
        <v>1</v>
      </c>
      <c r="I266" s="7">
        <f>STOCK[[#This Row],[SALIDAS (VENTAS)]]*STOCK[[#This Row],[PRECIO]]</f>
        <v>600</v>
      </c>
      <c r="J266" s="8">
        <f>SUM($I$2:I266)/SUM(STOCK[VENTAS])</f>
        <v>0.99989137912306747</v>
      </c>
      <c r="K266" s="6" t="str">
        <f>_xlfn.XLOOKUP(STOCK[[#This Row],[%ACUMULADO VENTAS]],DISTRIBUCION[CORTE],DISTRIBUCION[CLASIFICACIÓN],"",-1)</f>
        <v>C</v>
      </c>
    </row>
    <row r="267" spans="1:11" x14ac:dyDescent="0.25">
      <c r="A267">
        <v>637</v>
      </c>
      <c r="B267" t="s">
        <v>235</v>
      </c>
      <c r="C267" t="s">
        <v>24</v>
      </c>
      <c r="D267" s="3">
        <v>300</v>
      </c>
      <c r="E267" s="6">
        <f>STOCK[[#This Row],[ENTRADAS (COMPRAS)]]-STOCK[[#This Row],[SALIDAS (VENTAS)]]</f>
        <v>61</v>
      </c>
      <c r="F267" s="3">
        <f>STOCK[[#This Row],[STOCK]]*STOCK[[#This Row],[PRECIO]]</f>
        <v>18300</v>
      </c>
      <c r="G267" s="6">
        <f>SUMIFS(ENTRADAS[CANTIDAD],ENTRADAS[CODIGO],STOCK[[#This Row],[CODIGO]])</f>
        <v>63</v>
      </c>
      <c r="H267" s="6">
        <f>SUMIFS(SALIDAS[CANTIDAD],SALIDAS[CODIGO],STOCK[[#This Row],[CODIGO]])</f>
        <v>2</v>
      </c>
      <c r="I267" s="7">
        <f>STOCK[[#This Row],[SALIDAS (VENTAS)]]*STOCK[[#This Row],[PRECIO]]</f>
        <v>600</v>
      </c>
      <c r="J267" s="8">
        <f>SUM($I$2:I267)/SUM(STOCK[VENTAS])</f>
        <v>1</v>
      </c>
      <c r="K267" s="6" t="str">
        <f>_xlfn.XLOOKUP(STOCK[[#This Row],[%ACUMULADO VENTAS]],DISTRIBUCION[CORTE],DISTRIBUCION[CLASIFICACIÓN],"",-1)</f>
        <v>C</v>
      </c>
    </row>
    <row r="268" spans="1:11" x14ac:dyDescent="0.25">
      <c r="A268">
        <v>9726</v>
      </c>
      <c r="B268" t="s">
        <v>288</v>
      </c>
      <c r="C268" t="s">
        <v>47</v>
      </c>
      <c r="D268" s="3">
        <v>400</v>
      </c>
      <c r="E268" s="6">
        <f>STOCK[[#This Row],[ENTRADAS (COMPRAS)]]-STOCK[[#This Row],[SALIDAS (VENTAS)]]</f>
        <v>100</v>
      </c>
      <c r="F268" s="3">
        <f>STOCK[[#This Row],[STOCK]]*STOCK[[#This Row],[PRECIO]]</f>
        <v>40000</v>
      </c>
      <c r="G268" s="6">
        <f>SUMIFS(ENTRADAS[CANTIDAD],ENTRADAS[CODIGO],STOCK[[#This Row],[CODIGO]])</f>
        <v>100</v>
      </c>
      <c r="H268" s="6">
        <f>SUMIFS(SALIDAS[CANTIDAD],SALIDAS[CODIGO],STOCK[[#This Row],[CODIGO]])</f>
        <v>0</v>
      </c>
      <c r="I268" s="7">
        <f>STOCK[[#This Row],[SALIDAS (VENTAS)]]*STOCK[[#This Row],[PRECIO]]</f>
        <v>0</v>
      </c>
      <c r="J268" s="8">
        <f>SUM($I$2:I268)/SUM(STOCK[VENTAS])</f>
        <v>1</v>
      </c>
      <c r="K268" s="6" t="str">
        <f>_xlfn.XLOOKUP(STOCK[[#This Row],[%ACUMULADO VENTAS]],DISTRIBUCION[CORTE],DISTRIBUCION[CLASIFICACIÓN],"",-1)</f>
        <v>C</v>
      </c>
    </row>
    <row r="269" spans="1:11" x14ac:dyDescent="0.25">
      <c r="A269">
        <v>2428</v>
      </c>
      <c r="B269" t="s">
        <v>289</v>
      </c>
      <c r="C269" t="s">
        <v>47</v>
      </c>
      <c r="D269" s="3">
        <v>4000</v>
      </c>
      <c r="E269" s="6">
        <f>STOCK[[#This Row],[ENTRADAS (COMPRAS)]]-STOCK[[#This Row],[SALIDAS (VENTAS)]]</f>
        <v>73</v>
      </c>
      <c r="F269" s="3">
        <f>STOCK[[#This Row],[STOCK]]*STOCK[[#This Row],[PRECIO]]</f>
        <v>292000</v>
      </c>
      <c r="G269" s="6">
        <f>SUMIFS(ENTRADAS[CANTIDAD],ENTRADAS[CODIGO],STOCK[[#This Row],[CODIGO]])</f>
        <v>73</v>
      </c>
      <c r="H269" s="6">
        <f>SUMIFS(SALIDAS[CANTIDAD],SALIDAS[CODIGO],STOCK[[#This Row],[CODIGO]])</f>
        <v>0</v>
      </c>
      <c r="I269" s="7">
        <f>STOCK[[#This Row],[SALIDAS (VENTAS)]]*STOCK[[#This Row],[PRECIO]]</f>
        <v>0</v>
      </c>
      <c r="J269" s="8">
        <f>SUM($I$2:I269)/SUM(STOCK[VENTAS])</f>
        <v>1</v>
      </c>
      <c r="K269" s="6" t="str">
        <f>_xlfn.XLOOKUP(STOCK[[#This Row],[%ACUMULADO VENTAS]],DISTRIBUCION[CORTE],DISTRIBUCION[CLASIFICACIÓN],"",-1)</f>
        <v>C</v>
      </c>
    </row>
    <row r="270" spans="1:11" x14ac:dyDescent="0.25">
      <c r="A270">
        <v>9739</v>
      </c>
      <c r="B270" t="s">
        <v>290</v>
      </c>
      <c r="C270" t="s">
        <v>20</v>
      </c>
      <c r="D270" s="3">
        <v>800</v>
      </c>
      <c r="E270" s="6">
        <f>STOCK[[#This Row],[ENTRADAS (COMPRAS)]]-STOCK[[#This Row],[SALIDAS (VENTAS)]]</f>
        <v>72</v>
      </c>
      <c r="F270" s="3">
        <f>STOCK[[#This Row],[STOCK]]*STOCK[[#This Row],[PRECIO]]</f>
        <v>57600</v>
      </c>
      <c r="G270" s="6">
        <f>SUMIFS(ENTRADAS[CANTIDAD],ENTRADAS[CODIGO],STOCK[[#This Row],[CODIGO]])</f>
        <v>72</v>
      </c>
      <c r="H270" s="6">
        <f>SUMIFS(SALIDAS[CANTIDAD],SALIDAS[CODIGO],STOCK[[#This Row],[CODIGO]])</f>
        <v>0</v>
      </c>
      <c r="I270" s="7">
        <f>STOCK[[#This Row],[SALIDAS (VENTAS)]]*STOCK[[#This Row],[PRECIO]]</f>
        <v>0</v>
      </c>
      <c r="J270" s="8">
        <f>SUM($I$2:I270)/SUM(STOCK[VENTAS])</f>
        <v>1</v>
      </c>
      <c r="K270" s="6" t="str">
        <f>_xlfn.XLOOKUP(STOCK[[#This Row],[%ACUMULADO VENTAS]],DISTRIBUCION[CORTE],DISTRIBUCION[CLASIFICACIÓN],"",-1)</f>
        <v>C</v>
      </c>
    </row>
    <row r="271" spans="1:11" x14ac:dyDescent="0.25">
      <c r="A271">
        <v>251</v>
      </c>
      <c r="B271" t="s">
        <v>291</v>
      </c>
      <c r="C271" t="s">
        <v>17</v>
      </c>
      <c r="D271" s="3">
        <v>300</v>
      </c>
      <c r="E271" s="6">
        <f>STOCK[[#This Row],[ENTRADAS (COMPRAS)]]-STOCK[[#This Row],[SALIDAS (VENTAS)]]</f>
        <v>70</v>
      </c>
      <c r="F271" s="3">
        <f>STOCK[[#This Row],[STOCK]]*STOCK[[#This Row],[PRECIO]]</f>
        <v>21000</v>
      </c>
      <c r="G271" s="6">
        <f>SUMIFS(ENTRADAS[CANTIDAD],ENTRADAS[CODIGO],STOCK[[#This Row],[CODIGO]])</f>
        <v>70</v>
      </c>
      <c r="H271" s="6">
        <f>SUMIFS(SALIDAS[CANTIDAD],SALIDAS[CODIGO],STOCK[[#This Row],[CODIGO]])</f>
        <v>0</v>
      </c>
      <c r="I271" s="7">
        <f>STOCK[[#This Row],[SALIDAS (VENTAS)]]*STOCK[[#This Row],[PRECIO]]</f>
        <v>0</v>
      </c>
      <c r="J271" s="8">
        <f>SUM($I$2:I271)/SUM(STOCK[VENTAS])</f>
        <v>1</v>
      </c>
      <c r="K271" s="6" t="str">
        <f>_xlfn.XLOOKUP(STOCK[[#This Row],[%ACUMULADO VENTAS]],DISTRIBUCION[CORTE],DISTRIBUCION[CLASIFICACIÓN],"",-1)</f>
        <v>C</v>
      </c>
    </row>
    <row r="272" spans="1:11" x14ac:dyDescent="0.25">
      <c r="A272">
        <v>2182</v>
      </c>
      <c r="B272" t="s">
        <v>292</v>
      </c>
      <c r="C272" t="s">
        <v>60</v>
      </c>
      <c r="D272" s="3">
        <v>300</v>
      </c>
      <c r="E272" s="6">
        <f>STOCK[[#This Row],[ENTRADAS (COMPRAS)]]-STOCK[[#This Row],[SALIDAS (VENTAS)]]</f>
        <v>56</v>
      </c>
      <c r="F272" s="3">
        <f>STOCK[[#This Row],[STOCK]]*STOCK[[#This Row],[PRECIO]]</f>
        <v>16800</v>
      </c>
      <c r="G272" s="6">
        <f>SUMIFS(ENTRADAS[CANTIDAD],ENTRADAS[CODIGO],STOCK[[#This Row],[CODIGO]])</f>
        <v>56</v>
      </c>
      <c r="H272" s="6">
        <f>SUMIFS(SALIDAS[CANTIDAD],SALIDAS[CODIGO],STOCK[[#This Row],[CODIGO]])</f>
        <v>0</v>
      </c>
      <c r="I272" s="7">
        <f>STOCK[[#This Row],[SALIDAS (VENTAS)]]*STOCK[[#This Row],[PRECIO]]</f>
        <v>0</v>
      </c>
      <c r="J272" s="8">
        <f>SUM($I$2:I272)/SUM(STOCK[VENTAS])</f>
        <v>1</v>
      </c>
      <c r="K272" s="6" t="str">
        <f>_xlfn.XLOOKUP(STOCK[[#This Row],[%ACUMULADO VENTAS]],DISTRIBUCION[CORTE],DISTRIBUCION[CLASIFICACIÓN],"",-1)</f>
        <v>C</v>
      </c>
    </row>
    <row r="273" spans="1:11" x14ac:dyDescent="0.25">
      <c r="A273">
        <v>1368</v>
      </c>
      <c r="B273" t="s">
        <v>293</v>
      </c>
      <c r="C273" t="s">
        <v>17</v>
      </c>
      <c r="D273" s="3">
        <v>600</v>
      </c>
      <c r="E273" s="6">
        <f>STOCK[[#This Row],[ENTRADAS (COMPRAS)]]-STOCK[[#This Row],[SALIDAS (VENTAS)]]</f>
        <v>50</v>
      </c>
      <c r="F273" s="3">
        <f>STOCK[[#This Row],[STOCK]]*STOCK[[#This Row],[PRECIO]]</f>
        <v>30000</v>
      </c>
      <c r="G273" s="6">
        <f>SUMIFS(ENTRADAS[CANTIDAD],ENTRADAS[CODIGO],STOCK[[#This Row],[CODIGO]])</f>
        <v>50</v>
      </c>
      <c r="H273" s="6">
        <f>SUMIFS(SALIDAS[CANTIDAD],SALIDAS[CODIGO],STOCK[[#This Row],[CODIGO]])</f>
        <v>0</v>
      </c>
      <c r="I273" s="7">
        <f>STOCK[[#This Row],[SALIDAS (VENTAS)]]*STOCK[[#This Row],[PRECIO]]</f>
        <v>0</v>
      </c>
      <c r="J273" s="8">
        <f>SUM($I$2:I273)/SUM(STOCK[VENTAS])</f>
        <v>1</v>
      </c>
      <c r="K273" s="6" t="str">
        <f>_xlfn.XLOOKUP(STOCK[[#This Row],[%ACUMULADO VENTAS]],DISTRIBUCION[CORTE],DISTRIBUCION[CLASIFICACIÓN],"",-1)</f>
        <v>C</v>
      </c>
    </row>
    <row r="274" spans="1:11" x14ac:dyDescent="0.25">
      <c r="A274">
        <v>3281</v>
      </c>
      <c r="B274" t="s">
        <v>294</v>
      </c>
      <c r="C274" t="s">
        <v>17</v>
      </c>
      <c r="D274" s="3">
        <v>600</v>
      </c>
      <c r="E274" s="6">
        <f>STOCK[[#This Row],[ENTRADAS (COMPRAS)]]-STOCK[[#This Row],[SALIDAS (VENTAS)]]</f>
        <v>37</v>
      </c>
      <c r="F274" s="3">
        <f>STOCK[[#This Row],[STOCK]]*STOCK[[#This Row],[PRECIO]]</f>
        <v>22200</v>
      </c>
      <c r="G274" s="6">
        <f>SUMIFS(ENTRADAS[CANTIDAD],ENTRADAS[CODIGO],STOCK[[#This Row],[CODIGO]])</f>
        <v>37</v>
      </c>
      <c r="H274" s="6">
        <f>SUMIFS(SALIDAS[CANTIDAD],SALIDAS[CODIGO],STOCK[[#This Row],[CODIGO]])</f>
        <v>0</v>
      </c>
      <c r="I274" s="7">
        <f>STOCK[[#This Row],[SALIDAS (VENTAS)]]*STOCK[[#This Row],[PRECIO]]</f>
        <v>0</v>
      </c>
      <c r="J274" s="8">
        <f>SUM($I$2:I274)/SUM(STOCK[VENTAS])</f>
        <v>1</v>
      </c>
      <c r="K274" s="6" t="str">
        <f>_xlfn.XLOOKUP(STOCK[[#This Row],[%ACUMULADO VENTAS]],DISTRIBUCION[CORTE],DISTRIBUCION[CLASIFICACIÓN],"",-1)</f>
        <v>C</v>
      </c>
    </row>
    <row r="275" spans="1:11" x14ac:dyDescent="0.25">
      <c r="A275">
        <v>3577</v>
      </c>
      <c r="B275" t="s">
        <v>295</v>
      </c>
      <c r="C275" t="s">
        <v>24</v>
      </c>
      <c r="D275" s="3">
        <v>1000</v>
      </c>
      <c r="E275" s="6">
        <f>STOCK[[#This Row],[ENTRADAS (COMPRAS)]]-STOCK[[#This Row],[SALIDAS (VENTAS)]]</f>
        <v>30</v>
      </c>
      <c r="F275" s="3">
        <f>STOCK[[#This Row],[STOCK]]*STOCK[[#This Row],[PRECIO]]</f>
        <v>30000</v>
      </c>
      <c r="G275" s="6">
        <f>SUMIFS(ENTRADAS[CANTIDAD],ENTRADAS[CODIGO],STOCK[[#This Row],[CODIGO]])</f>
        <v>30</v>
      </c>
      <c r="H275" s="6">
        <f>SUMIFS(SALIDAS[CANTIDAD],SALIDAS[CODIGO],STOCK[[#This Row],[CODIGO]])</f>
        <v>0</v>
      </c>
      <c r="I275" s="7">
        <f>STOCK[[#This Row],[SALIDAS (VENTAS)]]*STOCK[[#This Row],[PRECIO]]</f>
        <v>0</v>
      </c>
      <c r="J275" s="8">
        <f>SUM($I$2:I275)/SUM(STOCK[VENTAS])</f>
        <v>1</v>
      </c>
      <c r="K275" s="6" t="str">
        <f>_xlfn.XLOOKUP(STOCK[[#This Row],[%ACUMULADO VENTAS]],DISTRIBUCION[CORTE],DISTRIBUCION[CLASIFICACIÓN],"",-1)</f>
        <v>C</v>
      </c>
    </row>
    <row r="276" spans="1:11" x14ac:dyDescent="0.25">
      <c r="A276">
        <v>3578</v>
      </c>
      <c r="B276" t="s">
        <v>296</v>
      </c>
      <c r="C276" t="s">
        <v>47</v>
      </c>
      <c r="D276" s="3">
        <v>1000</v>
      </c>
      <c r="E276" s="6">
        <f>STOCK[[#This Row],[ENTRADAS (COMPRAS)]]-STOCK[[#This Row],[SALIDAS (VENTAS)]]</f>
        <v>24</v>
      </c>
      <c r="F276" s="3">
        <f>STOCK[[#This Row],[STOCK]]*STOCK[[#This Row],[PRECIO]]</f>
        <v>24000</v>
      </c>
      <c r="G276" s="6">
        <f>SUMIFS(ENTRADAS[CANTIDAD],ENTRADAS[CODIGO],STOCK[[#This Row],[CODIGO]])</f>
        <v>24</v>
      </c>
      <c r="H276" s="6">
        <f>SUMIFS(SALIDAS[CANTIDAD],SALIDAS[CODIGO],STOCK[[#This Row],[CODIGO]])</f>
        <v>0</v>
      </c>
      <c r="I276" s="7">
        <f>STOCK[[#This Row],[SALIDAS (VENTAS)]]*STOCK[[#This Row],[PRECIO]]</f>
        <v>0</v>
      </c>
      <c r="J276" s="8">
        <f>SUM($I$2:I276)/SUM(STOCK[VENTAS])</f>
        <v>1</v>
      </c>
      <c r="K276" s="6" t="str">
        <f>_xlfn.XLOOKUP(STOCK[[#This Row],[%ACUMULADO VENTAS]],DISTRIBUCION[CORTE],DISTRIBUCION[CLASIFICACIÓN],"",-1)</f>
        <v>C</v>
      </c>
    </row>
    <row r="277" spans="1:11" x14ac:dyDescent="0.25">
      <c r="A277">
        <v>3581</v>
      </c>
      <c r="B277" t="s">
        <v>297</v>
      </c>
      <c r="C277" t="s">
        <v>47</v>
      </c>
      <c r="D277" s="3">
        <v>700</v>
      </c>
      <c r="E277" s="6">
        <f>STOCK[[#This Row],[ENTRADAS (COMPRAS)]]-STOCK[[#This Row],[SALIDAS (VENTAS)]]</f>
        <v>24</v>
      </c>
      <c r="F277" s="3">
        <f>STOCK[[#This Row],[STOCK]]*STOCK[[#This Row],[PRECIO]]</f>
        <v>16800</v>
      </c>
      <c r="G277" s="6">
        <f>SUMIFS(ENTRADAS[CANTIDAD],ENTRADAS[CODIGO],STOCK[[#This Row],[CODIGO]])</f>
        <v>24</v>
      </c>
      <c r="H277" s="6">
        <f>SUMIFS(SALIDAS[CANTIDAD],SALIDAS[CODIGO],STOCK[[#This Row],[CODIGO]])</f>
        <v>0</v>
      </c>
      <c r="I277" s="7">
        <f>STOCK[[#This Row],[SALIDAS (VENTAS)]]*STOCK[[#This Row],[PRECIO]]</f>
        <v>0</v>
      </c>
      <c r="J277" s="8">
        <f>SUM($I$2:I277)/SUM(STOCK[VENTAS])</f>
        <v>1</v>
      </c>
      <c r="K277" s="6" t="str">
        <f>_xlfn.XLOOKUP(STOCK[[#This Row],[%ACUMULADO VENTAS]],DISTRIBUCION[CORTE],DISTRIBUCION[CLASIFICACIÓN],"",-1)</f>
        <v>C</v>
      </c>
    </row>
    <row r="278" spans="1:11" x14ac:dyDescent="0.25">
      <c r="A278">
        <v>3945</v>
      </c>
      <c r="B278" t="s">
        <v>299</v>
      </c>
      <c r="C278" t="s">
        <v>47</v>
      </c>
      <c r="D278" s="3">
        <v>1500</v>
      </c>
      <c r="E278" s="6">
        <f>STOCK[[#This Row],[ENTRADAS (COMPRAS)]]-STOCK[[#This Row],[SALIDAS (VENTAS)]]</f>
        <v>20</v>
      </c>
      <c r="F278" s="3">
        <f>STOCK[[#This Row],[STOCK]]*STOCK[[#This Row],[PRECIO]]</f>
        <v>30000</v>
      </c>
      <c r="G278" s="6">
        <f>SUMIFS(ENTRADAS[CANTIDAD],ENTRADAS[CODIGO],STOCK[[#This Row],[CODIGO]])</f>
        <v>20</v>
      </c>
      <c r="H278" s="6">
        <f>SUMIFS(SALIDAS[CANTIDAD],SALIDAS[CODIGO],STOCK[[#This Row],[CODIGO]])</f>
        <v>0</v>
      </c>
      <c r="I278" s="7">
        <f>STOCK[[#This Row],[SALIDAS (VENTAS)]]*STOCK[[#This Row],[PRECIO]]</f>
        <v>0</v>
      </c>
      <c r="J278" s="8">
        <f>SUM($I$2:I278)/SUM(STOCK[VENTAS])</f>
        <v>1</v>
      </c>
      <c r="K278" s="6" t="str">
        <f>_xlfn.XLOOKUP(STOCK[[#This Row],[%ACUMULADO VENTAS]],DISTRIBUCION[CORTE],DISTRIBUCION[CLASIFICACIÓN],"",-1)</f>
        <v>C</v>
      </c>
    </row>
    <row r="279" spans="1:11" x14ac:dyDescent="0.25">
      <c r="A279">
        <v>1117</v>
      </c>
      <c r="B279" t="s">
        <v>300</v>
      </c>
      <c r="C279" t="s">
        <v>47</v>
      </c>
      <c r="D279" s="3">
        <v>1500</v>
      </c>
      <c r="E279" s="6">
        <f>STOCK[[#This Row],[ENTRADAS (COMPRAS)]]-STOCK[[#This Row],[SALIDAS (VENTAS)]]</f>
        <v>19</v>
      </c>
      <c r="F279" s="3">
        <f>STOCK[[#This Row],[STOCK]]*STOCK[[#This Row],[PRECIO]]</f>
        <v>28500</v>
      </c>
      <c r="G279" s="6">
        <f>SUMIFS(ENTRADAS[CANTIDAD],ENTRADAS[CODIGO],STOCK[[#This Row],[CODIGO]])</f>
        <v>19</v>
      </c>
      <c r="H279" s="6">
        <f>SUMIFS(SALIDAS[CANTIDAD],SALIDAS[CODIGO],STOCK[[#This Row],[CODIGO]])</f>
        <v>0</v>
      </c>
      <c r="I279" s="7">
        <f>STOCK[[#This Row],[SALIDAS (VENTAS)]]*STOCK[[#This Row],[PRECIO]]</f>
        <v>0</v>
      </c>
      <c r="J279" s="8">
        <f>SUM($I$2:I279)/SUM(STOCK[VENTAS])</f>
        <v>1</v>
      </c>
      <c r="K279" s="6" t="str">
        <f>_xlfn.XLOOKUP(STOCK[[#This Row],[%ACUMULADO VENTAS]],DISTRIBUCION[CORTE],DISTRIBUCION[CLASIFICACIÓN],"",-1)</f>
        <v>C</v>
      </c>
    </row>
    <row r="280" spans="1:11" x14ac:dyDescent="0.25">
      <c r="A280">
        <v>4323</v>
      </c>
      <c r="B280" t="s">
        <v>301</v>
      </c>
      <c r="C280" t="s">
        <v>491</v>
      </c>
      <c r="D280" s="3">
        <v>2000</v>
      </c>
      <c r="E280" s="6">
        <f>STOCK[[#This Row],[ENTRADAS (COMPRAS)]]-STOCK[[#This Row],[SALIDAS (VENTAS)]]</f>
        <v>19</v>
      </c>
      <c r="F280" s="3">
        <f>STOCK[[#This Row],[STOCK]]*STOCK[[#This Row],[PRECIO]]</f>
        <v>38000</v>
      </c>
      <c r="G280" s="6">
        <f>SUMIFS(ENTRADAS[CANTIDAD],ENTRADAS[CODIGO],STOCK[[#This Row],[CODIGO]])</f>
        <v>19</v>
      </c>
      <c r="H280" s="6">
        <f>SUMIFS(SALIDAS[CANTIDAD],SALIDAS[CODIGO],STOCK[[#This Row],[CODIGO]])</f>
        <v>0</v>
      </c>
      <c r="I280" s="7">
        <f>STOCK[[#This Row],[SALIDAS (VENTAS)]]*STOCK[[#This Row],[PRECIO]]</f>
        <v>0</v>
      </c>
      <c r="J280" s="8">
        <f>SUM($I$2:I280)/SUM(STOCK[VENTAS])</f>
        <v>1</v>
      </c>
      <c r="K280" s="6" t="str">
        <f>_xlfn.XLOOKUP(STOCK[[#This Row],[%ACUMULADO VENTAS]],DISTRIBUCION[CORTE],DISTRIBUCION[CLASIFICACIÓN],"",-1)</f>
        <v>C</v>
      </c>
    </row>
    <row r="281" spans="1:11" x14ac:dyDescent="0.25">
      <c r="A281">
        <v>16702</v>
      </c>
      <c r="B281" t="s">
        <v>302</v>
      </c>
      <c r="C281" t="s">
        <v>35</v>
      </c>
      <c r="D281" s="3">
        <v>2500</v>
      </c>
      <c r="E281" s="6">
        <f>STOCK[[#This Row],[ENTRADAS (COMPRAS)]]-STOCK[[#This Row],[SALIDAS (VENTAS)]]</f>
        <v>19</v>
      </c>
      <c r="F281" s="3">
        <f>STOCK[[#This Row],[STOCK]]*STOCK[[#This Row],[PRECIO]]</f>
        <v>47500</v>
      </c>
      <c r="G281" s="6">
        <f>SUMIFS(ENTRADAS[CANTIDAD],ENTRADAS[CODIGO],STOCK[[#This Row],[CODIGO]])</f>
        <v>19</v>
      </c>
      <c r="H281" s="6">
        <f>SUMIFS(SALIDAS[CANTIDAD],SALIDAS[CODIGO],STOCK[[#This Row],[CODIGO]])</f>
        <v>0</v>
      </c>
      <c r="I281" s="7">
        <f>STOCK[[#This Row],[SALIDAS (VENTAS)]]*STOCK[[#This Row],[PRECIO]]</f>
        <v>0</v>
      </c>
      <c r="J281" s="8">
        <f>SUM($I$2:I281)/SUM(STOCK[VENTAS])</f>
        <v>1</v>
      </c>
      <c r="K281" s="6" t="str">
        <f>_xlfn.XLOOKUP(STOCK[[#This Row],[%ACUMULADO VENTAS]],DISTRIBUCION[CORTE],DISTRIBUCION[CLASIFICACIÓN],"",-1)</f>
        <v>C</v>
      </c>
    </row>
    <row r="282" spans="1:11" x14ac:dyDescent="0.25">
      <c r="A282">
        <v>4330</v>
      </c>
      <c r="B282" t="s">
        <v>303</v>
      </c>
      <c r="C282" t="s">
        <v>491</v>
      </c>
      <c r="D282" s="3">
        <v>1500</v>
      </c>
      <c r="E282" s="6">
        <f>STOCK[[#This Row],[ENTRADAS (COMPRAS)]]-STOCK[[#This Row],[SALIDAS (VENTAS)]]</f>
        <v>17</v>
      </c>
      <c r="F282" s="3">
        <f>STOCK[[#This Row],[STOCK]]*STOCK[[#This Row],[PRECIO]]</f>
        <v>25500</v>
      </c>
      <c r="G282" s="6">
        <f>SUMIFS(ENTRADAS[CANTIDAD],ENTRADAS[CODIGO],STOCK[[#This Row],[CODIGO]])</f>
        <v>17</v>
      </c>
      <c r="H282" s="6">
        <f>SUMIFS(SALIDAS[CANTIDAD],SALIDAS[CODIGO],STOCK[[#This Row],[CODIGO]])</f>
        <v>0</v>
      </c>
      <c r="I282" s="7">
        <f>STOCK[[#This Row],[SALIDAS (VENTAS)]]*STOCK[[#This Row],[PRECIO]]</f>
        <v>0</v>
      </c>
      <c r="J282" s="8">
        <f>SUM($I$2:I282)/SUM(STOCK[VENTAS])</f>
        <v>1</v>
      </c>
      <c r="K282" s="6" t="str">
        <f>_xlfn.XLOOKUP(STOCK[[#This Row],[%ACUMULADO VENTAS]],DISTRIBUCION[CORTE],DISTRIBUCION[CLASIFICACIÓN],"",-1)</f>
        <v>C</v>
      </c>
    </row>
    <row r="283" spans="1:11" x14ac:dyDescent="0.25">
      <c r="A283">
        <v>1116</v>
      </c>
      <c r="B283" t="s">
        <v>304</v>
      </c>
      <c r="C283" t="s">
        <v>47</v>
      </c>
      <c r="D283" s="3">
        <v>1200</v>
      </c>
      <c r="E283" s="6">
        <f>STOCK[[#This Row],[ENTRADAS (COMPRAS)]]-STOCK[[#This Row],[SALIDAS (VENTAS)]]</f>
        <v>16</v>
      </c>
      <c r="F283" s="3">
        <f>STOCK[[#This Row],[STOCK]]*STOCK[[#This Row],[PRECIO]]</f>
        <v>19200</v>
      </c>
      <c r="G283" s="6">
        <f>SUMIFS(ENTRADAS[CANTIDAD],ENTRADAS[CODIGO],STOCK[[#This Row],[CODIGO]])</f>
        <v>16</v>
      </c>
      <c r="H283" s="6">
        <f>SUMIFS(SALIDAS[CANTIDAD],SALIDAS[CODIGO],STOCK[[#This Row],[CODIGO]])</f>
        <v>0</v>
      </c>
      <c r="I283" s="7">
        <f>STOCK[[#This Row],[SALIDAS (VENTAS)]]*STOCK[[#This Row],[PRECIO]]</f>
        <v>0</v>
      </c>
      <c r="J283" s="8">
        <f>SUM($I$2:I283)/SUM(STOCK[VENTAS])</f>
        <v>1</v>
      </c>
      <c r="K283" s="6" t="str">
        <f>_xlfn.XLOOKUP(STOCK[[#This Row],[%ACUMULADO VENTAS]],DISTRIBUCION[CORTE],DISTRIBUCION[CLASIFICACIÓN],"",-1)</f>
        <v>C</v>
      </c>
    </row>
    <row r="284" spans="1:11" x14ac:dyDescent="0.25">
      <c r="A284">
        <v>3233</v>
      </c>
      <c r="B284" t="s">
        <v>305</v>
      </c>
      <c r="C284" t="s">
        <v>47</v>
      </c>
      <c r="D284" s="3">
        <v>4000</v>
      </c>
      <c r="E284" s="6">
        <f>STOCK[[#This Row],[ENTRADAS (COMPRAS)]]-STOCK[[#This Row],[SALIDAS (VENTAS)]]</f>
        <v>16</v>
      </c>
      <c r="F284" s="3">
        <f>STOCK[[#This Row],[STOCK]]*STOCK[[#This Row],[PRECIO]]</f>
        <v>64000</v>
      </c>
      <c r="G284" s="6">
        <f>SUMIFS(ENTRADAS[CANTIDAD],ENTRADAS[CODIGO],STOCK[[#This Row],[CODIGO]])</f>
        <v>16</v>
      </c>
      <c r="H284" s="6">
        <f>SUMIFS(SALIDAS[CANTIDAD],SALIDAS[CODIGO],STOCK[[#This Row],[CODIGO]])</f>
        <v>0</v>
      </c>
      <c r="I284" s="7">
        <f>STOCK[[#This Row],[SALIDAS (VENTAS)]]*STOCK[[#This Row],[PRECIO]]</f>
        <v>0</v>
      </c>
      <c r="J284" s="8">
        <f>SUM($I$2:I284)/SUM(STOCK[VENTAS])</f>
        <v>1</v>
      </c>
      <c r="K284" s="6" t="str">
        <f>_xlfn.XLOOKUP(STOCK[[#This Row],[%ACUMULADO VENTAS]],DISTRIBUCION[CORTE],DISTRIBUCION[CLASIFICACIÓN],"",-1)</f>
        <v>C</v>
      </c>
    </row>
    <row r="285" spans="1:11" x14ac:dyDescent="0.25">
      <c r="A285">
        <v>3328</v>
      </c>
      <c r="B285" t="s">
        <v>306</v>
      </c>
      <c r="C285" t="s">
        <v>17</v>
      </c>
      <c r="D285" s="3">
        <v>3000</v>
      </c>
      <c r="E285" s="6">
        <f>STOCK[[#This Row],[ENTRADAS (COMPRAS)]]-STOCK[[#This Row],[SALIDAS (VENTAS)]]</f>
        <v>15</v>
      </c>
      <c r="F285" s="3">
        <f>STOCK[[#This Row],[STOCK]]*STOCK[[#This Row],[PRECIO]]</f>
        <v>45000</v>
      </c>
      <c r="G285" s="6">
        <f>SUMIFS(ENTRADAS[CANTIDAD],ENTRADAS[CODIGO],STOCK[[#This Row],[CODIGO]])</f>
        <v>15</v>
      </c>
      <c r="H285" s="6">
        <f>SUMIFS(SALIDAS[CANTIDAD],SALIDAS[CODIGO],STOCK[[#This Row],[CODIGO]])</f>
        <v>0</v>
      </c>
      <c r="I285" s="7">
        <f>STOCK[[#This Row],[SALIDAS (VENTAS)]]*STOCK[[#This Row],[PRECIO]]</f>
        <v>0</v>
      </c>
      <c r="J285" s="8">
        <f>SUM($I$2:I285)/SUM(STOCK[VENTAS])</f>
        <v>1</v>
      </c>
      <c r="K285" s="6" t="str">
        <f>_xlfn.XLOOKUP(STOCK[[#This Row],[%ACUMULADO VENTAS]],DISTRIBUCION[CORTE],DISTRIBUCION[CLASIFICACIÓN],"",-1)</f>
        <v>C</v>
      </c>
    </row>
    <row r="286" spans="1:11" x14ac:dyDescent="0.25">
      <c r="A286">
        <v>1708</v>
      </c>
      <c r="B286" t="s">
        <v>307</v>
      </c>
      <c r="C286" t="s">
        <v>20</v>
      </c>
      <c r="D286" s="3">
        <v>2000</v>
      </c>
      <c r="E286" s="6">
        <f>STOCK[[#This Row],[ENTRADAS (COMPRAS)]]-STOCK[[#This Row],[SALIDAS (VENTAS)]]</f>
        <v>13</v>
      </c>
      <c r="F286" s="3">
        <f>STOCK[[#This Row],[STOCK]]*STOCK[[#This Row],[PRECIO]]</f>
        <v>26000</v>
      </c>
      <c r="G286" s="6">
        <f>SUMIFS(ENTRADAS[CANTIDAD],ENTRADAS[CODIGO],STOCK[[#This Row],[CODIGO]])</f>
        <v>13</v>
      </c>
      <c r="H286" s="6">
        <f>SUMIFS(SALIDAS[CANTIDAD],SALIDAS[CODIGO],STOCK[[#This Row],[CODIGO]])</f>
        <v>0</v>
      </c>
      <c r="I286" s="7">
        <f>STOCK[[#This Row],[SALIDAS (VENTAS)]]*STOCK[[#This Row],[PRECIO]]</f>
        <v>0</v>
      </c>
      <c r="J286" s="8">
        <f>SUM($I$2:I286)/SUM(STOCK[VENTAS])</f>
        <v>1</v>
      </c>
      <c r="K286" s="6" t="str">
        <f>_xlfn.XLOOKUP(STOCK[[#This Row],[%ACUMULADO VENTAS]],DISTRIBUCION[CORTE],DISTRIBUCION[CLASIFICACIÓN],"",-1)</f>
        <v>C</v>
      </c>
    </row>
    <row r="287" spans="1:11" x14ac:dyDescent="0.25">
      <c r="A287">
        <v>16704</v>
      </c>
      <c r="B287" t="s">
        <v>308</v>
      </c>
      <c r="C287" t="s">
        <v>35</v>
      </c>
      <c r="D287" s="3">
        <v>5000</v>
      </c>
      <c r="E287" s="6">
        <f>STOCK[[#This Row],[ENTRADAS (COMPRAS)]]-STOCK[[#This Row],[SALIDAS (VENTAS)]]</f>
        <v>13</v>
      </c>
      <c r="F287" s="3">
        <f>STOCK[[#This Row],[STOCK]]*STOCK[[#This Row],[PRECIO]]</f>
        <v>65000</v>
      </c>
      <c r="G287" s="6">
        <f>SUMIFS(ENTRADAS[CANTIDAD],ENTRADAS[CODIGO],STOCK[[#This Row],[CODIGO]])</f>
        <v>13</v>
      </c>
      <c r="H287" s="6">
        <f>SUMIFS(SALIDAS[CANTIDAD],SALIDAS[CODIGO],STOCK[[#This Row],[CODIGO]])</f>
        <v>0</v>
      </c>
      <c r="I287" s="7">
        <f>STOCK[[#This Row],[SALIDAS (VENTAS)]]*STOCK[[#This Row],[PRECIO]]</f>
        <v>0</v>
      </c>
      <c r="J287" s="8">
        <f>SUM($I$2:I287)/SUM(STOCK[VENTAS])</f>
        <v>1</v>
      </c>
      <c r="K287" s="6" t="str">
        <f>_xlfn.XLOOKUP(STOCK[[#This Row],[%ACUMULADO VENTAS]],DISTRIBUCION[CORTE],DISTRIBUCION[CLASIFICACIÓN],"",-1)</f>
        <v>C</v>
      </c>
    </row>
    <row r="288" spans="1:11" x14ac:dyDescent="0.25">
      <c r="A288">
        <v>554</v>
      </c>
      <c r="B288" t="s">
        <v>309</v>
      </c>
      <c r="C288" t="s">
        <v>17</v>
      </c>
      <c r="D288" s="3">
        <v>5000</v>
      </c>
      <c r="E288" s="6">
        <f>STOCK[[#This Row],[ENTRADAS (COMPRAS)]]-STOCK[[#This Row],[SALIDAS (VENTAS)]]</f>
        <v>12</v>
      </c>
      <c r="F288" s="3">
        <f>STOCK[[#This Row],[STOCK]]*STOCK[[#This Row],[PRECIO]]</f>
        <v>60000</v>
      </c>
      <c r="G288" s="6">
        <f>SUMIFS(ENTRADAS[CANTIDAD],ENTRADAS[CODIGO],STOCK[[#This Row],[CODIGO]])</f>
        <v>12</v>
      </c>
      <c r="H288" s="6">
        <f>SUMIFS(SALIDAS[CANTIDAD],SALIDAS[CODIGO],STOCK[[#This Row],[CODIGO]])</f>
        <v>0</v>
      </c>
      <c r="I288" s="7">
        <f>STOCK[[#This Row],[SALIDAS (VENTAS)]]*STOCK[[#This Row],[PRECIO]]</f>
        <v>0</v>
      </c>
      <c r="J288" s="8">
        <f>SUM($I$2:I288)/SUM(STOCK[VENTAS])</f>
        <v>1</v>
      </c>
      <c r="K288" s="6" t="str">
        <f>_xlfn.XLOOKUP(STOCK[[#This Row],[%ACUMULADO VENTAS]],DISTRIBUCION[CORTE],DISTRIBUCION[CLASIFICACIÓN],"",-1)</f>
        <v>C</v>
      </c>
    </row>
    <row r="289" spans="1:11" x14ac:dyDescent="0.25">
      <c r="A289">
        <v>610</v>
      </c>
      <c r="B289" t="s">
        <v>310</v>
      </c>
      <c r="C289" t="s">
        <v>17</v>
      </c>
      <c r="D289" s="3">
        <v>6000</v>
      </c>
      <c r="E289" s="6">
        <f>STOCK[[#This Row],[ENTRADAS (COMPRAS)]]-STOCK[[#This Row],[SALIDAS (VENTAS)]]</f>
        <v>12</v>
      </c>
      <c r="F289" s="3">
        <f>STOCK[[#This Row],[STOCK]]*STOCK[[#This Row],[PRECIO]]</f>
        <v>72000</v>
      </c>
      <c r="G289" s="6">
        <f>SUMIFS(ENTRADAS[CANTIDAD],ENTRADAS[CODIGO],STOCK[[#This Row],[CODIGO]])</f>
        <v>12</v>
      </c>
      <c r="H289" s="6">
        <f>SUMIFS(SALIDAS[CANTIDAD],SALIDAS[CODIGO],STOCK[[#This Row],[CODIGO]])</f>
        <v>0</v>
      </c>
      <c r="I289" s="7">
        <f>STOCK[[#This Row],[SALIDAS (VENTAS)]]*STOCK[[#This Row],[PRECIO]]</f>
        <v>0</v>
      </c>
      <c r="J289" s="8">
        <f>SUM($I$2:I289)/SUM(STOCK[VENTAS])</f>
        <v>1</v>
      </c>
      <c r="K289" s="6" t="str">
        <f>_xlfn.XLOOKUP(STOCK[[#This Row],[%ACUMULADO VENTAS]],DISTRIBUCION[CORTE],DISTRIBUCION[CLASIFICACIÓN],"",-1)</f>
        <v>C</v>
      </c>
    </row>
    <row r="290" spans="1:11" x14ac:dyDescent="0.25">
      <c r="A290">
        <v>347</v>
      </c>
      <c r="B290" t="s">
        <v>311</v>
      </c>
      <c r="C290" t="s">
        <v>24</v>
      </c>
      <c r="D290" s="3">
        <v>1000</v>
      </c>
      <c r="E290" s="6">
        <f>STOCK[[#This Row],[ENTRADAS (COMPRAS)]]-STOCK[[#This Row],[SALIDAS (VENTAS)]]</f>
        <v>10</v>
      </c>
      <c r="F290" s="3">
        <f>STOCK[[#This Row],[STOCK]]*STOCK[[#This Row],[PRECIO]]</f>
        <v>10000</v>
      </c>
      <c r="G290" s="6">
        <f>SUMIFS(ENTRADAS[CANTIDAD],ENTRADAS[CODIGO],STOCK[[#This Row],[CODIGO]])</f>
        <v>10</v>
      </c>
      <c r="H290" s="6">
        <f>SUMIFS(SALIDAS[CANTIDAD],SALIDAS[CODIGO],STOCK[[#This Row],[CODIGO]])</f>
        <v>0</v>
      </c>
      <c r="I290" s="7">
        <f>STOCK[[#This Row],[SALIDAS (VENTAS)]]*STOCK[[#This Row],[PRECIO]]</f>
        <v>0</v>
      </c>
      <c r="J290" s="8">
        <f>SUM($I$2:I290)/SUM(STOCK[VENTAS])</f>
        <v>1</v>
      </c>
      <c r="K290" s="6" t="str">
        <f>_xlfn.XLOOKUP(STOCK[[#This Row],[%ACUMULADO VENTAS]],DISTRIBUCION[CORTE],DISTRIBUCION[CLASIFICACIÓN],"",-1)</f>
        <v>C</v>
      </c>
    </row>
    <row r="291" spans="1:11" x14ac:dyDescent="0.25">
      <c r="A291">
        <v>436</v>
      </c>
      <c r="B291" t="s">
        <v>312</v>
      </c>
      <c r="C291" t="s">
        <v>24</v>
      </c>
      <c r="D291" s="3">
        <v>3500</v>
      </c>
      <c r="E291" s="6">
        <f>STOCK[[#This Row],[ENTRADAS (COMPRAS)]]-STOCK[[#This Row],[SALIDAS (VENTAS)]]</f>
        <v>10</v>
      </c>
      <c r="F291" s="3">
        <f>STOCK[[#This Row],[STOCK]]*STOCK[[#This Row],[PRECIO]]</f>
        <v>35000</v>
      </c>
      <c r="G291" s="6">
        <f>SUMIFS(ENTRADAS[CANTIDAD],ENTRADAS[CODIGO],STOCK[[#This Row],[CODIGO]])</f>
        <v>10</v>
      </c>
      <c r="H291" s="6">
        <f>SUMIFS(SALIDAS[CANTIDAD],SALIDAS[CODIGO],STOCK[[#This Row],[CODIGO]])</f>
        <v>0</v>
      </c>
      <c r="I291" s="7">
        <f>STOCK[[#This Row],[SALIDAS (VENTAS)]]*STOCK[[#This Row],[PRECIO]]</f>
        <v>0</v>
      </c>
      <c r="J291" s="8">
        <f>SUM($I$2:I291)/SUM(STOCK[VENTAS])</f>
        <v>1</v>
      </c>
      <c r="K291" s="6" t="str">
        <f>_xlfn.XLOOKUP(STOCK[[#This Row],[%ACUMULADO VENTAS]],DISTRIBUCION[CORTE],DISTRIBUCION[CLASIFICACIÓN],"",-1)</f>
        <v>C</v>
      </c>
    </row>
    <row r="292" spans="1:11" x14ac:dyDescent="0.25">
      <c r="A292">
        <v>437</v>
      </c>
      <c r="B292" t="s">
        <v>313</v>
      </c>
      <c r="C292" t="s">
        <v>24</v>
      </c>
      <c r="D292" s="3">
        <v>4000</v>
      </c>
      <c r="E292" s="6">
        <f>STOCK[[#This Row],[ENTRADAS (COMPRAS)]]-STOCK[[#This Row],[SALIDAS (VENTAS)]]</f>
        <v>10</v>
      </c>
      <c r="F292" s="3">
        <f>STOCK[[#This Row],[STOCK]]*STOCK[[#This Row],[PRECIO]]</f>
        <v>40000</v>
      </c>
      <c r="G292" s="6">
        <f>SUMIFS(ENTRADAS[CANTIDAD],ENTRADAS[CODIGO],STOCK[[#This Row],[CODIGO]])</f>
        <v>10</v>
      </c>
      <c r="H292" s="6">
        <f>SUMIFS(SALIDAS[CANTIDAD],SALIDAS[CODIGO],STOCK[[#This Row],[CODIGO]])</f>
        <v>0</v>
      </c>
      <c r="I292" s="7">
        <f>STOCK[[#This Row],[SALIDAS (VENTAS)]]*STOCK[[#This Row],[PRECIO]]</f>
        <v>0</v>
      </c>
      <c r="J292" s="8">
        <f>SUM($I$2:I292)/SUM(STOCK[VENTAS])</f>
        <v>1</v>
      </c>
      <c r="K292" s="6" t="str">
        <f>_xlfn.XLOOKUP(STOCK[[#This Row],[%ACUMULADO VENTAS]],DISTRIBUCION[CORTE],DISTRIBUCION[CLASIFICACIÓN],"",-1)</f>
        <v>C</v>
      </c>
    </row>
    <row r="293" spans="1:11" x14ac:dyDescent="0.25">
      <c r="A293">
        <v>641</v>
      </c>
      <c r="B293" t="s">
        <v>314</v>
      </c>
      <c r="C293" t="s">
        <v>24</v>
      </c>
      <c r="D293" s="3">
        <v>1000</v>
      </c>
      <c r="E293" s="6">
        <f>STOCK[[#This Row],[ENTRADAS (COMPRAS)]]-STOCK[[#This Row],[SALIDAS (VENTAS)]]</f>
        <v>10</v>
      </c>
      <c r="F293" s="3">
        <f>STOCK[[#This Row],[STOCK]]*STOCK[[#This Row],[PRECIO]]</f>
        <v>10000</v>
      </c>
      <c r="G293" s="6">
        <f>SUMIFS(ENTRADAS[CANTIDAD],ENTRADAS[CODIGO],STOCK[[#This Row],[CODIGO]])</f>
        <v>10</v>
      </c>
      <c r="H293" s="6">
        <f>SUMIFS(SALIDAS[CANTIDAD],SALIDAS[CODIGO],STOCK[[#This Row],[CODIGO]])</f>
        <v>0</v>
      </c>
      <c r="I293" s="7">
        <f>STOCK[[#This Row],[SALIDAS (VENTAS)]]*STOCK[[#This Row],[PRECIO]]</f>
        <v>0</v>
      </c>
      <c r="J293" s="8">
        <f>SUM($I$2:I293)/SUM(STOCK[VENTAS])</f>
        <v>1</v>
      </c>
      <c r="K293" s="6" t="str">
        <f>_xlfn.XLOOKUP(STOCK[[#This Row],[%ACUMULADO VENTAS]],DISTRIBUCION[CORTE],DISTRIBUCION[CLASIFICACIÓN],"",-1)</f>
        <v>C</v>
      </c>
    </row>
    <row r="294" spans="1:11" x14ac:dyDescent="0.25">
      <c r="A294">
        <v>798</v>
      </c>
      <c r="B294" t="s">
        <v>315</v>
      </c>
      <c r="C294" t="s">
        <v>20</v>
      </c>
      <c r="D294" s="3">
        <v>2500</v>
      </c>
      <c r="E294" s="6">
        <f>STOCK[[#This Row],[ENTRADAS (COMPRAS)]]-STOCK[[#This Row],[SALIDAS (VENTAS)]]</f>
        <v>10</v>
      </c>
      <c r="F294" s="3">
        <f>STOCK[[#This Row],[STOCK]]*STOCK[[#This Row],[PRECIO]]</f>
        <v>25000</v>
      </c>
      <c r="G294" s="6">
        <f>SUMIFS(ENTRADAS[CANTIDAD],ENTRADAS[CODIGO],STOCK[[#This Row],[CODIGO]])</f>
        <v>10</v>
      </c>
      <c r="H294" s="6">
        <f>SUMIFS(SALIDAS[CANTIDAD],SALIDAS[CODIGO],STOCK[[#This Row],[CODIGO]])</f>
        <v>0</v>
      </c>
      <c r="I294" s="7">
        <f>STOCK[[#This Row],[SALIDAS (VENTAS)]]*STOCK[[#This Row],[PRECIO]]</f>
        <v>0</v>
      </c>
      <c r="J294" s="8">
        <f>SUM($I$2:I294)/SUM(STOCK[VENTAS])</f>
        <v>1</v>
      </c>
      <c r="K294" s="6" t="str">
        <f>_xlfn.XLOOKUP(STOCK[[#This Row],[%ACUMULADO VENTAS]],DISTRIBUCION[CORTE],DISTRIBUCION[CLASIFICACIÓN],"",-1)</f>
        <v>C</v>
      </c>
    </row>
    <row r="295" spans="1:11" x14ac:dyDescent="0.25">
      <c r="A295">
        <v>11230</v>
      </c>
      <c r="B295" t="s">
        <v>317</v>
      </c>
      <c r="C295" t="s">
        <v>47</v>
      </c>
      <c r="D295" s="3">
        <v>4000</v>
      </c>
      <c r="E295" s="6">
        <f>STOCK[[#This Row],[ENTRADAS (COMPRAS)]]-STOCK[[#This Row],[SALIDAS (VENTAS)]]</f>
        <v>10</v>
      </c>
      <c r="F295" s="3">
        <f>STOCK[[#This Row],[STOCK]]*STOCK[[#This Row],[PRECIO]]</f>
        <v>40000</v>
      </c>
      <c r="G295" s="6">
        <f>SUMIFS(ENTRADAS[CANTIDAD],ENTRADAS[CODIGO],STOCK[[#This Row],[CODIGO]])</f>
        <v>10</v>
      </c>
      <c r="H295" s="6">
        <f>SUMIFS(SALIDAS[CANTIDAD],SALIDAS[CODIGO],STOCK[[#This Row],[CODIGO]])</f>
        <v>0</v>
      </c>
      <c r="I295" s="7">
        <f>STOCK[[#This Row],[SALIDAS (VENTAS)]]*STOCK[[#This Row],[PRECIO]]</f>
        <v>0</v>
      </c>
      <c r="J295" s="8">
        <f>SUM($I$2:I295)/SUM(STOCK[VENTAS])</f>
        <v>1</v>
      </c>
      <c r="K295" s="6" t="str">
        <f>_xlfn.XLOOKUP(STOCK[[#This Row],[%ACUMULADO VENTAS]],DISTRIBUCION[CORTE],DISTRIBUCION[CLASIFICACIÓN],"",-1)</f>
        <v>C</v>
      </c>
    </row>
    <row r="296" spans="1:11" x14ac:dyDescent="0.25">
      <c r="A296">
        <v>18526</v>
      </c>
      <c r="B296" t="s">
        <v>318</v>
      </c>
      <c r="C296" t="s">
        <v>20</v>
      </c>
      <c r="D296" s="3">
        <v>2500</v>
      </c>
      <c r="E296" s="6">
        <f>STOCK[[#This Row],[ENTRADAS (COMPRAS)]]-STOCK[[#This Row],[SALIDAS (VENTAS)]]</f>
        <v>10</v>
      </c>
      <c r="F296" s="3">
        <f>STOCK[[#This Row],[STOCK]]*STOCK[[#This Row],[PRECIO]]</f>
        <v>25000</v>
      </c>
      <c r="G296" s="6">
        <f>SUMIFS(ENTRADAS[CANTIDAD],ENTRADAS[CODIGO],STOCK[[#This Row],[CODIGO]])</f>
        <v>10</v>
      </c>
      <c r="H296" s="6">
        <f>SUMIFS(SALIDAS[CANTIDAD],SALIDAS[CODIGO],STOCK[[#This Row],[CODIGO]])</f>
        <v>0</v>
      </c>
      <c r="I296" s="7">
        <f>STOCK[[#This Row],[SALIDAS (VENTAS)]]*STOCK[[#This Row],[PRECIO]]</f>
        <v>0</v>
      </c>
      <c r="J296" s="8">
        <f>SUM($I$2:I296)/SUM(STOCK[VENTAS])</f>
        <v>1</v>
      </c>
      <c r="K296" s="6" t="str">
        <f>_xlfn.XLOOKUP(STOCK[[#This Row],[%ACUMULADO VENTAS]],DISTRIBUCION[CORTE],DISTRIBUCION[CLASIFICACIÓN],"",-1)</f>
        <v>C</v>
      </c>
    </row>
    <row r="297" spans="1:11" x14ac:dyDescent="0.25">
      <c r="A297">
        <v>135</v>
      </c>
      <c r="B297" t="s">
        <v>319</v>
      </c>
      <c r="C297" t="s">
        <v>60</v>
      </c>
      <c r="D297" s="3">
        <v>3500</v>
      </c>
      <c r="E297" s="6">
        <f>STOCK[[#This Row],[ENTRADAS (COMPRAS)]]-STOCK[[#This Row],[SALIDAS (VENTAS)]]</f>
        <v>9</v>
      </c>
      <c r="F297" s="3">
        <f>STOCK[[#This Row],[STOCK]]*STOCK[[#This Row],[PRECIO]]</f>
        <v>31500</v>
      </c>
      <c r="G297" s="6">
        <f>SUMIFS(ENTRADAS[CANTIDAD],ENTRADAS[CODIGO],STOCK[[#This Row],[CODIGO]])</f>
        <v>9</v>
      </c>
      <c r="H297" s="6">
        <f>SUMIFS(SALIDAS[CANTIDAD],SALIDAS[CODIGO],STOCK[[#This Row],[CODIGO]])</f>
        <v>0</v>
      </c>
      <c r="I297" s="7">
        <f>STOCK[[#This Row],[SALIDAS (VENTAS)]]*STOCK[[#This Row],[PRECIO]]</f>
        <v>0</v>
      </c>
      <c r="J297" s="8">
        <f>SUM($I$2:I297)/SUM(STOCK[VENTAS])</f>
        <v>1</v>
      </c>
      <c r="K297" s="6" t="str">
        <f>_xlfn.XLOOKUP(STOCK[[#This Row],[%ACUMULADO VENTAS]],DISTRIBUCION[CORTE],DISTRIBUCION[CLASIFICACIÓN],"",-1)</f>
        <v>C</v>
      </c>
    </row>
    <row r="298" spans="1:11" x14ac:dyDescent="0.25">
      <c r="A298">
        <v>2784</v>
      </c>
      <c r="B298" t="s">
        <v>320</v>
      </c>
      <c r="C298" t="s">
        <v>20</v>
      </c>
      <c r="D298" s="3">
        <v>5000</v>
      </c>
      <c r="E298" s="6">
        <f>STOCK[[#This Row],[ENTRADAS (COMPRAS)]]-STOCK[[#This Row],[SALIDAS (VENTAS)]]</f>
        <v>9</v>
      </c>
      <c r="F298" s="3">
        <f>STOCK[[#This Row],[STOCK]]*STOCK[[#This Row],[PRECIO]]</f>
        <v>45000</v>
      </c>
      <c r="G298" s="6">
        <f>SUMIFS(ENTRADAS[CANTIDAD],ENTRADAS[CODIGO],STOCK[[#This Row],[CODIGO]])</f>
        <v>9</v>
      </c>
      <c r="H298" s="6">
        <f>SUMIFS(SALIDAS[CANTIDAD],SALIDAS[CODIGO],STOCK[[#This Row],[CODIGO]])</f>
        <v>0</v>
      </c>
      <c r="I298" s="7">
        <f>STOCK[[#This Row],[SALIDAS (VENTAS)]]*STOCK[[#This Row],[PRECIO]]</f>
        <v>0</v>
      </c>
      <c r="J298" s="8">
        <f>SUM($I$2:I298)/SUM(STOCK[VENTAS])</f>
        <v>1</v>
      </c>
      <c r="K298" s="6" t="str">
        <f>_xlfn.XLOOKUP(STOCK[[#This Row],[%ACUMULADO VENTAS]],DISTRIBUCION[CORTE],DISTRIBUCION[CLASIFICACIÓN],"",-1)</f>
        <v>C</v>
      </c>
    </row>
    <row r="299" spans="1:11" x14ac:dyDescent="0.25">
      <c r="A299">
        <v>3625</v>
      </c>
      <c r="B299" t="s">
        <v>321</v>
      </c>
      <c r="C299" t="s">
        <v>20</v>
      </c>
      <c r="D299" s="3">
        <v>5000</v>
      </c>
      <c r="E299" s="6">
        <f>STOCK[[#This Row],[ENTRADAS (COMPRAS)]]-STOCK[[#This Row],[SALIDAS (VENTAS)]]</f>
        <v>9</v>
      </c>
      <c r="F299" s="3">
        <f>STOCK[[#This Row],[STOCK]]*STOCK[[#This Row],[PRECIO]]</f>
        <v>45000</v>
      </c>
      <c r="G299" s="6">
        <f>SUMIFS(ENTRADAS[CANTIDAD],ENTRADAS[CODIGO],STOCK[[#This Row],[CODIGO]])</f>
        <v>9</v>
      </c>
      <c r="H299" s="6">
        <f>SUMIFS(SALIDAS[CANTIDAD],SALIDAS[CODIGO],STOCK[[#This Row],[CODIGO]])</f>
        <v>0</v>
      </c>
      <c r="I299" s="7">
        <f>STOCK[[#This Row],[SALIDAS (VENTAS)]]*STOCK[[#This Row],[PRECIO]]</f>
        <v>0</v>
      </c>
      <c r="J299" s="8">
        <f>SUM($I$2:I299)/SUM(STOCK[VENTAS])</f>
        <v>1</v>
      </c>
      <c r="K299" s="6" t="str">
        <f>_xlfn.XLOOKUP(STOCK[[#This Row],[%ACUMULADO VENTAS]],DISTRIBUCION[CORTE],DISTRIBUCION[CLASIFICACIÓN],"",-1)</f>
        <v>C</v>
      </c>
    </row>
    <row r="300" spans="1:11" x14ac:dyDescent="0.25">
      <c r="A300">
        <v>4546</v>
      </c>
      <c r="B300" t="s">
        <v>322</v>
      </c>
      <c r="C300" t="s">
        <v>47</v>
      </c>
      <c r="D300" s="3">
        <v>2500</v>
      </c>
      <c r="E300" s="6">
        <f>STOCK[[#This Row],[ENTRADAS (COMPRAS)]]-STOCK[[#This Row],[SALIDAS (VENTAS)]]</f>
        <v>9</v>
      </c>
      <c r="F300" s="3">
        <f>STOCK[[#This Row],[STOCK]]*STOCK[[#This Row],[PRECIO]]</f>
        <v>22500</v>
      </c>
      <c r="G300" s="6">
        <f>SUMIFS(ENTRADAS[CANTIDAD],ENTRADAS[CODIGO],STOCK[[#This Row],[CODIGO]])</f>
        <v>9</v>
      </c>
      <c r="H300" s="6">
        <f>SUMIFS(SALIDAS[CANTIDAD],SALIDAS[CODIGO],STOCK[[#This Row],[CODIGO]])</f>
        <v>0</v>
      </c>
      <c r="I300" s="7">
        <f>STOCK[[#This Row],[SALIDAS (VENTAS)]]*STOCK[[#This Row],[PRECIO]]</f>
        <v>0</v>
      </c>
      <c r="J300" s="8">
        <f>SUM($I$2:I300)/SUM(STOCK[VENTAS])</f>
        <v>1</v>
      </c>
      <c r="K300" s="6" t="str">
        <f>_xlfn.XLOOKUP(STOCK[[#This Row],[%ACUMULADO VENTAS]],DISTRIBUCION[CORTE],DISTRIBUCION[CLASIFICACIÓN],"",-1)</f>
        <v>C</v>
      </c>
    </row>
    <row r="301" spans="1:11" x14ac:dyDescent="0.25">
      <c r="A301">
        <v>2663</v>
      </c>
      <c r="B301" t="s">
        <v>323</v>
      </c>
      <c r="C301" t="s">
        <v>60</v>
      </c>
      <c r="D301" s="3">
        <v>3000</v>
      </c>
      <c r="E301" s="6">
        <f>STOCK[[#This Row],[ENTRADAS (COMPRAS)]]-STOCK[[#This Row],[SALIDAS (VENTAS)]]</f>
        <v>8</v>
      </c>
      <c r="F301" s="3">
        <f>STOCK[[#This Row],[STOCK]]*STOCK[[#This Row],[PRECIO]]</f>
        <v>24000</v>
      </c>
      <c r="G301" s="6">
        <f>SUMIFS(ENTRADAS[CANTIDAD],ENTRADAS[CODIGO],STOCK[[#This Row],[CODIGO]])</f>
        <v>8</v>
      </c>
      <c r="H301" s="6">
        <f>SUMIFS(SALIDAS[CANTIDAD],SALIDAS[CODIGO],STOCK[[#This Row],[CODIGO]])</f>
        <v>0</v>
      </c>
      <c r="I301" s="7">
        <f>STOCK[[#This Row],[SALIDAS (VENTAS)]]*STOCK[[#This Row],[PRECIO]]</f>
        <v>0</v>
      </c>
      <c r="J301" s="8">
        <f>SUM($I$2:I301)/SUM(STOCK[VENTAS])</f>
        <v>1</v>
      </c>
      <c r="K301" s="6" t="str">
        <f>_xlfn.XLOOKUP(STOCK[[#This Row],[%ACUMULADO VENTAS]],DISTRIBUCION[CORTE],DISTRIBUCION[CLASIFICACIÓN],"",-1)</f>
        <v>C</v>
      </c>
    </row>
    <row r="302" spans="1:11" x14ac:dyDescent="0.25">
      <c r="A302">
        <v>54</v>
      </c>
      <c r="B302" t="s">
        <v>324</v>
      </c>
      <c r="C302" t="s">
        <v>60</v>
      </c>
      <c r="D302" s="3">
        <v>3000</v>
      </c>
      <c r="E302" s="6">
        <f>STOCK[[#This Row],[ENTRADAS (COMPRAS)]]-STOCK[[#This Row],[SALIDAS (VENTAS)]]</f>
        <v>7</v>
      </c>
      <c r="F302" s="3">
        <f>STOCK[[#This Row],[STOCK]]*STOCK[[#This Row],[PRECIO]]</f>
        <v>21000</v>
      </c>
      <c r="G302" s="6">
        <f>SUMIFS(ENTRADAS[CANTIDAD],ENTRADAS[CODIGO],STOCK[[#This Row],[CODIGO]])</f>
        <v>7</v>
      </c>
      <c r="H302" s="6">
        <f>SUMIFS(SALIDAS[CANTIDAD],SALIDAS[CODIGO],STOCK[[#This Row],[CODIGO]])</f>
        <v>0</v>
      </c>
      <c r="I302" s="7">
        <f>STOCK[[#This Row],[SALIDAS (VENTAS)]]*STOCK[[#This Row],[PRECIO]]</f>
        <v>0</v>
      </c>
      <c r="J302" s="8">
        <f>SUM($I$2:I302)/SUM(STOCK[VENTAS])</f>
        <v>1</v>
      </c>
      <c r="K302" s="6" t="str">
        <f>_xlfn.XLOOKUP(STOCK[[#This Row],[%ACUMULADO VENTAS]],DISTRIBUCION[CORTE],DISTRIBUCION[CLASIFICACIÓN],"",-1)</f>
        <v>C</v>
      </c>
    </row>
    <row r="303" spans="1:11" x14ac:dyDescent="0.25">
      <c r="A303">
        <v>137</v>
      </c>
      <c r="B303" t="s">
        <v>325</v>
      </c>
      <c r="C303" t="s">
        <v>60</v>
      </c>
      <c r="D303" s="3">
        <v>2500</v>
      </c>
      <c r="E303" s="6">
        <f>STOCK[[#This Row],[ENTRADAS (COMPRAS)]]-STOCK[[#This Row],[SALIDAS (VENTAS)]]</f>
        <v>7</v>
      </c>
      <c r="F303" s="3">
        <f>STOCK[[#This Row],[STOCK]]*STOCK[[#This Row],[PRECIO]]</f>
        <v>17500</v>
      </c>
      <c r="G303" s="6">
        <f>SUMIFS(ENTRADAS[CANTIDAD],ENTRADAS[CODIGO],STOCK[[#This Row],[CODIGO]])</f>
        <v>7</v>
      </c>
      <c r="H303" s="6">
        <f>SUMIFS(SALIDAS[CANTIDAD],SALIDAS[CODIGO],STOCK[[#This Row],[CODIGO]])</f>
        <v>0</v>
      </c>
      <c r="I303" s="7">
        <f>STOCK[[#This Row],[SALIDAS (VENTAS)]]*STOCK[[#This Row],[PRECIO]]</f>
        <v>0</v>
      </c>
      <c r="J303" s="8">
        <f>SUM($I$2:I303)/SUM(STOCK[VENTAS])</f>
        <v>1</v>
      </c>
      <c r="K303" s="6" t="str">
        <f>_xlfn.XLOOKUP(STOCK[[#This Row],[%ACUMULADO VENTAS]],DISTRIBUCION[CORTE],DISTRIBUCION[CLASIFICACIÓN],"",-1)</f>
        <v>C</v>
      </c>
    </row>
    <row r="304" spans="1:11" x14ac:dyDescent="0.25">
      <c r="A304">
        <v>286</v>
      </c>
      <c r="B304" t="s">
        <v>326</v>
      </c>
      <c r="C304" t="s">
        <v>47</v>
      </c>
      <c r="D304" s="3">
        <v>25000</v>
      </c>
      <c r="E304" s="6">
        <f>STOCK[[#This Row],[ENTRADAS (COMPRAS)]]-STOCK[[#This Row],[SALIDAS (VENTAS)]]</f>
        <v>7</v>
      </c>
      <c r="F304" s="3">
        <f>STOCK[[#This Row],[STOCK]]*STOCK[[#This Row],[PRECIO]]</f>
        <v>175000</v>
      </c>
      <c r="G304" s="6">
        <f>SUMIFS(ENTRADAS[CANTIDAD],ENTRADAS[CODIGO],STOCK[[#This Row],[CODIGO]])</f>
        <v>7</v>
      </c>
      <c r="H304" s="6">
        <f>SUMIFS(SALIDAS[CANTIDAD],SALIDAS[CODIGO],STOCK[[#This Row],[CODIGO]])</f>
        <v>0</v>
      </c>
      <c r="I304" s="7">
        <f>STOCK[[#This Row],[SALIDAS (VENTAS)]]*STOCK[[#This Row],[PRECIO]]</f>
        <v>0</v>
      </c>
      <c r="J304" s="8">
        <f>SUM($I$2:I304)/SUM(STOCK[VENTAS])</f>
        <v>1</v>
      </c>
      <c r="K304" s="6" t="str">
        <f>_xlfn.XLOOKUP(STOCK[[#This Row],[%ACUMULADO VENTAS]],DISTRIBUCION[CORTE],DISTRIBUCION[CLASIFICACIÓN],"",-1)</f>
        <v>C</v>
      </c>
    </row>
    <row r="305" spans="1:11" x14ac:dyDescent="0.25">
      <c r="A305">
        <v>1135</v>
      </c>
      <c r="B305" t="s">
        <v>327</v>
      </c>
      <c r="C305" t="s">
        <v>47</v>
      </c>
      <c r="D305" s="3">
        <v>4000</v>
      </c>
      <c r="E305" s="6">
        <f>STOCK[[#This Row],[ENTRADAS (COMPRAS)]]-STOCK[[#This Row],[SALIDAS (VENTAS)]]</f>
        <v>7</v>
      </c>
      <c r="F305" s="3">
        <f>STOCK[[#This Row],[STOCK]]*STOCK[[#This Row],[PRECIO]]</f>
        <v>28000</v>
      </c>
      <c r="G305" s="6">
        <f>SUMIFS(ENTRADAS[CANTIDAD],ENTRADAS[CODIGO],STOCK[[#This Row],[CODIGO]])</f>
        <v>7</v>
      </c>
      <c r="H305" s="6">
        <f>SUMIFS(SALIDAS[CANTIDAD],SALIDAS[CODIGO],STOCK[[#This Row],[CODIGO]])</f>
        <v>0</v>
      </c>
      <c r="I305" s="7">
        <f>STOCK[[#This Row],[SALIDAS (VENTAS)]]*STOCK[[#This Row],[PRECIO]]</f>
        <v>0</v>
      </c>
      <c r="J305" s="8">
        <f>SUM($I$2:I305)/SUM(STOCK[VENTAS])</f>
        <v>1</v>
      </c>
      <c r="K305" s="6" t="str">
        <f>_xlfn.XLOOKUP(STOCK[[#This Row],[%ACUMULADO VENTAS]],DISTRIBUCION[CORTE],DISTRIBUCION[CLASIFICACIÓN],"",-1)</f>
        <v>C</v>
      </c>
    </row>
    <row r="306" spans="1:11" x14ac:dyDescent="0.25">
      <c r="A306">
        <v>1269</v>
      </c>
      <c r="B306" t="s">
        <v>328</v>
      </c>
      <c r="C306" t="s">
        <v>17</v>
      </c>
      <c r="D306" s="3">
        <v>4000</v>
      </c>
      <c r="E306" s="6">
        <f>STOCK[[#This Row],[ENTRADAS (COMPRAS)]]-STOCK[[#This Row],[SALIDAS (VENTAS)]]</f>
        <v>7</v>
      </c>
      <c r="F306" s="3">
        <f>STOCK[[#This Row],[STOCK]]*STOCK[[#This Row],[PRECIO]]</f>
        <v>28000</v>
      </c>
      <c r="G306" s="6">
        <f>SUMIFS(ENTRADAS[CANTIDAD],ENTRADAS[CODIGO],STOCK[[#This Row],[CODIGO]])</f>
        <v>7</v>
      </c>
      <c r="H306" s="6">
        <f>SUMIFS(SALIDAS[CANTIDAD],SALIDAS[CODIGO],STOCK[[#This Row],[CODIGO]])</f>
        <v>0</v>
      </c>
      <c r="I306" s="7">
        <f>STOCK[[#This Row],[SALIDAS (VENTAS)]]*STOCK[[#This Row],[PRECIO]]</f>
        <v>0</v>
      </c>
      <c r="J306" s="8">
        <f>SUM($I$2:I306)/SUM(STOCK[VENTAS])</f>
        <v>1</v>
      </c>
      <c r="K306" s="6" t="str">
        <f>_xlfn.XLOOKUP(STOCK[[#This Row],[%ACUMULADO VENTAS]],DISTRIBUCION[CORTE],DISTRIBUCION[CLASIFICACIÓN],"",-1)</f>
        <v>C</v>
      </c>
    </row>
    <row r="307" spans="1:11" x14ac:dyDescent="0.25">
      <c r="A307">
        <v>2362</v>
      </c>
      <c r="B307" t="s">
        <v>329</v>
      </c>
      <c r="C307" t="s">
        <v>58</v>
      </c>
      <c r="D307" s="3">
        <v>7000</v>
      </c>
      <c r="E307" s="6">
        <f>STOCK[[#This Row],[ENTRADAS (COMPRAS)]]-STOCK[[#This Row],[SALIDAS (VENTAS)]]</f>
        <v>7</v>
      </c>
      <c r="F307" s="3">
        <f>STOCK[[#This Row],[STOCK]]*STOCK[[#This Row],[PRECIO]]</f>
        <v>49000</v>
      </c>
      <c r="G307" s="6">
        <f>SUMIFS(ENTRADAS[CANTIDAD],ENTRADAS[CODIGO],STOCK[[#This Row],[CODIGO]])</f>
        <v>7</v>
      </c>
      <c r="H307" s="6">
        <f>SUMIFS(SALIDAS[CANTIDAD],SALIDAS[CODIGO],STOCK[[#This Row],[CODIGO]])</f>
        <v>0</v>
      </c>
      <c r="I307" s="7">
        <f>STOCK[[#This Row],[SALIDAS (VENTAS)]]*STOCK[[#This Row],[PRECIO]]</f>
        <v>0</v>
      </c>
      <c r="J307" s="8">
        <f>SUM($I$2:I307)/SUM(STOCK[VENTAS])</f>
        <v>1</v>
      </c>
      <c r="K307" s="6" t="str">
        <f>_xlfn.XLOOKUP(STOCK[[#This Row],[%ACUMULADO VENTAS]],DISTRIBUCION[CORTE],DISTRIBUCION[CLASIFICACIÓN],"",-1)</f>
        <v>C</v>
      </c>
    </row>
    <row r="308" spans="1:11" x14ac:dyDescent="0.25">
      <c r="A308">
        <v>2412</v>
      </c>
      <c r="B308" t="s">
        <v>330</v>
      </c>
      <c r="C308" t="s">
        <v>47</v>
      </c>
      <c r="D308" s="3">
        <v>2000</v>
      </c>
      <c r="E308" s="6">
        <f>STOCK[[#This Row],[ENTRADAS (COMPRAS)]]-STOCK[[#This Row],[SALIDAS (VENTAS)]]</f>
        <v>7</v>
      </c>
      <c r="F308" s="3">
        <f>STOCK[[#This Row],[STOCK]]*STOCK[[#This Row],[PRECIO]]</f>
        <v>14000</v>
      </c>
      <c r="G308" s="6">
        <f>SUMIFS(ENTRADAS[CANTIDAD],ENTRADAS[CODIGO],STOCK[[#This Row],[CODIGO]])</f>
        <v>7</v>
      </c>
      <c r="H308" s="6">
        <f>SUMIFS(SALIDAS[CANTIDAD],SALIDAS[CODIGO],STOCK[[#This Row],[CODIGO]])</f>
        <v>0</v>
      </c>
      <c r="I308" s="7">
        <f>STOCK[[#This Row],[SALIDAS (VENTAS)]]*STOCK[[#This Row],[PRECIO]]</f>
        <v>0</v>
      </c>
      <c r="J308" s="8">
        <f>SUM($I$2:I308)/SUM(STOCK[VENTAS])</f>
        <v>1</v>
      </c>
      <c r="K308" s="6" t="str">
        <f>_xlfn.XLOOKUP(STOCK[[#This Row],[%ACUMULADO VENTAS]],DISTRIBUCION[CORTE],DISTRIBUCION[CLASIFICACIÓN],"",-1)</f>
        <v>C</v>
      </c>
    </row>
    <row r="309" spans="1:11" x14ac:dyDescent="0.25">
      <c r="A309">
        <v>3786</v>
      </c>
      <c r="B309" t="s">
        <v>331</v>
      </c>
      <c r="C309" t="s">
        <v>491</v>
      </c>
      <c r="D309" s="3">
        <v>2000</v>
      </c>
      <c r="E309" s="6">
        <f>STOCK[[#This Row],[ENTRADAS (COMPRAS)]]-STOCK[[#This Row],[SALIDAS (VENTAS)]]</f>
        <v>7</v>
      </c>
      <c r="F309" s="3">
        <f>STOCK[[#This Row],[STOCK]]*STOCK[[#This Row],[PRECIO]]</f>
        <v>14000</v>
      </c>
      <c r="G309" s="6">
        <f>SUMIFS(ENTRADAS[CANTIDAD],ENTRADAS[CODIGO],STOCK[[#This Row],[CODIGO]])</f>
        <v>7</v>
      </c>
      <c r="H309" s="6">
        <f>SUMIFS(SALIDAS[CANTIDAD],SALIDAS[CODIGO],STOCK[[#This Row],[CODIGO]])</f>
        <v>0</v>
      </c>
      <c r="I309" s="7">
        <f>STOCK[[#This Row],[SALIDAS (VENTAS)]]*STOCK[[#This Row],[PRECIO]]</f>
        <v>0</v>
      </c>
      <c r="J309" s="8">
        <f>SUM($I$2:I309)/SUM(STOCK[VENTAS])</f>
        <v>1</v>
      </c>
      <c r="K309" s="6" t="str">
        <f>_xlfn.XLOOKUP(STOCK[[#This Row],[%ACUMULADO VENTAS]],DISTRIBUCION[CORTE],DISTRIBUCION[CLASIFICACIÓN],"",-1)</f>
        <v>C</v>
      </c>
    </row>
    <row r="310" spans="1:11" x14ac:dyDescent="0.25">
      <c r="A310">
        <v>4195</v>
      </c>
      <c r="B310" t="s">
        <v>332</v>
      </c>
      <c r="C310" t="s">
        <v>182</v>
      </c>
      <c r="D310" s="3">
        <v>600</v>
      </c>
      <c r="E310" s="6">
        <f>STOCK[[#This Row],[ENTRADAS (COMPRAS)]]-STOCK[[#This Row],[SALIDAS (VENTAS)]]</f>
        <v>7</v>
      </c>
      <c r="F310" s="3">
        <f>STOCK[[#This Row],[STOCK]]*STOCK[[#This Row],[PRECIO]]</f>
        <v>4200</v>
      </c>
      <c r="G310" s="6">
        <f>SUMIFS(ENTRADAS[CANTIDAD],ENTRADAS[CODIGO],STOCK[[#This Row],[CODIGO]])</f>
        <v>7</v>
      </c>
      <c r="H310" s="6">
        <f>SUMIFS(SALIDAS[CANTIDAD],SALIDAS[CODIGO],STOCK[[#This Row],[CODIGO]])</f>
        <v>0</v>
      </c>
      <c r="I310" s="7">
        <f>STOCK[[#This Row],[SALIDAS (VENTAS)]]*STOCK[[#This Row],[PRECIO]]</f>
        <v>0</v>
      </c>
      <c r="J310" s="8">
        <f>SUM($I$2:I310)/SUM(STOCK[VENTAS])</f>
        <v>1</v>
      </c>
      <c r="K310" s="6" t="str">
        <f>_xlfn.XLOOKUP(STOCK[[#This Row],[%ACUMULADO VENTAS]],DISTRIBUCION[CORTE],DISTRIBUCION[CLASIFICACIÓN],"",-1)</f>
        <v>C</v>
      </c>
    </row>
    <row r="311" spans="1:11" x14ac:dyDescent="0.25">
      <c r="A311">
        <v>10290</v>
      </c>
      <c r="B311" t="s">
        <v>333</v>
      </c>
      <c r="C311" t="s">
        <v>47</v>
      </c>
      <c r="D311" s="3">
        <v>1500</v>
      </c>
      <c r="E311" s="6">
        <f>STOCK[[#This Row],[ENTRADAS (COMPRAS)]]-STOCK[[#This Row],[SALIDAS (VENTAS)]]</f>
        <v>7</v>
      </c>
      <c r="F311" s="3">
        <f>STOCK[[#This Row],[STOCK]]*STOCK[[#This Row],[PRECIO]]</f>
        <v>10500</v>
      </c>
      <c r="G311" s="6">
        <f>SUMIFS(ENTRADAS[CANTIDAD],ENTRADAS[CODIGO],STOCK[[#This Row],[CODIGO]])</f>
        <v>7</v>
      </c>
      <c r="H311" s="6">
        <f>SUMIFS(SALIDAS[CANTIDAD],SALIDAS[CODIGO],STOCK[[#This Row],[CODIGO]])</f>
        <v>0</v>
      </c>
      <c r="I311" s="7">
        <f>STOCK[[#This Row],[SALIDAS (VENTAS)]]*STOCK[[#This Row],[PRECIO]]</f>
        <v>0</v>
      </c>
      <c r="J311" s="8">
        <f>SUM($I$2:I311)/SUM(STOCK[VENTAS])</f>
        <v>1</v>
      </c>
      <c r="K311" s="6" t="str">
        <f>_xlfn.XLOOKUP(STOCK[[#This Row],[%ACUMULADO VENTAS]],DISTRIBUCION[CORTE],DISTRIBUCION[CLASIFICACIÓN],"",-1)</f>
        <v>C</v>
      </c>
    </row>
    <row r="312" spans="1:11" x14ac:dyDescent="0.25">
      <c r="A312">
        <v>15855</v>
      </c>
      <c r="B312" t="s">
        <v>334</v>
      </c>
      <c r="C312" t="s">
        <v>182</v>
      </c>
      <c r="D312" s="3">
        <v>6000</v>
      </c>
      <c r="E312" s="6">
        <f>STOCK[[#This Row],[ENTRADAS (COMPRAS)]]-STOCK[[#This Row],[SALIDAS (VENTAS)]]</f>
        <v>7</v>
      </c>
      <c r="F312" s="3">
        <f>STOCK[[#This Row],[STOCK]]*STOCK[[#This Row],[PRECIO]]</f>
        <v>42000</v>
      </c>
      <c r="G312" s="6">
        <f>SUMIFS(ENTRADAS[CANTIDAD],ENTRADAS[CODIGO],STOCK[[#This Row],[CODIGO]])</f>
        <v>7</v>
      </c>
      <c r="H312" s="6">
        <f>SUMIFS(SALIDAS[CANTIDAD],SALIDAS[CODIGO],STOCK[[#This Row],[CODIGO]])</f>
        <v>0</v>
      </c>
      <c r="I312" s="7">
        <f>STOCK[[#This Row],[SALIDAS (VENTAS)]]*STOCK[[#This Row],[PRECIO]]</f>
        <v>0</v>
      </c>
      <c r="J312" s="8">
        <f>SUM($I$2:I312)/SUM(STOCK[VENTAS])</f>
        <v>1</v>
      </c>
      <c r="K312" s="6" t="str">
        <f>_xlfn.XLOOKUP(STOCK[[#This Row],[%ACUMULADO VENTAS]],DISTRIBUCION[CORTE],DISTRIBUCION[CLASIFICACIÓN],"",-1)</f>
        <v>C</v>
      </c>
    </row>
    <row r="313" spans="1:11" x14ac:dyDescent="0.25">
      <c r="A313">
        <v>462</v>
      </c>
      <c r="B313" t="s">
        <v>335</v>
      </c>
      <c r="C313" t="s">
        <v>60</v>
      </c>
      <c r="D313" s="3">
        <v>2500</v>
      </c>
      <c r="E313" s="6">
        <f>STOCK[[#This Row],[ENTRADAS (COMPRAS)]]-STOCK[[#This Row],[SALIDAS (VENTAS)]]</f>
        <v>6</v>
      </c>
      <c r="F313" s="3">
        <f>STOCK[[#This Row],[STOCK]]*STOCK[[#This Row],[PRECIO]]</f>
        <v>15000</v>
      </c>
      <c r="G313" s="6">
        <f>SUMIFS(ENTRADAS[CANTIDAD],ENTRADAS[CODIGO],STOCK[[#This Row],[CODIGO]])</f>
        <v>6</v>
      </c>
      <c r="H313" s="6">
        <f>SUMIFS(SALIDAS[CANTIDAD],SALIDAS[CODIGO],STOCK[[#This Row],[CODIGO]])</f>
        <v>0</v>
      </c>
      <c r="I313" s="7">
        <f>STOCK[[#This Row],[SALIDAS (VENTAS)]]*STOCK[[#This Row],[PRECIO]]</f>
        <v>0</v>
      </c>
      <c r="J313" s="8">
        <f>SUM($I$2:I313)/SUM(STOCK[VENTAS])</f>
        <v>1</v>
      </c>
      <c r="K313" s="6" t="str">
        <f>_xlfn.XLOOKUP(STOCK[[#This Row],[%ACUMULADO VENTAS]],DISTRIBUCION[CORTE],DISTRIBUCION[CLASIFICACIÓN],"",-1)</f>
        <v>C</v>
      </c>
    </row>
    <row r="314" spans="1:11" x14ac:dyDescent="0.25">
      <c r="A314">
        <v>777</v>
      </c>
      <c r="B314" t="s">
        <v>336</v>
      </c>
      <c r="C314" t="s">
        <v>17</v>
      </c>
      <c r="D314" s="3">
        <v>3000</v>
      </c>
      <c r="E314" s="6">
        <f>STOCK[[#This Row],[ENTRADAS (COMPRAS)]]-STOCK[[#This Row],[SALIDAS (VENTAS)]]</f>
        <v>6</v>
      </c>
      <c r="F314" s="3">
        <f>STOCK[[#This Row],[STOCK]]*STOCK[[#This Row],[PRECIO]]</f>
        <v>18000</v>
      </c>
      <c r="G314" s="6">
        <f>SUMIFS(ENTRADAS[CANTIDAD],ENTRADAS[CODIGO],STOCK[[#This Row],[CODIGO]])</f>
        <v>6</v>
      </c>
      <c r="H314" s="6">
        <f>SUMIFS(SALIDAS[CANTIDAD],SALIDAS[CODIGO],STOCK[[#This Row],[CODIGO]])</f>
        <v>0</v>
      </c>
      <c r="I314" s="7">
        <f>STOCK[[#This Row],[SALIDAS (VENTAS)]]*STOCK[[#This Row],[PRECIO]]</f>
        <v>0</v>
      </c>
      <c r="J314" s="8">
        <f>SUM($I$2:I314)/SUM(STOCK[VENTAS])</f>
        <v>1</v>
      </c>
      <c r="K314" s="6" t="str">
        <f>_xlfn.XLOOKUP(STOCK[[#This Row],[%ACUMULADO VENTAS]],DISTRIBUCION[CORTE],DISTRIBUCION[CLASIFICACIÓN],"",-1)</f>
        <v>C</v>
      </c>
    </row>
    <row r="315" spans="1:11" x14ac:dyDescent="0.25">
      <c r="A315">
        <v>1342</v>
      </c>
      <c r="B315" t="s">
        <v>337</v>
      </c>
      <c r="C315" t="s">
        <v>17</v>
      </c>
      <c r="D315" s="3">
        <v>3000</v>
      </c>
      <c r="E315" s="6">
        <f>STOCK[[#This Row],[ENTRADAS (COMPRAS)]]-STOCK[[#This Row],[SALIDAS (VENTAS)]]</f>
        <v>6</v>
      </c>
      <c r="F315" s="3">
        <f>STOCK[[#This Row],[STOCK]]*STOCK[[#This Row],[PRECIO]]</f>
        <v>18000</v>
      </c>
      <c r="G315" s="6">
        <f>SUMIFS(ENTRADAS[CANTIDAD],ENTRADAS[CODIGO],STOCK[[#This Row],[CODIGO]])</f>
        <v>6</v>
      </c>
      <c r="H315" s="6">
        <f>SUMIFS(SALIDAS[CANTIDAD],SALIDAS[CODIGO],STOCK[[#This Row],[CODIGO]])</f>
        <v>0</v>
      </c>
      <c r="I315" s="7">
        <f>STOCK[[#This Row],[SALIDAS (VENTAS)]]*STOCK[[#This Row],[PRECIO]]</f>
        <v>0</v>
      </c>
      <c r="J315" s="8">
        <f>SUM($I$2:I315)/SUM(STOCK[VENTAS])</f>
        <v>1</v>
      </c>
      <c r="K315" s="6" t="str">
        <f>_xlfn.XLOOKUP(STOCK[[#This Row],[%ACUMULADO VENTAS]],DISTRIBUCION[CORTE],DISTRIBUCION[CLASIFICACIÓN],"",-1)</f>
        <v>C</v>
      </c>
    </row>
    <row r="316" spans="1:11" x14ac:dyDescent="0.25">
      <c r="A316">
        <v>2665</v>
      </c>
      <c r="B316" t="s">
        <v>338</v>
      </c>
      <c r="C316" t="s">
        <v>60</v>
      </c>
      <c r="D316" s="3">
        <v>1500</v>
      </c>
      <c r="E316" s="6">
        <f>STOCK[[#This Row],[ENTRADAS (COMPRAS)]]-STOCK[[#This Row],[SALIDAS (VENTAS)]]</f>
        <v>6</v>
      </c>
      <c r="F316" s="3">
        <f>STOCK[[#This Row],[STOCK]]*STOCK[[#This Row],[PRECIO]]</f>
        <v>9000</v>
      </c>
      <c r="G316" s="6">
        <f>SUMIFS(ENTRADAS[CANTIDAD],ENTRADAS[CODIGO],STOCK[[#This Row],[CODIGO]])</f>
        <v>6</v>
      </c>
      <c r="H316" s="6">
        <f>SUMIFS(SALIDAS[CANTIDAD],SALIDAS[CODIGO],STOCK[[#This Row],[CODIGO]])</f>
        <v>0</v>
      </c>
      <c r="I316" s="7">
        <f>STOCK[[#This Row],[SALIDAS (VENTAS)]]*STOCK[[#This Row],[PRECIO]]</f>
        <v>0</v>
      </c>
      <c r="J316" s="8">
        <f>SUM($I$2:I316)/SUM(STOCK[VENTAS])</f>
        <v>1</v>
      </c>
      <c r="K316" s="6" t="str">
        <f>_xlfn.XLOOKUP(STOCK[[#This Row],[%ACUMULADO VENTAS]],DISTRIBUCION[CORTE],DISTRIBUCION[CLASIFICACIÓN],"",-1)</f>
        <v>C</v>
      </c>
    </row>
    <row r="317" spans="1:11" x14ac:dyDescent="0.25">
      <c r="A317">
        <v>6087</v>
      </c>
      <c r="B317" t="s">
        <v>339</v>
      </c>
      <c r="C317" t="s">
        <v>60</v>
      </c>
      <c r="D317" s="3">
        <v>2500</v>
      </c>
      <c r="E317" s="6">
        <f>STOCK[[#This Row],[ENTRADAS (COMPRAS)]]-STOCK[[#This Row],[SALIDAS (VENTAS)]]</f>
        <v>6</v>
      </c>
      <c r="F317" s="3">
        <f>STOCK[[#This Row],[STOCK]]*STOCK[[#This Row],[PRECIO]]</f>
        <v>15000</v>
      </c>
      <c r="G317" s="6">
        <f>SUMIFS(ENTRADAS[CANTIDAD],ENTRADAS[CODIGO],STOCK[[#This Row],[CODIGO]])</f>
        <v>6</v>
      </c>
      <c r="H317" s="6">
        <f>SUMIFS(SALIDAS[CANTIDAD],SALIDAS[CODIGO],STOCK[[#This Row],[CODIGO]])</f>
        <v>0</v>
      </c>
      <c r="I317" s="7">
        <f>STOCK[[#This Row],[SALIDAS (VENTAS)]]*STOCK[[#This Row],[PRECIO]]</f>
        <v>0</v>
      </c>
      <c r="J317" s="8">
        <f>SUM($I$2:I317)/SUM(STOCK[VENTAS])</f>
        <v>1</v>
      </c>
      <c r="K317" s="6" t="str">
        <f>_xlfn.XLOOKUP(STOCK[[#This Row],[%ACUMULADO VENTAS]],DISTRIBUCION[CORTE],DISTRIBUCION[CLASIFICACIÓN],"",-1)</f>
        <v>C</v>
      </c>
    </row>
    <row r="318" spans="1:11" x14ac:dyDescent="0.25">
      <c r="A318">
        <v>10329</v>
      </c>
      <c r="B318" t="s">
        <v>340</v>
      </c>
      <c r="C318" t="s">
        <v>35</v>
      </c>
      <c r="D318" s="3">
        <v>4500</v>
      </c>
      <c r="E318" s="6">
        <f>STOCK[[#This Row],[ENTRADAS (COMPRAS)]]-STOCK[[#This Row],[SALIDAS (VENTAS)]]</f>
        <v>6</v>
      </c>
      <c r="F318" s="3">
        <f>STOCK[[#This Row],[STOCK]]*STOCK[[#This Row],[PRECIO]]</f>
        <v>27000</v>
      </c>
      <c r="G318" s="6">
        <f>SUMIFS(ENTRADAS[CANTIDAD],ENTRADAS[CODIGO],STOCK[[#This Row],[CODIGO]])</f>
        <v>6</v>
      </c>
      <c r="H318" s="6">
        <f>SUMIFS(SALIDAS[CANTIDAD],SALIDAS[CODIGO],STOCK[[#This Row],[CODIGO]])</f>
        <v>0</v>
      </c>
      <c r="I318" s="7">
        <f>STOCK[[#This Row],[SALIDAS (VENTAS)]]*STOCK[[#This Row],[PRECIO]]</f>
        <v>0</v>
      </c>
      <c r="J318" s="8">
        <f>SUM($I$2:I318)/SUM(STOCK[VENTAS])</f>
        <v>1</v>
      </c>
      <c r="K318" s="6" t="str">
        <f>_xlfn.XLOOKUP(STOCK[[#This Row],[%ACUMULADO VENTAS]],DISTRIBUCION[CORTE],DISTRIBUCION[CLASIFICACIÓN],"",-1)</f>
        <v>C</v>
      </c>
    </row>
    <row r="319" spans="1:11" x14ac:dyDescent="0.25">
      <c r="A319">
        <v>593</v>
      </c>
      <c r="B319" t="s">
        <v>341</v>
      </c>
      <c r="C319" t="s">
        <v>17</v>
      </c>
      <c r="D319" s="3">
        <v>6000</v>
      </c>
      <c r="E319" s="6">
        <f>STOCK[[#This Row],[ENTRADAS (COMPRAS)]]-STOCK[[#This Row],[SALIDAS (VENTAS)]]</f>
        <v>5</v>
      </c>
      <c r="F319" s="3">
        <f>STOCK[[#This Row],[STOCK]]*STOCK[[#This Row],[PRECIO]]</f>
        <v>30000</v>
      </c>
      <c r="G319" s="6">
        <f>SUMIFS(ENTRADAS[CANTIDAD],ENTRADAS[CODIGO],STOCK[[#This Row],[CODIGO]])</f>
        <v>5</v>
      </c>
      <c r="H319" s="6">
        <f>SUMIFS(SALIDAS[CANTIDAD],SALIDAS[CODIGO],STOCK[[#This Row],[CODIGO]])</f>
        <v>0</v>
      </c>
      <c r="I319" s="7">
        <f>STOCK[[#This Row],[SALIDAS (VENTAS)]]*STOCK[[#This Row],[PRECIO]]</f>
        <v>0</v>
      </c>
      <c r="J319" s="8">
        <f>SUM($I$2:I319)/SUM(STOCK[VENTAS])</f>
        <v>1</v>
      </c>
      <c r="K319" s="6" t="str">
        <f>_xlfn.XLOOKUP(STOCK[[#This Row],[%ACUMULADO VENTAS]],DISTRIBUCION[CORTE],DISTRIBUCION[CLASIFICACIÓN],"",-1)</f>
        <v>C</v>
      </c>
    </row>
    <row r="320" spans="1:11" x14ac:dyDescent="0.25">
      <c r="A320">
        <v>607</v>
      </c>
      <c r="B320" t="s">
        <v>342</v>
      </c>
      <c r="C320" t="s">
        <v>17</v>
      </c>
      <c r="D320" s="3">
        <v>4000</v>
      </c>
      <c r="E320" s="6">
        <f>STOCK[[#This Row],[ENTRADAS (COMPRAS)]]-STOCK[[#This Row],[SALIDAS (VENTAS)]]</f>
        <v>5</v>
      </c>
      <c r="F320" s="3">
        <f>STOCK[[#This Row],[STOCK]]*STOCK[[#This Row],[PRECIO]]</f>
        <v>20000</v>
      </c>
      <c r="G320" s="6">
        <f>SUMIFS(ENTRADAS[CANTIDAD],ENTRADAS[CODIGO],STOCK[[#This Row],[CODIGO]])</f>
        <v>5</v>
      </c>
      <c r="H320" s="6">
        <f>SUMIFS(SALIDAS[CANTIDAD],SALIDAS[CODIGO],STOCK[[#This Row],[CODIGO]])</f>
        <v>0</v>
      </c>
      <c r="I320" s="7">
        <f>STOCK[[#This Row],[SALIDAS (VENTAS)]]*STOCK[[#This Row],[PRECIO]]</f>
        <v>0</v>
      </c>
      <c r="J320" s="8">
        <f>SUM($I$2:I320)/SUM(STOCK[VENTAS])</f>
        <v>1</v>
      </c>
      <c r="K320" s="6" t="str">
        <f>_xlfn.XLOOKUP(STOCK[[#This Row],[%ACUMULADO VENTAS]],DISTRIBUCION[CORTE],DISTRIBUCION[CLASIFICACIÓN],"",-1)</f>
        <v>C</v>
      </c>
    </row>
    <row r="321" spans="1:11" x14ac:dyDescent="0.25">
      <c r="A321">
        <v>794</v>
      </c>
      <c r="B321" t="s">
        <v>343</v>
      </c>
      <c r="C321" t="s">
        <v>17</v>
      </c>
      <c r="D321" s="3">
        <v>5000</v>
      </c>
      <c r="E321" s="6">
        <f>STOCK[[#This Row],[ENTRADAS (COMPRAS)]]-STOCK[[#This Row],[SALIDAS (VENTAS)]]</f>
        <v>5</v>
      </c>
      <c r="F321" s="3">
        <f>STOCK[[#This Row],[STOCK]]*STOCK[[#This Row],[PRECIO]]</f>
        <v>25000</v>
      </c>
      <c r="G321" s="6">
        <f>SUMIFS(ENTRADAS[CANTIDAD],ENTRADAS[CODIGO],STOCK[[#This Row],[CODIGO]])</f>
        <v>5</v>
      </c>
      <c r="H321" s="6">
        <f>SUMIFS(SALIDAS[CANTIDAD],SALIDAS[CODIGO],STOCK[[#This Row],[CODIGO]])</f>
        <v>0</v>
      </c>
      <c r="I321" s="7">
        <f>STOCK[[#This Row],[SALIDAS (VENTAS)]]*STOCK[[#This Row],[PRECIO]]</f>
        <v>0</v>
      </c>
      <c r="J321" s="8">
        <f>SUM($I$2:I321)/SUM(STOCK[VENTAS])</f>
        <v>1</v>
      </c>
      <c r="K321" s="6" t="str">
        <f>_xlfn.XLOOKUP(STOCK[[#This Row],[%ACUMULADO VENTAS]],DISTRIBUCION[CORTE],DISTRIBUCION[CLASIFICACIÓN],"",-1)</f>
        <v>C</v>
      </c>
    </row>
    <row r="322" spans="1:11" x14ac:dyDescent="0.25">
      <c r="A322">
        <v>4274</v>
      </c>
      <c r="B322" t="s">
        <v>344</v>
      </c>
      <c r="C322" t="s">
        <v>24</v>
      </c>
      <c r="D322" s="3">
        <v>3000</v>
      </c>
      <c r="E322" s="6">
        <f>STOCK[[#This Row],[ENTRADAS (COMPRAS)]]-STOCK[[#This Row],[SALIDAS (VENTAS)]]</f>
        <v>5</v>
      </c>
      <c r="F322" s="3">
        <f>STOCK[[#This Row],[STOCK]]*STOCK[[#This Row],[PRECIO]]</f>
        <v>15000</v>
      </c>
      <c r="G322" s="6">
        <f>SUMIFS(ENTRADAS[CANTIDAD],ENTRADAS[CODIGO],STOCK[[#This Row],[CODIGO]])</f>
        <v>5</v>
      </c>
      <c r="H322" s="6">
        <f>SUMIFS(SALIDAS[CANTIDAD],SALIDAS[CODIGO],STOCK[[#This Row],[CODIGO]])</f>
        <v>0</v>
      </c>
      <c r="I322" s="7">
        <f>STOCK[[#This Row],[SALIDAS (VENTAS)]]*STOCK[[#This Row],[PRECIO]]</f>
        <v>0</v>
      </c>
      <c r="J322" s="8">
        <f>SUM($I$2:I322)/SUM(STOCK[VENTAS])</f>
        <v>1</v>
      </c>
      <c r="K322" s="6" t="str">
        <f>_xlfn.XLOOKUP(STOCK[[#This Row],[%ACUMULADO VENTAS]],DISTRIBUCION[CORTE],DISTRIBUCION[CLASIFICACIÓN],"",-1)</f>
        <v>C</v>
      </c>
    </row>
    <row r="323" spans="1:11" x14ac:dyDescent="0.25">
      <c r="A323">
        <v>4342</v>
      </c>
      <c r="B323" t="s">
        <v>345</v>
      </c>
      <c r="C323" t="s">
        <v>20</v>
      </c>
      <c r="D323" s="3">
        <v>7000</v>
      </c>
      <c r="E323" s="6">
        <f>STOCK[[#This Row],[ENTRADAS (COMPRAS)]]-STOCK[[#This Row],[SALIDAS (VENTAS)]]</f>
        <v>5</v>
      </c>
      <c r="F323" s="3">
        <f>STOCK[[#This Row],[STOCK]]*STOCK[[#This Row],[PRECIO]]</f>
        <v>35000</v>
      </c>
      <c r="G323" s="6">
        <f>SUMIFS(ENTRADAS[CANTIDAD],ENTRADAS[CODIGO],STOCK[[#This Row],[CODIGO]])</f>
        <v>5</v>
      </c>
      <c r="H323" s="6">
        <f>SUMIFS(SALIDAS[CANTIDAD],SALIDAS[CODIGO],STOCK[[#This Row],[CODIGO]])</f>
        <v>0</v>
      </c>
      <c r="I323" s="7">
        <f>STOCK[[#This Row],[SALIDAS (VENTAS)]]*STOCK[[#This Row],[PRECIO]]</f>
        <v>0</v>
      </c>
      <c r="J323" s="8">
        <f>SUM($I$2:I323)/SUM(STOCK[VENTAS])</f>
        <v>1</v>
      </c>
      <c r="K323" s="6" t="str">
        <f>_xlfn.XLOOKUP(STOCK[[#This Row],[%ACUMULADO VENTAS]],DISTRIBUCION[CORTE],DISTRIBUCION[CLASIFICACIÓN],"",-1)</f>
        <v>C</v>
      </c>
    </row>
    <row r="324" spans="1:11" x14ac:dyDescent="0.25">
      <c r="A324">
        <v>5782</v>
      </c>
      <c r="B324" t="s">
        <v>346</v>
      </c>
      <c r="C324" t="s">
        <v>491</v>
      </c>
      <c r="D324" s="3">
        <v>2000</v>
      </c>
      <c r="E324" s="6">
        <f>STOCK[[#This Row],[ENTRADAS (COMPRAS)]]-STOCK[[#This Row],[SALIDAS (VENTAS)]]</f>
        <v>5</v>
      </c>
      <c r="F324" s="3">
        <f>STOCK[[#This Row],[STOCK]]*STOCK[[#This Row],[PRECIO]]</f>
        <v>10000</v>
      </c>
      <c r="G324" s="6">
        <f>SUMIFS(ENTRADAS[CANTIDAD],ENTRADAS[CODIGO],STOCK[[#This Row],[CODIGO]])</f>
        <v>5</v>
      </c>
      <c r="H324" s="6">
        <f>SUMIFS(SALIDAS[CANTIDAD],SALIDAS[CODIGO],STOCK[[#This Row],[CODIGO]])</f>
        <v>0</v>
      </c>
      <c r="I324" s="7">
        <f>STOCK[[#This Row],[SALIDAS (VENTAS)]]*STOCK[[#This Row],[PRECIO]]</f>
        <v>0</v>
      </c>
      <c r="J324" s="8">
        <f>SUM($I$2:I324)/SUM(STOCK[VENTAS])</f>
        <v>1</v>
      </c>
      <c r="K324" s="6" t="str">
        <f>_xlfn.XLOOKUP(STOCK[[#This Row],[%ACUMULADO VENTAS]],DISTRIBUCION[CORTE],DISTRIBUCION[CLASIFICACIÓN],"",-1)</f>
        <v>C</v>
      </c>
    </row>
    <row r="325" spans="1:11" x14ac:dyDescent="0.25">
      <c r="A325">
        <v>6309</v>
      </c>
      <c r="B325" t="s">
        <v>347</v>
      </c>
      <c r="C325" t="s">
        <v>17</v>
      </c>
      <c r="D325" s="3">
        <v>4000</v>
      </c>
      <c r="E325" s="6">
        <f>STOCK[[#This Row],[ENTRADAS (COMPRAS)]]-STOCK[[#This Row],[SALIDAS (VENTAS)]]</f>
        <v>5</v>
      </c>
      <c r="F325" s="3">
        <f>STOCK[[#This Row],[STOCK]]*STOCK[[#This Row],[PRECIO]]</f>
        <v>20000</v>
      </c>
      <c r="G325" s="6">
        <f>SUMIFS(ENTRADAS[CANTIDAD],ENTRADAS[CODIGO],STOCK[[#This Row],[CODIGO]])</f>
        <v>5</v>
      </c>
      <c r="H325" s="6">
        <f>SUMIFS(SALIDAS[CANTIDAD],SALIDAS[CODIGO],STOCK[[#This Row],[CODIGO]])</f>
        <v>0</v>
      </c>
      <c r="I325" s="7">
        <f>STOCK[[#This Row],[SALIDAS (VENTAS)]]*STOCK[[#This Row],[PRECIO]]</f>
        <v>0</v>
      </c>
      <c r="J325" s="8">
        <f>SUM($I$2:I325)/SUM(STOCK[VENTAS])</f>
        <v>1</v>
      </c>
      <c r="K325" s="6" t="str">
        <f>_xlfn.XLOOKUP(STOCK[[#This Row],[%ACUMULADO VENTAS]],DISTRIBUCION[CORTE],DISTRIBUCION[CLASIFICACIÓN],"",-1)</f>
        <v>C</v>
      </c>
    </row>
    <row r="326" spans="1:11" x14ac:dyDescent="0.25">
      <c r="A326">
        <v>8721</v>
      </c>
      <c r="B326" t="s">
        <v>348</v>
      </c>
      <c r="C326" t="s">
        <v>491</v>
      </c>
      <c r="D326" s="3">
        <v>7000</v>
      </c>
      <c r="E326" s="6">
        <f>STOCK[[#This Row],[ENTRADAS (COMPRAS)]]-STOCK[[#This Row],[SALIDAS (VENTAS)]]</f>
        <v>5</v>
      </c>
      <c r="F326" s="3">
        <f>STOCK[[#This Row],[STOCK]]*STOCK[[#This Row],[PRECIO]]</f>
        <v>35000</v>
      </c>
      <c r="G326" s="6">
        <f>SUMIFS(ENTRADAS[CANTIDAD],ENTRADAS[CODIGO],STOCK[[#This Row],[CODIGO]])</f>
        <v>5</v>
      </c>
      <c r="H326" s="6">
        <f>SUMIFS(SALIDAS[CANTIDAD],SALIDAS[CODIGO],STOCK[[#This Row],[CODIGO]])</f>
        <v>0</v>
      </c>
      <c r="I326" s="7">
        <f>STOCK[[#This Row],[SALIDAS (VENTAS)]]*STOCK[[#This Row],[PRECIO]]</f>
        <v>0</v>
      </c>
      <c r="J326" s="8">
        <f>SUM($I$2:I326)/SUM(STOCK[VENTAS])</f>
        <v>1</v>
      </c>
      <c r="K326" s="6" t="str">
        <f>_xlfn.XLOOKUP(STOCK[[#This Row],[%ACUMULADO VENTAS]],DISTRIBUCION[CORTE],DISTRIBUCION[CLASIFICACIÓN],"",-1)</f>
        <v>C</v>
      </c>
    </row>
    <row r="327" spans="1:11" x14ac:dyDescent="0.25">
      <c r="A327">
        <v>14043</v>
      </c>
      <c r="B327" t="s">
        <v>349</v>
      </c>
      <c r="C327" t="s">
        <v>20</v>
      </c>
      <c r="D327" s="3">
        <v>2500</v>
      </c>
      <c r="E327" s="6">
        <f>STOCK[[#This Row],[ENTRADAS (COMPRAS)]]-STOCK[[#This Row],[SALIDAS (VENTAS)]]</f>
        <v>5</v>
      </c>
      <c r="F327" s="3">
        <f>STOCK[[#This Row],[STOCK]]*STOCK[[#This Row],[PRECIO]]</f>
        <v>12500</v>
      </c>
      <c r="G327" s="6">
        <f>SUMIFS(ENTRADAS[CANTIDAD],ENTRADAS[CODIGO],STOCK[[#This Row],[CODIGO]])</f>
        <v>5</v>
      </c>
      <c r="H327" s="6">
        <f>SUMIFS(SALIDAS[CANTIDAD],SALIDAS[CODIGO],STOCK[[#This Row],[CODIGO]])</f>
        <v>0</v>
      </c>
      <c r="I327" s="7">
        <f>STOCK[[#This Row],[SALIDAS (VENTAS)]]*STOCK[[#This Row],[PRECIO]]</f>
        <v>0</v>
      </c>
      <c r="J327" s="8">
        <f>SUM($I$2:I327)/SUM(STOCK[VENTAS])</f>
        <v>1</v>
      </c>
      <c r="K327" s="6" t="str">
        <f>_xlfn.XLOOKUP(STOCK[[#This Row],[%ACUMULADO VENTAS]],DISTRIBUCION[CORTE],DISTRIBUCION[CLASIFICACIÓN],"",-1)</f>
        <v>C</v>
      </c>
    </row>
    <row r="328" spans="1:11" x14ac:dyDescent="0.25">
      <c r="A328">
        <v>19</v>
      </c>
      <c r="B328" t="s">
        <v>350</v>
      </c>
      <c r="C328" t="s">
        <v>20</v>
      </c>
      <c r="D328" s="3">
        <v>3000</v>
      </c>
      <c r="E328" s="6">
        <f>STOCK[[#This Row],[ENTRADAS (COMPRAS)]]-STOCK[[#This Row],[SALIDAS (VENTAS)]]</f>
        <v>4</v>
      </c>
      <c r="F328" s="3">
        <f>STOCK[[#This Row],[STOCK]]*STOCK[[#This Row],[PRECIO]]</f>
        <v>12000</v>
      </c>
      <c r="G328" s="6">
        <f>SUMIFS(ENTRADAS[CANTIDAD],ENTRADAS[CODIGO],STOCK[[#This Row],[CODIGO]])</f>
        <v>4</v>
      </c>
      <c r="H328" s="6">
        <f>SUMIFS(SALIDAS[CANTIDAD],SALIDAS[CODIGO],STOCK[[#This Row],[CODIGO]])</f>
        <v>0</v>
      </c>
      <c r="I328" s="7">
        <f>STOCK[[#This Row],[SALIDAS (VENTAS)]]*STOCK[[#This Row],[PRECIO]]</f>
        <v>0</v>
      </c>
      <c r="J328" s="8">
        <f>SUM($I$2:I328)/SUM(STOCK[VENTAS])</f>
        <v>1</v>
      </c>
      <c r="K328" s="6" t="str">
        <f>_xlfn.XLOOKUP(STOCK[[#This Row],[%ACUMULADO VENTAS]],DISTRIBUCION[CORTE],DISTRIBUCION[CLASIFICACIÓN],"",-1)</f>
        <v>C</v>
      </c>
    </row>
    <row r="329" spans="1:11" x14ac:dyDescent="0.25">
      <c r="A329">
        <v>420</v>
      </c>
      <c r="B329" t="s">
        <v>351</v>
      </c>
      <c r="C329" t="s">
        <v>47</v>
      </c>
      <c r="D329" s="3">
        <v>7000</v>
      </c>
      <c r="E329" s="6">
        <f>STOCK[[#This Row],[ENTRADAS (COMPRAS)]]-STOCK[[#This Row],[SALIDAS (VENTAS)]]</f>
        <v>4</v>
      </c>
      <c r="F329" s="3">
        <f>STOCK[[#This Row],[STOCK]]*STOCK[[#This Row],[PRECIO]]</f>
        <v>28000</v>
      </c>
      <c r="G329" s="6">
        <f>SUMIFS(ENTRADAS[CANTIDAD],ENTRADAS[CODIGO],STOCK[[#This Row],[CODIGO]])</f>
        <v>4</v>
      </c>
      <c r="H329" s="6">
        <f>SUMIFS(SALIDAS[CANTIDAD],SALIDAS[CODIGO],STOCK[[#This Row],[CODIGO]])</f>
        <v>0</v>
      </c>
      <c r="I329" s="7">
        <f>STOCK[[#This Row],[SALIDAS (VENTAS)]]*STOCK[[#This Row],[PRECIO]]</f>
        <v>0</v>
      </c>
      <c r="J329" s="8">
        <f>SUM($I$2:I329)/SUM(STOCK[VENTAS])</f>
        <v>1</v>
      </c>
      <c r="K329" s="6" t="str">
        <f>_xlfn.XLOOKUP(STOCK[[#This Row],[%ACUMULADO VENTAS]],DISTRIBUCION[CORTE],DISTRIBUCION[CLASIFICACIÓN],"",-1)</f>
        <v>C</v>
      </c>
    </row>
    <row r="330" spans="1:11" x14ac:dyDescent="0.25">
      <c r="A330">
        <v>432</v>
      </c>
      <c r="B330" t="s">
        <v>352</v>
      </c>
      <c r="C330" t="s">
        <v>24</v>
      </c>
      <c r="D330" s="3">
        <v>4500</v>
      </c>
      <c r="E330" s="6">
        <f>STOCK[[#This Row],[ENTRADAS (COMPRAS)]]-STOCK[[#This Row],[SALIDAS (VENTAS)]]</f>
        <v>4</v>
      </c>
      <c r="F330" s="3">
        <f>STOCK[[#This Row],[STOCK]]*STOCK[[#This Row],[PRECIO]]</f>
        <v>18000</v>
      </c>
      <c r="G330" s="6">
        <f>SUMIFS(ENTRADAS[CANTIDAD],ENTRADAS[CODIGO],STOCK[[#This Row],[CODIGO]])</f>
        <v>4</v>
      </c>
      <c r="H330" s="6">
        <f>SUMIFS(SALIDAS[CANTIDAD],SALIDAS[CODIGO],STOCK[[#This Row],[CODIGO]])</f>
        <v>0</v>
      </c>
      <c r="I330" s="7">
        <f>STOCK[[#This Row],[SALIDAS (VENTAS)]]*STOCK[[#This Row],[PRECIO]]</f>
        <v>0</v>
      </c>
      <c r="J330" s="8">
        <f>SUM($I$2:I330)/SUM(STOCK[VENTAS])</f>
        <v>1</v>
      </c>
      <c r="K330" s="6" t="str">
        <f>_xlfn.XLOOKUP(STOCK[[#This Row],[%ACUMULADO VENTAS]],DISTRIBUCION[CORTE],DISTRIBUCION[CLASIFICACIÓN],"",-1)</f>
        <v>C</v>
      </c>
    </row>
    <row r="331" spans="1:11" x14ac:dyDescent="0.25">
      <c r="A331">
        <v>579</v>
      </c>
      <c r="B331" t="s">
        <v>353</v>
      </c>
      <c r="C331" t="s">
        <v>17</v>
      </c>
      <c r="D331" s="3">
        <v>7000</v>
      </c>
      <c r="E331" s="6">
        <f>STOCK[[#This Row],[ENTRADAS (COMPRAS)]]-STOCK[[#This Row],[SALIDAS (VENTAS)]]</f>
        <v>4</v>
      </c>
      <c r="F331" s="3">
        <f>STOCK[[#This Row],[STOCK]]*STOCK[[#This Row],[PRECIO]]</f>
        <v>28000</v>
      </c>
      <c r="G331" s="6">
        <f>SUMIFS(ENTRADAS[CANTIDAD],ENTRADAS[CODIGO],STOCK[[#This Row],[CODIGO]])</f>
        <v>4</v>
      </c>
      <c r="H331" s="6">
        <f>SUMIFS(SALIDAS[CANTIDAD],SALIDAS[CODIGO],STOCK[[#This Row],[CODIGO]])</f>
        <v>0</v>
      </c>
      <c r="I331" s="7">
        <f>STOCK[[#This Row],[SALIDAS (VENTAS)]]*STOCK[[#This Row],[PRECIO]]</f>
        <v>0</v>
      </c>
      <c r="J331" s="8">
        <f>SUM($I$2:I331)/SUM(STOCK[VENTAS])</f>
        <v>1</v>
      </c>
      <c r="K331" s="6" t="str">
        <f>_xlfn.XLOOKUP(STOCK[[#This Row],[%ACUMULADO VENTAS]],DISTRIBUCION[CORTE],DISTRIBUCION[CLASIFICACIÓN],"",-1)</f>
        <v>C</v>
      </c>
    </row>
    <row r="332" spans="1:11" x14ac:dyDescent="0.25">
      <c r="A332">
        <v>802</v>
      </c>
      <c r="B332" t="s">
        <v>354</v>
      </c>
      <c r="C332" t="s">
        <v>20</v>
      </c>
      <c r="D332" s="3">
        <v>2000</v>
      </c>
      <c r="E332" s="6">
        <f>STOCK[[#This Row],[ENTRADAS (COMPRAS)]]-STOCK[[#This Row],[SALIDAS (VENTAS)]]</f>
        <v>4</v>
      </c>
      <c r="F332" s="3">
        <f>STOCK[[#This Row],[STOCK]]*STOCK[[#This Row],[PRECIO]]</f>
        <v>8000</v>
      </c>
      <c r="G332" s="6">
        <f>SUMIFS(ENTRADAS[CANTIDAD],ENTRADAS[CODIGO],STOCK[[#This Row],[CODIGO]])</f>
        <v>4</v>
      </c>
      <c r="H332" s="6">
        <f>SUMIFS(SALIDAS[CANTIDAD],SALIDAS[CODIGO],STOCK[[#This Row],[CODIGO]])</f>
        <v>0</v>
      </c>
      <c r="I332" s="7">
        <f>STOCK[[#This Row],[SALIDAS (VENTAS)]]*STOCK[[#This Row],[PRECIO]]</f>
        <v>0</v>
      </c>
      <c r="J332" s="8">
        <f>SUM($I$2:I332)/SUM(STOCK[VENTAS])</f>
        <v>1</v>
      </c>
      <c r="K332" s="6" t="str">
        <f>_xlfn.XLOOKUP(STOCK[[#This Row],[%ACUMULADO VENTAS]],DISTRIBUCION[CORTE],DISTRIBUCION[CLASIFICACIÓN],"",-1)</f>
        <v>C</v>
      </c>
    </row>
    <row r="333" spans="1:11" x14ac:dyDescent="0.25">
      <c r="A333">
        <v>1246</v>
      </c>
      <c r="B333" t="s">
        <v>355</v>
      </c>
      <c r="C333" t="s">
        <v>182</v>
      </c>
      <c r="D333" s="3">
        <v>8000</v>
      </c>
      <c r="E333" s="6">
        <f>STOCK[[#This Row],[ENTRADAS (COMPRAS)]]-STOCK[[#This Row],[SALIDAS (VENTAS)]]</f>
        <v>4</v>
      </c>
      <c r="F333" s="3">
        <f>STOCK[[#This Row],[STOCK]]*STOCK[[#This Row],[PRECIO]]</f>
        <v>32000</v>
      </c>
      <c r="G333" s="6">
        <f>SUMIFS(ENTRADAS[CANTIDAD],ENTRADAS[CODIGO],STOCK[[#This Row],[CODIGO]])</f>
        <v>4</v>
      </c>
      <c r="H333" s="6">
        <f>SUMIFS(SALIDAS[CANTIDAD],SALIDAS[CODIGO],STOCK[[#This Row],[CODIGO]])</f>
        <v>0</v>
      </c>
      <c r="I333" s="7">
        <f>STOCK[[#This Row],[SALIDAS (VENTAS)]]*STOCK[[#This Row],[PRECIO]]</f>
        <v>0</v>
      </c>
      <c r="J333" s="8">
        <f>SUM($I$2:I333)/SUM(STOCK[VENTAS])</f>
        <v>1</v>
      </c>
      <c r="K333" s="6" t="str">
        <f>_xlfn.XLOOKUP(STOCK[[#This Row],[%ACUMULADO VENTAS]],DISTRIBUCION[CORTE],DISTRIBUCION[CLASIFICACIÓN],"",-1)</f>
        <v>C</v>
      </c>
    </row>
    <row r="334" spans="1:11" x14ac:dyDescent="0.25">
      <c r="A334">
        <v>1875</v>
      </c>
      <c r="B334" t="s">
        <v>356</v>
      </c>
      <c r="C334" t="s">
        <v>20</v>
      </c>
      <c r="D334" s="3">
        <v>2000</v>
      </c>
      <c r="E334" s="6">
        <f>STOCK[[#This Row],[ENTRADAS (COMPRAS)]]-STOCK[[#This Row],[SALIDAS (VENTAS)]]</f>
        <v>4</v>
      </c>
      <c r="F334" s="3">
        <f>STOCK[[#This Row],[STOCK]]*STOCK[[#This Row],[PRECIO]]</f>
        <v>8000</v>
      </c>
      <c r="G334" s="6">
        <f>SUMIFS(ENTRADAS[CANTIDAD],ENTRADAS[CODIGO],STOCK[[#This Row],[CODIGO]])</f>
        <v>4</v>
      </c>
      <c r="H334" s="6">
        <f>SUMIFS(SALIDAS[CANTIDAD],SALIDAS[CODIGO],STOCK[[#This Row],[CODIGO]])</f>
        <v>0</v>
      </c>
      <c r="I334" s="7">
        <f>STOCK[[#This Row],[SALIDAS (VENTAS)]]*STOCK[[#This Row],[PRECIO]]</f>
        <v>0</v>
      </c>
      <c r="J334" s="8">
        <f>SUM($I$2:I334)/SUM(STOCK[VENTAS])</f>
        <v>1</v>
      </c>
      <c r="K334" s="6" t="str">
        <f>_xlfn.XLOOKUP(STOCK[[#This Row],[%ACUMULADO VENTAS]],DISTRIBUCION[CORTE],DISTRIBUCION[CLASIFICACIÓN],"",-1)</f>
        <v>C</v>
      </c>
    </row>
    <row r="335" spans="1:11" x14ac:dyDescent="0.25">
      <c r="A335">
        <v>3685</v>
      </c>
      <c r="B335" t="s">
        <v>357</v>
      </c>
      <c r="C335" t="s">
        <v>20</v>
      </c>
      <c r="D335" s="3">
        <v>5000</v>
      </c>
      <c r="E335" s="6">
        <f>STOCK[[#This Row],[ENTRADAS (COMPRAS)]]-STOCK[[#This Row],[SALIDAS (VENTAS)]]</f>
        <v>4</v>
      </c>
      <c r="F335" s="3">
        <f>STOCK[[#This Row],[STOCK]]*STOCK[[#This Row],[PRECIO]]</f>
        <v>20000</v>
      </c>
      <c r="G335" s="6">
        <f>SUMIFS(ENTRADAS[CANTIDAD],ENTRADAS[CODIGO],STOCK[[#This Row],[CODIGO]])</f>
        <v>4</v>
      </c>
      <c r="H335" s="6">
        <f>SUMIFS(SALIDAS[CANTIDAD],SALIDAS[CODIGO],STOCK[[#This Row],[CODIGO]])</f>
        <v>0</v>
      </c>
      <c r="I335" s="7">
        <f>STOCK[[#This Row],[SALIDAS (VENTAS)]]*STOCK[[#This Row],[PRECIO]]</f>
        <v>0</v>
      </c>
      <c r="J335" s="8">
        <f>SUM($I$2:I335)/SUM(STOCK[VENTAS])</f>
        <v>1</v>
      </c>
      <c r="K335" s="6" t="str">
        <f>_xlfn.XLOOKUP(STOCK[[#This Row],[%ACUMULADO VENTAS]],DISTRIBUCION[CORTE],DISTRIBUCION[CLASIFICACIÓN],"",-1)</f>
        <v>C</v>
      </c>
    </row>
    <row r="336" spans="1:11" x14ac:dyDescent="0.25">
      <c r="A336">
        <v>3981</v>
      </c>
      <c r="B336" t="s">
        <v>358</v>
      </c>
      <c r="C336" t="s">
        <v>47</v>
      </c>
      <c r="D336" s="3">
        <v>2500</v>
      </c>
      <c r="E336" s="6">
        <f>STOCK[[#This Row],[ENTRADAS (COMPRAS)]]-STOCK[[#This Row],[SALIDAS (VENTAS)]]</f>
        <v>4</v>
      </c>
      <c r="F336" s="3">
        <f>STOCK[[#This Row],[STOCK]]*STOCK[[#This Row],[PRECIO]]</f>
        <v>10000</v>
      </c>
      <c r="G336" s="6">
        <f>SUMIFS(ENTRADAS[CANTIDAD],ENTRADAS[CODIGO],STOCK[[#This Row],[CODIGO]])</f>
        <v>4</v>
      </c>
      <c r="H336" s="6">
        <f>SUMIFS(SALIDAS[CANTIDAD],SALIDAS[CODIGO],STOCK[[#This Row],[CODIGO]])</f>
        <v>0</v>
      </c>
      <c r="I336" s="7">
        <f>STOCK[[#This Row],[SALIDAS (VENTAS)]]*STOCK[[#This Row],[PRECIO]]</f>
        <v>0</v>
      </c>
      <c r="J336" s="8">
        <f>SUM($I$2:I336)/SUM(STOCK[VENTAS])</f>
        <v>1</v>
      </c>
      <c r="K336" s="6" t="str">
        <f>_xlfn.XLOOKUP(STOCK[[#This Row],[%ACUMULADO VENTAS]],DISTRIBUCION[CORTE],DISTRIBUCION[CLASIFICACIÓN],"",-1)</f>
        <v>C</v>
      </c>
    </row>
    <row r="337" spans="1:11" x14ac:dyDescent="0.25">
      <c r="A337">
        <v>4924</v>
      </c>
      <c r="B337" t="s">
        <v>359</v>
      </c>
      <c r="C337" t="s">
        <v>491</v>
      </c>
      <c r="D337" s="3">
        <v>12000</v>
      </c>
      <c r="E337" s="6">
        <f>STOCK[[#This Row],[ENTRADAS (COMPRAS)]]-STOCK[[#This Row],[SALIDAS (VENTAS)]]</f>
        <v>4</v>
      </c>
      <c r="F337" s="3">
        <f>STOCK[[#This Row],[STOCK]]*STOCK[[#This Row],[PRECIO]]</f>
        <v>48000</v>
      </c>
      <c r="G337" s="6">
        <f>SUMIFS(ENTRADAS[CANTIDAD],ENTRADAS[CODIGO],STOCK[[#This Row],[CODIGO]])</f>
        <v>4</v>
      </c>
      <c r="H337" s="6">
        <f>SUMIFS(SALIDAS[CANTIDAD],SALIDAS[CODIGO],STOCK[[#This Row],[CODIGO]])</f>
        <v>0</v>
      </c>
      <c r="I337" s="7">
        <f>STOCK[[#This Row],[SALIDAS (VENTAS)]]*STOCK[[#This Row],[PRECIO]]</f>
        <v>0</v>
      </c>
      <c r="J337" s="8">
        <f>SUM($I$2:I337)/SUM(STOCK[VENTAS])</f>
        <v>1</v>
      </c>
      <c r="K337" s="6" t="str">
        <f>_xlfn.XLOOKUP(STOCK[[#This Row],[%ACUMULADO VENTAS]],DISTRIBUCION[CORTE],DISTRIBUCION[CLASIFICACIÓN],"",-1)</f>
        <v>C</v>
      </c>
    </row>
    <row r="338" spans="1:11" x14ac:dyDescent="0.25">
      <c r="A338">
        <v>16894</v>
      </c>
      <c r="B338" t="s">
        <v>360</v>
      </c>
      <c r="C338" t="s">
        <v>491</v>
      </c>
      <c r="D338" s="3">
        <v>5000</v>
      </c>
      <c r="E338" s="6">
        <f>STOCK[[#This Row],[ENTRADAS (COMPRAS)]]-STOCK[[#This Row],[SALIDAS (VENTAS)]]</f>
        <v>4</v>
      </c>
      <c r="F338" s="3">
        <f>STOCK[[#This Row],[STOCK]]*STOCK[[#This Row],[PRECIO]]</f>
        <v>20000</v>
      </c>
      <c r="G338" s="6">
        <f>SUMIFS(ENTRADAS[CANTIDAD],ENTRADAS[CODIGO],STOCK[[#This Row],[CODIGO]])</f>
        <v>4</v>
      </c>
      <c r="H338" s="6">
        <f>SUMIFS(SALIDAS[CANTIDAD],SALIDAS[CODIGO],STOCK[[#This Row],[CODIGO]])</f>
        <v>0</v>
      </c>
      <c r="I338" s="7">
        <f>STOCK[[#This Row],[SALIDAS (VENTAS)]]*STOCK[[#This Row],[PRECIO]]</f>
        <v>0</v>
      </c>
      <c r="J338" s="8">
        <f>SUM($I$2:I338)/SUM(STOCK[VENTAS])</f>
        <v>1</v>
      </c>
      <c r="K338" s="6" t="str">
        <f>_xlfn.XLOOKUP(STOCK[[#This Row],[%ACUMULADO VENTAS]],DISTRIBUCION[CORTE],DISTRIBUCION[CLASIFICACIÓN],"",-1)</f>
        <v>C</v>
      </c>
    </row>
    <row r="339" spans="1:11" x14ac:dyDescent="0.25">
      <c r="A339">
        <v>101</v>
      </c>
      <c r="B339" t="s">
        <v>361</v>
      </c>
      <c r="C339" t="s">
        <v>47</v>
      </c>
      <c r="D339" s="3">
        <v>4000</v>
      </c>
      <c r="E339" s="6">
        <f>STOCK[[#This Row],[ENTRADAS (COMPRAS)]]-STOCK[[#This Row],[SALIDAS (VENTAS)]]</f>
        <v>3</v>
      </c>
      <c r="F339" s="3">
        <f>STOCK[[#This Row],[STOCK]]*STOCK[[#This Row],[PRECIO]]</f>
        <v>12000</v>
      </c>
      <c r="G339" s="6">
        <f>SUMIFS(ENTRADAS[CANTIDAD],ENTRADAS[CODIGO],STOCK[[#This Row],[CODIGO]])</f>
        <v>3</v>
      </c>
      <c r="H339" s="6">
        <f>SUMIFS(SALIDAS[CANTIDAD],SALIDAS[CODIGO],STOCK[[#This Row],[CODIGO]])</f>
        <v>0</v>
      </c>
      <c r="I339" s="7">
        <f>STOCK[[#This Row],[SALIDAS (VENTAS)]]*STOCK[[#This Row],[PRECIO]]</f>
        <v>0</v>
      </c>
      <c r="J339" s="8">
        <f>SUM($I$2:I339)/SUM(STOCK[VENTAS])</f>
        <v>1</v>
      </c>
      <c r="K339" s="6" t="str">
        <f>_xlfn.XLOOKUP(STOCK[[#This Row],[%ACUMULADO VENTAS]],DISTRIBUCION[CORTE],DISTRIBUCION[CLASIFICACIÓN],"",-1)</f>
        <v>C</v>
      </c>
    </row>
    <row r="340" spans="1:11" x14ac:dyDescent="0.25">
      <c r="A340">
        <v>578</v>
      </c>
      <c r="B340" t="s">
        <v>362</v>
      </c>
      <c r="C340" t="s">
        <v>17</v>
      </c>
      <c r="D340" s="3">
        <v>5000</v>
      </c>
      <c r="E340" s="6">
        <f>STOCK[[#This Row],[ENTRADAS (COMPRAS)]]-STOCK[[#This Row],[SALIDAS (VENTAS)]]</f>
        <v>3</v>
      </c>
      <c r="F340" s="3">
        <f>STOCK[[#This Row],[STOCK]]*STOCK[[#This Row],[PRECIO]]</f>
        <v>15000</v>
      </c>
      <c r="G340" s="6">
        <f>SUMIFS(ENTRADAS[CANTIDAD],ENTRADAS[CODIGO],STOCK[[#This Row],[CODIGO]])</f>
        <v>3</v>
      </c>
      <c r="H340" s="6">
        <f>SUMIFS(SALIDAS[CANTIDAD],SALIDAS[CODIGO],STOCK[[#This Row],[CODIGO]])</f>
        <v>0</v>
      </c>
      <c r="I340" s="7">
        <f>STOCK[[#This Row],[SALIDAS (VENTAS)]]*STOCK[[#This Row],[PRECIO]]</f>
        <v>0</v>
      </c>
      <c r="J340" s="8">
        <f>SUM($I$2:I340)/SUM(STOCK[VENTAS])</f>
        <v>1</v>
      </c>
      <c r="K340" s="6" t="str">
        <f>_xlfn.XLOOKUP(STOCK[[#This Row],[%ACUMULADO VENTAS]],DISTRIBUCION[CORTE],DISTRIBUCION[CLASIFICACIÓN],"",-1)</f>
        <v>C</v>
      </c>
    </row>
    <row r="341" spans="1:11" x14ac:dyDescent="0.25">
      <c r="A341">
        <v>580</v>
      </c>
      <c r="B341" t="s">
        <v>363</v>
      </c>
      <c r="C341" t="s">
        <v>17</v>
      </c>
      <c r="D341" s="3">
        <v>5000</v>
      </c>
      <c r="E341" s="6">
        <f>STOCK[[#This Row],[ENTRADAS (COMPRAS)]]-STOCK[[#This Row],[SALIDAS (VENTAS)]]</f>
        <v>3</v>
      </c>
      <c r="F341" s="3">
        <f>STOCK[[#This Row],[STOCK]]*STOCK[[#This Row],[PRECIO]]</f>
        <v>15000</v>
      </c>
      <c r="G341" s="6">
        <f>SUMIFS(ENTRADAS[CANTIDAD],ENTRADAS[CODIGO],STOCK[[#This Row],[CODIGO]])</f>
        <v>3</v>
      </c>
      <c r="H341" s="6">
        <f>SUMIFS(SALIDAS[CANTIDAD],SALIDAS[CODIGO],STOCK[[#This Row],[CODIGO]])</f>
        <v>0</v>
      </c>
      <c r="I341" s="7">
        <f>STOCK[[#This Row],[SALIDAS (VENTAS)]]*STOCK[[#This Row],[PRECIO]]</f>
        <v>0</v>
      </c>
      <c r="J341" s="8">
        <f>SUM($I$2:I341)/SUM(STOCK[VENTAS])</f>
        <v>1</v>
      </c>
      <c r="K341" s="6" t="str">
        <f>_xlfn.XLOOKUP(STOCK[[#This Row],[%ACUMULADO VENTAS]],DISTRIBUCION[CORTE],DISTRIBUCION[CLASIFICACIÓN],"",-1)</f>
        <v>C</v>
      </c>
    </row>
    <row r="342" spans="1:11" x14ac:dyDescent="0.25">
      <c r="A342">
        <v>624</v>
      </c>
      <c r="B342" t="s">
        <v>364</v>
      </c>
      <c r="C342" t="s">
        <v>17</v>
      </c>
      <c r="D342" s="3">
        <v>3000</v>
      </c>
      <c r="E342" s="6">
        <f>STOCK[[#This Row],[ENTRADAS (COMPRAS)]]-STOCK[[#This Row],[SALIDAS (VENTAS)]]</f>
        <v>3</v>
      </c>
      <c r="F342" s="3">
        <f>STOCK[[#This Row],[STOCK]]*STOCK[[#This Row],[PRECIO]]</f>
        <v>9000</v>
      </c>
      <c r="G342" s="6">
        <f>SUMIFS(ENTRADAS[CANTIDAD],ENTRADAS[CODIGO],STOCK[[#This Row],[CODIGO]])</f>
        <v>3</v>
      </c>
      <c r="H342" s="6">
        <f>SUMIFS(SALIDAS[CANTIDAD],SALIDAS[CODIGO],STOCK[[#This Row],[CODIGO]])</f>
        <v>0</v>
      </c>
      <c r="I342" s="7">
        <f>STOCK[[#This Row],[SALIDAS (VENTAS)]]*STOCK[[#This Row],[PRECIO]]</f>
        <v>0</v>
      </c>
      <c r="J342" s="8">
        <f>SUM($I$2:I342)/SUM(STOCK[VENTAS])</f>
        <v>1</v>
      </c>
      <c r="K342" s="6" t="str">
        <f>_xlfn.XLOOKUP(STOCK[[#This Row],[%ACUMULADO VENTAS]],DISTRIBUCION[CORTE],DISTRIBUCION[CLASIFICACIÓN],"",-1)</f>
        <v>C</v>
      </c>
    </row>
    <row r="343" spans="1:11" x14ac:dyDescent="0.25">
      <c r="A343">
        <v>645</v>
      </c>
      <c r="B343" t="s">
        <v>365</v>
      </c>
      <c r="C343" t="s">
        <v>24</v>
      </c>
      <c r="D343" s="3">
        <v>4500</v>
      </c>
      <c r="E343" s="6">
        <f>STOCK[[#This Row],[ENTRADAS (COMPRAS)]]-STOCK[[#This Row],[SALIDAS (VENTAS)]]</f>
        <v>3</v>
      </c>
      <c r="F343" s="3">
        <f>STOCK[[#This Row],[STOCK]]*STOCK[[#This Row],[PRECIO]]</f>
        <v>13500</v>
      </c>
      <c r="G343" s="6">
        <f>SUMIFS(ENTRADAS[CANTIDAD],ENTRADAS[CODIGO],STOCK[[#This Row],[CODIGO]])</f>
        <v>3</v>
      </c>
      <c r="H343" s="6">
        <f>SUMIFS(SALIDAS[CANTIDAD],SALIDAS[CODIGO],STOCK[[#This Row],[CODIGO]])</f>
        <v>0</v>
      </c>
      <c r="I343" s="7">
        <f>STOCK[[#This Row],[SALIDAS (VENTAS)]]*STOCK[[#This Row],[PRECIO]]</f>
        <v>0</v>
      </c>
      <c r="J343" s="8">
        <f>SUM($I$2:I343)/SUM(STOCK[VENTAS])</f>
        <v>1</v>
      </c>
      <c r="K343" s="6" t="str">
        <f>_xlfn.XLOOKUP(STOCK[[#This Row],[%ACUMULADO VENTAS]],DISTRIBUCION[CORTE],DISTRIBUCION[CLASIFICACIÓN],"",-1)</f>
        <v>C</v>
      </c>
    </row>
    <row r="344" spans="1:11" x14ac:dyDescent="0.25">
      <c r="A344">
        <v>1124</v>
      </c>
      <c r="B344" t="s">
        <v>366</v>
      </c>
      <c r="C344" t="s">
        <v>47</v>
      </c>
      <c r="D344" s="3">
        <v>12000</v>
      </c>
      <c r="E344" s="6">
        <f>STOCK[[#This Row],[ENTRADAS (COMPRAS)]]-STOCK[[#This Row],[SALIDAS (VENTAS)]]</f>
        <v>3</v>
      </c>
      <c r="F344" s="3">
        <f>STOCK[[#This Row],[STOCK]]*STOCK[[#This Row],[PRECIO]]</f>
        <v>36000</v>
      </c>
      <c r="G344" s="6">
        <f>SUMIFS(ENTRADAS[CANTIDAD],ENTRADAS[CODIGO],STOCK[[#This Row],[CODIGO]])</f>
        <v>3</v>
      </c>
      <c r="H344" s="6">
        <f>SUMIFS(SALIDAS[CANTIDAD],SALIDAS[CODIGO],STOCK[[#This Row],[CODIGO]])</f>
        <v>0</v>
      </c>
      <c r="I344" s="7">
        <f>STOCK[[#This Row],[SALIDAS (VENTAS)]]*STOCK[[#This Row],[PRECIO]]</f>
        <v>0</v>
      </c>
      <c r="J344" s="8">
        <f>SUM($I$2:I344)/SUM(STOCK[VENTAS])</f>
        <v>1</v>
      </c>
      <c r="K344" s="6" t="str">
        <f>_xlfn.XLOOKUP(STOCK[[#This Row],[%ACUMULADO VENTAS]],DISTRIBUCION[CORTE],DISTRIBUCION[CLASIFICACIÓN],"",-1)</f>
        <v>C</v>
      </c>
    </row>
    <row r="345" spans="1:11" x14ac:dyDescent="0.25">
      <c r="A345">
        <v>1344</v>
      </c>
      <c r="B345" t="s">
        <v>367</v>
      </c>
      <c r="C345" t="s">
        <v>17</v>
      </c>
      <c r="D345" s="3">
        <v>3000</v>
      </c>
      <c r="E345" s="6">
        <f>STOCK[[#This Row],[ENTRADAS (COMPRAS)]]-STOCK[[#This Row],[SALIDAS (VENTAS)]]</f>
        <v>3</v>
      </c>
      <c r="F345" s="3">
        <f>STOCK[[#This Row],[STOCK]]*STOCK[[#This Row],[PRECIO]]</f>
        <v>9000</v>
      </c>
      <c r="G345" s="6">
        <f>SUMIFS(ENTRADAS[CANTIDAD],ENTRADAS[CODIGO],STOCK[[#This Row],[CODIGO]])</f>
        <v>3</v>
      </c>
      <c r="H345" s="6">
        <f>SUMIFS(SALIDAS[CANTIDAD],SALIDAS[CODIGO],STOCK[[#This Row],[CODIGO]])</f>
        <v>0</v>
      </c>
      <c r="I345" s="7">
        <f>STOCK[[#This Row],[SALIDAS (VENTAS)]]*STOCK[[#This Row],[PRECIO]]</f>
        <v>0</v>
      </c>
      <c r="J345" s="8">
        <f>SUM($I$2:I345)/SUM(STOCK[VENTAS])</f>
        <v>1</v>
      </c>
      <c r="K345" s="6" t="str">
        <f>_xlfn.XLOOKUP(STOCK[[#This Row],[%ACUMULADO VENTAS]],DISTRIBUCION[CORTE],DISTRIBUCION[CLASIFICACIÓN],"",-1)</f>
        <v>C</v>
      </c>
    </row>
    <row r="346" spans="1:11" x14ac:dyDescent="0.25">
      <c r="A346">
        <v>1795</v>
      </c>
      <c r="B346" t="s">
        <v>368</v>
      </c>
      <c r="C346" t="s">
        <v>47</v>
      </c>
      <c r="D346" s="3">
        <v>10000</v>
      </c>
      <c r="E346" s="6">
        <f>STOCK[[#This Row],[ENTRADAS (COMPRAS)]]-STOCK[[#This Row],[SALIDAS (VENTAS)]]</f>
        <v>3</v>
      </c>
      <c r="F346" s="3">
        <f>STOCK[[#This Row],[STOCK]]*STOCK[[#This Row],[PRECIO]]</f>
        <v>30000</v>
      </c>
      <c r="G346" s="6">
        <f>SUMIFS(ENTRADAS[CANTIDAD],ENTRADAS[CODIGO],STOCK[[#This Row],[CODIGO]])</f>
        <v>3</v>
      </c>
      <c r="H346" s="6">
        <f>SUMIFS(SALIDAS[CANTIDAD],SALIDAS[CODIGO],STOCK[[#This Row],[CODIGO]])</f>
        <v>0</v>
      </c>
      <c r="I346" s="7">
        <f>STOCK[[#This Row],[SALIDAS (VENTAS)]]*STOCK[[#This Row],[PRECIO]]</f>
        <v>0</v>
      </c>
      <c r="J346" s="8">
        <f>SUM($I$2:I346)/SUM(STOCK[VENTAS])</f>
        <v>1</v>
      </c>
      <c r="K346" s="6" t="str">
        <f>_xlfn.XLOOKUP(STOCK[[#This Row],[%ACUMULADO VENTAS]],DISTRIBUCION[CORTE],DISTRIBUCION[CLASIFICACIÓN],"",-1)</f>
        <v>C</v>
      </c>
    </row>
    <row r="347" spans="1:11" x14ac:dyDescent="0.25">
      <c r="A347">
        <v>1874</v>
      </c>
      <c r="B347" t="s">
        <v>369</v>
      </c>
      <c r="C347" t="s">
        <v>20</v>
      </c>
      <c r="D347" s="3">
        <v>4000</v>
      </c>
      <c r="E347" s="6">
        <f>STOCK[[#This Row],[ENTRADAS (COMPRAS)]]-STOCK[[#This Row],[SALIDAS (VENTAS)]]</f>
        <v>3</v>
      </c>
      <c r="F347" s="3">
        <f>STOCK[[#This Row],[STOCK]]*STOCK[[#This Row],[PRECIO]]</f>
        <v>12000</v>
      </c>
      <c r="G347" s="6">
        <f>SUMIFS(ENTRADAS[CANTIDAD],ENTRADAS[CODIGO],STOCK[[#This Row],[CODIGO]])</f>
        <v>3</v>
      </c>
      <c r="H347" s="6">
        <f>SUMIFS(SALIDAS[CANTIDAD],SALIDAS[CODIGO],STOCK[[#This Row],[CODIGO]])</f>
        <v>0</v>
      </c>
      <c r="I347" s="7">
        <f>STOCK[[#This Row],[SALIDAS (VENTAS)]]*STOCK[[#This Row],[PRECIO]]</f>
        <v>0</v>
      </c>
      <c r="J347" s="8">
        <f>SUM($I$2:I347)/SUM(STOCK[VENTAS])</f>
        <v>1</v>
      </c>
      <c r="K347" s="6" t="str">
        <f>_xlfn.XLOOKUP(STOCK[[#This Row],[%ACUMULADO VENTAS]],DISTRIBUCION[CORTE],DISTRIBUCION[CLASIFICACIÓN],"",-1)</f>
        <v>C</v>
      </c>
    </row>
    <row r="348" spans="1:11" x14ac:dyDescent="0.25">
      <c r="A348">
        <v>1963</v>
      </c>
      <c r="B348" t="s">
        <v>370</v>
      </c>
      <c r="C348" t="s">
        <v>33</v>
      </c>
      <c r="D348" s="3">
        <v>12000</v>
      </c>
      <c r="E348" s="6">
        <f>STOCK[[#This Row],[ENTRADAS (COMPRAS)]]-STOCK[[#This Row],[SALIDAS (VENTAS)]]</f>
        <v>3</v>
      </c>
      <c r="F348" s="3">
        <f>STOCK[[#This Row],[STOCK]]*STOCK[[#This Row],[PRECIO]]</f>
        <v>36000</v>
      </c>
      <c r="G348" s="6">
        <f>SUMIFS(ENTRADAS[CANTIDAD],ENTRADAS[CODIGO],STOCK[[#This Row],[CODIGO]])</f>
        <v>3</v>
      </c>
      <c r="H348" s="6">
        <f>SUMIFS(SALIDAS[CANTIDAD],SALIDAS[CODIGO],STOCK[[#This Row],[CODIGO]])</f>
        <v>0</v>
      </c>
      <c r="I348" s="7">
        <f>STOCK[[#This Row],[SALIDAS (VENTAS)]]*STOCK[[#This Row],[PRECIO]]</f>
        <v>0</v>
      </c>
      <c r="J348" s="8">
        <f>SUM($I$2:I348)/SUM(STOCK[VENTAS])</f>
        <v>1</v>
      </c>
      <c r="K348" s="6" t="str">
        <f>_xlfn.XLOOKUP(STOCK[[#This Row],[%ACUMULADO VENTAS]],DISTRIBUCION[CORTE],DISTRIBUCION[CLASIFICACIÓN],"",-1)</f>
        <v>C</v>
      </c>
    </row>
    <row r="349" spans="1:11" x14ac:dyDescent="0.25">
      <c r="A349">
        <v>3236</v>
      </c>
      <c r="B349" t="s">
        <v>371</v>
      </c>
      <c r="C349" t="s">
        <v>24</v>
      </c>
      <c r="D349" s="3">
        <v>2500</v>
      </c>
      <c r="E349" s="6">
        <f>STOCK[[#This Row],[ENTRADAS (COMPRAS)]]-STOCK[[#This Row],[SALIDAS (VENTAS)]]</f>
        <v>3</v>
      </c>
      <c r="F349" s="3">
        <f>STOCK[[#This Row],[STOCK]]*STOCK[[#This Row],[PRECIO]]</f>
        <v>7500</v>
      </c>
      <c r="G349" s="6">
        <f>SUMIFS(ENTRADAS[CANTIDAD],ENTRADAS[CODIGO],STOCK[[#This Row],[CODIGO]])</f>
        <v>3</v>
      </c>
      <c r="H349" s="6">
        <f>SUMIFS(SALIDAS[CANTIDAD],SALIDAS[CODIGO],STOCK[[#This Row],[CODIGO]])</f>
        <v>0</v>
      </c>
      <c r="I349" s="7">
        <f>STOCK[[#This Row],[SALIDAS (VENTAS)]]*STOCK[[#This Row],[PRECIO]]</f>
        <v>0</v>
      </c>
      <c r="J349" s="8">
        <f>SUM($I$2:I349)/SUM(STOCK[VENTAS])</f>
        <v>1</v>
      </c>
      <c r="K349" s="6" t="str">
        <f>_xlfn.XLOOKUP(STOCK[[#This Row],[%ACUMULADO VENTAS]],DISTRIBUCION[CORTE],DISTRIBUCION[CLASIFICACIÓN],"",-1)</f>
        <v>C</v>
      </c>
    </row>
    <row r="350" spans="1:11" x14ac:dyDescent="0.25">
      <c r="A350">
        <v>3843</v>
      </c>
      <c r="B350" t="s">
        <v>372</v>
      </c>
      <c r="C350" t="s">
        <v>47</v>
      </c>
      <c r="D350" s="3">
        <v>7000</v>
      </c>
      <c r="E350" s="6">
        <f>STOCK[[#This Row],[ENTRADAS (COMPRAS)]]-STOCK[[#This Row],[SALIDAS (VENTAS)]]</f>
        <v>3</v>
      </c>
      <c r="F350" s="3">
        <f>STOCK[[#This Row],[STOCK]]*STOCK[[#This Row],[PRECIO]]</f>
        <v>21000</v>
      </c>
      <c r="G350" s="6">
        <f>SUMIFS(ENTRADAS[CANTIDAD],ENTRADAS[CODIGO],STOCK[[#This Row],[CODIGO]])</f>
        <v>3</v>
      </c>
      <c r="H350" s="6">
        <f>SUMIFS(SALIDAS[CANTIDAD],SALIDAS[CODIGO],STOCK[[#This Row],[CODIGO]])</f>
        <v>0</v>
      </c>
      <c r="I350" s="7">
        <f>STOCK[[#This Row],[SALIDAS (VENTAS)]]*STOCK[[#This Row],[PRECIO]]</f>
        <v>0</v>
      </c>
      <c r="J350" s="8">
        <f>SUM($I$2:I350)/SUM(STOCK[VENTAS])</f>
        <v>1</v>
      </c>
      <c r="K350" s="6" t="str">
        <f>_xlfn.XLOOKUP(STOCK[[#This Row],[%ACUMULADO VENTAS]],DISTRIBUCION[CORTE],DISTRIBUCION[CLASIFICACIÓN],"",-1)</f>
        <v>C</v>
      </c>
    </row>
    <row r="351" spans="1:11" x14ac:dyDescent="0.25">
      <c r="A351">
        <v>3940</v>
      </c>
      <c r="B351" t="s">
        <v>373</v>
      </c>
      <c r="C351" t="s">
        <v>17</v>
      </c>
      <c r="D351" s="3">
        <v>21000</v>
      </c>
      <c r="E351" s="6">
        <f>STOCK[[#This Row],[ENTRADAS (COMPRAS)]]-STOCK[[#This Row],[SALIDAS (VENTAS)]]</f>
        <v>3</v>
      </c>
      <c r="F351" s="3">
        <f>STOCK[[#This Row],[STOCK]]*STOCK[[#This Row],[PRECIO]]</f>
        <v>63000</v>
      </c>
      <c r="G351" s="6">
        <f>SUMIFS(ENTRADAS[CANTIDAD],ENTRADAS[CODIGO],STOCK[[#This Row],[CODIGO]])</f>
        <v>3</v>
      </c>
      <c r="H351" s="6">
        <f>SUMIFS(SALIDAS[CANTIDAD],SALIDAS[CODIGO],STOCK[[#This Row],[CODIGO]])</f>
        <v>0</v>
      </c>
      <c r="I351" s="7">
        <f>STOCK[[#This Row],[SALIDAS (VENTAS)]]*STOCK[[#This Row],[PRECIO]]</f>
        <v>0</v>
      </c>
      <c r="J351" s="8">
        <f>SUM($I$2:I351)/SUM(STOCK[VENTAS])</f>
        <v>1</v>
      </c>
      <c r="K351" s="6" t="str">
        <f>_xlfn.XLOOKUP(STOCK[[#This Row],[%ACUMULADO VENTAS]],DISTRIBUCION[CORTE],DISTRIBUCION[CLASIFICACIÓN],"",-1)</f>
        <v>C</v>
      </c>
    </row>
    <row r="352" spans="1:11" x14ac:dyDescent="0.25">
      <c r="A352">
        <v>4264</v>
      </c>
      <c r="B352" t="s">
        <v>374</v>
      </c>
      <c r="C352" t="s">
        <v>60</v>
      </c>
      <c r="D352" s="3">
        <v>7000</v>
      </c>
      <c r="E352" s="6">
        <f>STOCK[[#This Row],[ENTRADAS (COMPRAS)]]-STOCK[[#This Row],[SALIDAS (VENTAS)]]</f>
        <v>3</v>
      </c>
      <c r="F352" s="3">
        <f>STOCK[[#This Row],[STOCK]]*STOCK[[#This Row],[PRECIO]]</f>
        <v>21000</v>
      </c>
      <c r="G352" s="6">
        <f>SUMIFS(ENTRADAS[CANTIDAD],ENTRADAS[CODIGO],STOCK[[#This Row],[CODIGO]])</f>
        <v>3</v>
      </c>
      <c r="H352" s="6">
        <f>SUMIFS(SALIDAS[CANTIDAD],SALIDAS[CODIGO],STOCK[[#This Row],[CODIGO]])</f>
        <v>0</v>
      </c>
      <c r="I352" s="7">
        <f>STOCK[[#This Row],[SALIDAS (VENTAS)]]*STOCK[[#This Row],[PRECIO]]</f>
        <v>0</v>
      </c>
      <c r="J352" s="8">
        <f>SUM($I$2:I352)/SUM(STOCK[VENTAS])</f>
        <v>1</v>
      </c>
      <c r="K352" s="6" t="str">
        <f>_xlfn.XLOOKUP(STOCK[[#This Row],[%ACUMULADO VENTAS]],DISTRIBUCION[CORTE],DISTRIBUCION[CLASIFICACIÓN],"",-1)</f>
        <v>C</v>
      </c>
    </row>
    <row r="353" spans="1:11" x14ac:dyDescent="0.25">
      <c r="A353">
        <v>4270</v>
      </c>
      <c r="B353" t="s">
        <v>375</v>
      </c>
      <c r="C353" t="s">
        <v>60</v>
      </c>
      <c r="D353" s="3">
        <v>3000</v>
      </c>
      <c r="E353" s="6">
        <f>STOCK[[#This Row],[ENTRADAS (COMPRAS)]]-STOCK[[#This Row],[SALIDAS (VENTAS)]]</f>
        <v>3</v>
      </c>
      <c r="F353" s="3">
        <f>STOCK[[#This Row],[STOCK]]*STOCK[[#This Row],[PRECIO]]</f>
        <v>9000</v>
      </c>
      <c r="G353" s="6">
        <f>SUMIFS(ENTRADAS[CANTIDAD],ENTRADAS[CODIGO],STOCK[[#This Row],[CODIGO]])</f>
        <v>3</v>
      </c>
      <c r="H353" s="6">
        <f>SUMIFS(SALIDAS[CANTIDAD],SALIDAS[CODIGO],STOCK[[#This Row],[CODIGO]])</f>
        <v>0</v>
      </c>
      <c r="I353" s="7">
        <f>STOCK[[#This Row],[SALIDAS (VENTAS)]]*STOCK[[#This Row],[PRECIO]]</f>
        <v>0</v>
      </c>
      <c r="J353" s="8">
        <f>SUM($I$2:I353)/SUM(STOCK[VENTAS])</f>
        <v>1</v>
      </c>
      <c r="K353" s="6" t="str">
        <f>_xlfn.XLOOKUP(STOCK[[#This Row],[%ACUMULADO VENTAS]],DISTRIBUCION[CORTE],DISTRIBUCION[CLASIFICACIÓN],"",-1)</f>
        <v>C</v>
      </c>
    </row>
    <row r="354" spans="1:11" x14ac:dyDescent="0.25">
      <c r="A354">
        <v>4745</v>
      </c>
      <c r="B354" t="s">
        <v>376</v>
      </c>
      <c r="C354" t="s">
        <v>47</v>
      </c>
      <c r="D354" s="3">
        <v>9000</v>
      </c>
      <c r="E354" s="6">
        <f>STOCK[[#This Row],[ENTRADAS (COMPRAS)]]-STOCK[[#This Row],[SALIDAS (VENTAS)]]</f>
        <v>3</v>
      </c>
      <c r="F354" s="3">
        <f>STOCK[[#This Row],[STOCK]]*STOCK[[#This Row],[PRECIO]]</f>
        <v>27000</v>
      </c>
      <c r="G354" s="6">
        <f>SUMIFS(ENTRADAS[CANTIDAD],ENTRADAS[CODIGO],STOCK[[#This Row],[CODIGO]])</f>
        <v>3</v>
      </c>
      <c r="H354" s="6">
        <f>SUMIFS(SALIDAS[CANTIDAD],SALIDAS[CODIGO],STOCK[[#This Row],[CODIGO]])</f>
        <v>0</v>
      </c>
      <c r="I354" s="7">
        <f>STOCK[[#This Row],[SALIDAS (VENTAS)]]*STOCK[[#This Row],[PRECIO]]</f>
        <v>0</v>
      </c>
      <c r="J354" s="8">
        <f>SUM($I$2:I354)/SUM(STOCK[VENTAS])</f>
        <v>1</v>
      </c>
      <c r="K354" s="6" t="str">
        <f>_xlfn.XLOOKUP(STOCK[[#This Row],[%ACUMULADO VENTAS]],DISTRIBUCION[CORTE],DISTRIBUCION[CLASIFICACIÓN],"",-1)</f>
        <v>C</v>
      </c>
    </row>
    <row r="355" spans="1:11" x14ac:dyDescent="0.25">
      <c r="A355">
        <v>6303</v>
      </c>
      <c r="B355" t="s">
        <v>377</v>
      </c>
      <c r="C355" t="s">
        <v>491</v>
      </c>
      <c r="D355" s="3">
        <v>8000</v>
      </c>
      <c r="E355" s="6">
        <f>STOCK[[#This Row],[ENTRADAS (COMPRAS)]]-STOCK[[#This Row],[SALIDAS (VENTAS)]]</f>
        <v>3</v>
      </c>
      <c r="F355" s="3">
        <f>STOCK[[#This Row],[STOCK]]*STOCK[[#This Row],[PRECIO]]</f>
        <v>24000</v>
      </c>
      <c r="G355" s="6">
        <f>SUMIFS(ENTRADAS[CANTIDAD],ENTRADAS[CODIGO],STOCK[[#This Row],[CODIGO]])</f>
        <v>3</v>
      </c>
      <c r="H355" s="6">
        <f>SUMIFS(SALIDAS[CANTIDAD],SALIDAS[CODIGO],STOCK[[#This Row],[CODIGO]])</f>
        <v>0</v>
      </c>
      <c r="I355" s="7">
        <f>STOCK[[#This Row],[SALIDAS (VENTAS)]]*STOCK[[#This Row],[PRECIO]]</f>
        <v>0</v>
      </c>
      <c r="J355" s="8">
        <f>SUM($I$2:I355)/SUM(STOCK[VENTAS])</f>
        <v>1</v>
      </c>
      <c r="K355" s="6" t="str">
        <f>_xlfn.XLOOKUP(STOCK[[#This Row],[%ACUMULADO VENTAS]],DISTRIBUCION[CORTE],DISTRIBUCION[CLASIFICACIÓN],"",-1)</f>
        <v>C</v>
      </c>
    </row>
    <row r="356" spans="1:11" x14ac:dyDescent="0.25">
      <c r="A356">
        <v>12071</v>
      </c>
      <c r="B356" t="s">
        <v>379</v>
      </c>
      <c r="C356" t="s">
        <v>60</v>
      </c>
      <c r="D356" s="3">
        <v>4000</v>
      </c>
      <c r="E356" s="6">
        <f>STOCK[[#This Row],[ENTRADAS (COMPRAS)]]-STOCK[[#This Row],[SALIDAS (VENTAS)]]</f>
        <v>3</v>
      </c>
      <c r="F356" s="3">
        <f>STOCK[[#This Row],[STOCK]]*STOCK[[#This Row],[PRECIO]]</f>
        <v>12000</v>
      </c>
      <c r="G356" s="6">
        <f>SUMIFS(ENTRADAS[CANTIDAD],ENTRADAS[CODIGO],STOCK[[#This Row],[CODIGO]])</f>
        <v>3</v>
      </c>
      <c r="H356" s="6">
        <f>SUMIFS(SALIDAS[CANTIDAD],SALIDAS[CODIGO],STOCK[[#This Row],[CODIGO]])</f>
        <v>0</v>
      </c>
      <c r="I356" s="7">
        <f>STOCK[[#This Row],[SALIDAS (VENTAS)]]*STOCK[[#This Row],[PRECIO]]</f>
        <v>0</v>
      </c>
      <c r="J356" s="8">
        <f>SUM($I$2:I356)/SUM(STOCK[VENTAS])</f>
        <v>1</v>
      </c>
      <c r="K356" s="6" t="str">
        <f>_xlfn.XLOOKUP(STOCK[[#This Row],[%ACUMULADO VENTAS]],DISTRIBUCION[CORTE],DISTRIBUCION[CLASIFICACIÓN],"",-1)</f>
        <v>C</v>
      </c>
    </row>
    <row r="357" spans="1:11" x14ac:dyDescent="0.25">
      <c r="A357">
        <v>13283</v>
      </c>
      <c r="B357" t="s">
        <v>380</v>
      </c>
      <c r="C357" t="s">
        <v>20</v>
      </c>
      <c r="D357" s="3">
        <v>1600</v>
      </c>
      <c r="E357" s="6">
        <f>STOCK[[#This Row],[ENTRADAS (COMPRAS)]]-STOCK[[#This Row],[SALIDAS (VENTAS)]]</f>
        <v>3</v>
      </c>
      <c r="F357" s="3">
        <f>STOCK[[#This Row],[STOCK]]*STOCK[[#This Row],[PRECIO]]</f>
        <v>4800</v>
      </c>
      <c r="G357" s="6">
        <f>SUMIFS(ENTRADAS[CANTIDAD],ENTRADAS[CODIGO],STOCK[[#This Row],[CODIGO]])</f>
        <v>3</v>
      </c>
      <c r="H357" s="6">
        <f>SUMIFS(SALIDAS[CANTIDAD],SALIDAS[CODIGO],STOCK[[#This Row],[CODIGO]])</f>
        <v>0</v>
      </c>
      <c r="I357" s="7">
        <f>STOCK[[#This Row],[SALIDAS (VENTAS)]]*STOCK[[#This Row],[PRECIO]]</f>
        <v>0</v>
      </c>
      <c r="J357" s="8">
        <f>SUM($I$2:I357)/SUM(STOCK[VENTAS])</f>
        <v>1</v>
      </c>
      <c r="K357" s="6" t="str">
        <f>_xlfn.XLOOKUP(STOCK[[#This Row],[%ACUMULADO VENTAS]],DISTRIBUCION[CORTE],DISTRIBUCION[CLASIFICACIÓN],"",-1)</f>
        <v>C</v>
      </c>
    </row>
    <row r="358" spans="1:11" x14ac:dyDescent="0.25">
      <c r="A358">
        <v>15687</v>
      </c>
      <c r="B358" t="s">
        <v>381</v>
      </c>
      <c r="C358" t="s">
        <v>47</v>
      </c>
      <c r="D358" s="3">
        <v>7000</v>
      </c>
      <c r="E358" s="6">
        <f>STOCK[[#This Row],[ENTRADAS (COMPRAS)]]-STOCK[[#This Row],[SALIDAS (VENTAS)]]</f>
        <v>3</v>
      </c>
      <c r="F358" s="3">
        <f>STOCK[[#This Row],[STOCK]]*STOCK[[#This Row],[PRECIO]]</f>
        <v>21000</v>
      </c>
      <c r="G358" s="6">
        <f>SUMIFS(ENTRADAS[CANTIDAD],ENTRADAS[CODIGO],STOCK[[#This Row],[CODIGO]])</f>
        <v>3</v>
      </c>
      <c r="H358" s="6">
        <f>SUMIFS(SALIDAS[CANTIDAD],SALIDAS[CODIGO],STOCK[[#This Row],[CODIGO]])</f>
        <v>0</v>
      </c>
      <c r="I358" s="7">
        <f>STOCK[[#This Row],[SALIDAS (VENTAS)]]*STOCK[[#This Row],[PRECIO]]</f>
        <v>0</v>
      </c>
      <c r="J358" s="8">
        <f>SUM($I$2:I358)/SUM(STOCK[VENTAS])</f>
        <v>1</v>
      </c>
      <c r="K358" s="6" t="str">
        <f>_xlfn.XLOOKUP(STOCK[[#This Row],[%ACUMULADO VENTAS]],DISTRIBUCION[CORTE],DISTRIBUCION[CLASIFICACIÓN],"",-1)</f>
        <v>C</v>
      </c>
    </row>
    <row r="359" spans="1:11" x14ac:dyDescent="0.25">
      <c r="A359">
        <v>16705</v>
      </c>
      <c r="B359" t="s">
        <v>382</v>
      </c>
      <c r="C359" t="s">
        <v>35</v>
      </c>
      <c r="D359" s="3">
        <v>6500</v>
      </c>
      <c r="E359" s="6">
        <f>STOCK[[#This Row],[ENTRADAS (COMPRAS)]]-STOCK[[#This Row],[SALIDAS (VENTAS)]]</f>
        <v>3</v>
      </c>
      <c r="F359" s="3">
        <f>STOCK[[#This Row],[STOCK]]*STOCK[[#This Row],[PRECIO]]</f>
        <v>19500</v>
      </c>
      <c r="G359" s="6">
        <f>SUMIFS(ENTRADAS[CANTIDAD],ENTRADAS[CODIGO],STOCK[[#This Row],[CODIGO]])</f>
        <v>3</v>
      </c>
      <c r="H359" s="6">
        <f>SUMIFS(SALIDAS[CANTIDAD],SALIDAS[CODIGO],STOCK[[#This Row],[CODIGO]])</f>
        <v>0</v>
      </c>
      <c r="I359" s="7">
        <f>STOCK[[#This Row],[SALIDAS (VENTAS)]]*STOCK[[#This Row],[PRECIO]]</f>
        <v>0</v>
      </c>
      <c r="J359" s="8">
        <f>SUM($I$2:I359)/SUM(STOCK[VENTAS])</f>
        <v>1</v>
      </c>
      <c r="K359" s="6" t="str">
        <f>_xlfn.XLOOKUP(STOCK[[#This Row],[%ACUMULADO VENTAS]],DISTRIBUCION[CORTE],DISTRIBUCION[CLASIFICACIÓN],"",-1)</f>
        <v>C</v>
      </c>
    </row>
    <row r="360" spans="1:11" x14ac:dyDescent="0.25">
      <c r="A360">
        <v>3373</v>
      </c>
      <c r="B360" t="s">
        <v>383</v>
      </c>
      <c r="C360" t="s">
        <v>47</v>
      </c>
      <c r="D360" s="3">
        <v>8000</v>
      </c>
      <c r="E360" s="6">
        <f>STOCK[[#This Row],[ENTRADAS (COMPRAS)]]-STOCK[[#This Row],[SALIDAS (VENTAS)]]</f>
        <v>3</v>
      </c>
      <c r="F360" s="3">
        <f>STOCK[[#This Row],[STOCK]]*STOCK[[#This Row],[PRECIO]]</f>
        <v>24000</v>
      </c>
      <c r="G360" s="6">
        <f>SUMIFS(ENTRADAS[CANTIDAD],ENTRADAS[CODIGO],STOCK[[#This Row],[CODIGO]])</f>
        <v>3</v>
      </c>
      <c r="H360" s="6">
        <f>SUMIFS(SALIDAS[CANTIDAD],SALIDAS[CODIGO],STOCK[[#This Row],[CODIGO]])</f>
        <v>0</v>
      </c>
      <c r="I360" s="7">
        <f>STOCK[[#This Row],[SALIDAS (VENTAS)]]*STOCK[[#This Row],[PRECIO]]</f>
        <v>0</v>
      </c>
      <c r="J360" s="8">
        <f>SUM($I$2:I360)/SUM(STOCK[VENTAS])</f>
        <v>1</v>
      </c>
      <c r="K360" s="6" t="str">
        <f>_xlfn.XLOOKUP(STOCK[[#This Row],[%ACUMULADO VENTAS]],DISTRIBUCION[CORTE],DISTRIBUCION[CLASIFICACIÓN],"",-1)</f>
        <v>C</v>
      </c>
    </row>
    <row r="361" spans="1:11" x14ac:dyDescent="0.25">
      <c r="A361">
        <v>623</v>
      </c>
      <c r="B361" t="s">
        <v>384</v>
      </c>
      <c r="C361" t="s">
        <v>17</v>
      </c>
      <c r="D361" s="3">
        <v>2000</v>
      </c>
      <c r="E361" s="6">
        <f>STOCK[[#This Row],[ENTRADAS (COMPRAS)]]-STOCK[[#This Row],[SALIDAS (VENTAS)]]</f>
        <v>2</v>
      </c>
      <c r="F361" s="3">
        <f>STOCK[[#This Row],[STOCK]]*STOCK[[#This Row],[PRECIO]]</f>
        <v>4000</v>
      </c>
      <c r="G361" s="6">
        <f>SUMIFS(ENTRADAS[CANTIDAD],ENTRADAS[CODIGO],STOCK[[#This Row],[CODIGO]])</f>
        <v>2</v>
      </c>
      <c r="H361" s="6">
        <f>SUMIFS(SALIDAS[CANTIDAD],SALIDAS[CODIGO],STOCK[[#This Row],[CODIGO]])</f>
        <v>0</v>
      </c>
      <c r="I361" s="7">
        <f>STOCK[[#This Row],[SALIDAS (VENTAS)]]*STOCK[[#This Row],[PRECIO]]</f>
        <v>0</v>
      </c>
      <c r="J361" s="8">
        <f>SUM($I$2:I361)/SUM(STOCK[VENTAS])</f>
        <v>1</v>
      </c>
      <c r="K361" s="6" t="str">
        <f>_xlfn.XLOOKUP(STOCK[[#This Row],[%ACUMULADO VENTAS]],DISTRIBUCION[CORTE],DISTRIBUCION[CLASIFICACIÓN],"",-1)</f>
        <v>C</v>
      </c>
    </row>
    <row r="362" spans="1:11" x14ac:dyDescent="0.25">
      <c r="A362">
        <v>1493</v>
      </c>
      <c r="B362" t="s">
        <v>385</v>
      </c>
      <c r="C362" t="s">
        <v>35</v>
      </c>
      <c r="D362" s="3">
        <v>5000</v>
      </c>
      <c r="E362" s="6">
        <f>STOCK[[#This Row],[ENTRADAS (COMPRAS)]]-STOCK[[#This Row],[SALIDAS (VENTAS)]]</f>
        <v>2</v>
      </c>
      <c r="F362" s="3">
        <f>STOCK[[#This Row],[STOCK]]*STOCK[[#This Row],[PRECIO]]</f>
        <v>10000</v>
      </c>
      <c r="G362" s="6">
        <f>SUMIFS(ENTRADAS[CANTIDAD],ENTRADAS[CODIGO],STOCK[[#This Row],[CODIGO]])</f>
        <v>2</v>
      </c>
      <c r="H362" s="6">
        <f>SUMIFS(SALIDAS[CANTIDAD],SALIDAS[CODIGO],STOCK[[#This Row],[CODIGO]])</f>
        <v>0</v>
      </c>
      <c r="I362" s="7">
        <f>STOCK[[#This Row],[SALIDAS (VENTAS)]]*STOCK[[#This Row],[PRECIO]]</f>
        <v>0</v>
      </c>
      <c r="J362" s="8">
        <f>SUM($I$2:I362)/SUM(STOCK[VENTAS])</f>
        <v>1</v>
      </c>
      <c r="K362" s="6" t="str">
        <f>_xlfn.XLOOKUP(STOCK[[#This Row],[%ACUMULADO VENTAS]],DISTRIBUCION[CORTE],DISTRIBUCION[CLASIFICACIÓN],"",-1)</f>
        <v>C</v>
      </c>
    </row>
    <row r="363" spans="1:11" x14ac:dyDescent="0.25">
      <c r="A363">
        <v>1724</v>
      </c>
      <c r="B363" t="s">
        <v>386</v>
      </c>
      <c r="C363" t="s">
        <v>182</v>
      </c>
      <c r="D363" s="3">
        <v>5000</v>
      </c>
      <c r="E363" s="6">
        <f>STOCK[[#This Row],[ENTRADAS (COMPRAS)]]-STOCK[[#This Row],[SALIDAS (VENTAS)]]</f>
        <v>2</v>
      </c>
      <c r="F363" s="3">
        <f>STOCK[[#This Row],[STOCK]]*STOCK[[#This Row],[PRECIO]]</f>
        <v>10000</v>
      </c>
      <c r="G363" s="6">
        <f>SUMIFS(ENTRADAS[CANTIDAD],ENTRADAS[CODIGO],STOCK[[#This Row],[CODIGO]])</f>
        <v>2</v>
      </c>
      <c r="H363" s="6">
        <f>SUMIFS(SALIDAS[CANTIDAD],SALIDAS[CODIGO],STOCK[[#This Row],[CODIGO]])</f>
        <v>0</v>
      </c>
      <c r="I363" s="7">
        <f>STOCK[[#This Row],[SALIDAS (VENTAS)]]*STOCK[[#This Row],[PRECIO]]</f>
        <v>0</v>
      </c>
      <c r="J363" s="8">
        <f>SUM($I$2:I363)/SUM(STOCK[VENTAS])</f>
        <v>1</v>
      </c>
      <c r="K363" s="6" t="str">
        <f>_xlfn.XLOOKUP(STOCK[[#This Row],[%ACUMULADO VENTAS]],DISTRIBUCION[CORTE],DISTRIBUCION[CLASIFICACIÓN],"",-1)</f>
        <v>C</v>
      </c>
    </row>
    <row r="364" spans="1:11" x14ac:dyDescent="0.25">
      <c r="A364">
        <v>1812</v>
      </c>
      <c r="B364" t="s">
        <v>387</v>
      </c>
      <c r="C364" t="s">
        <v>47</v>
      </c>
      <c r="D364" s="3">
        <v>10000</v>
      </c>
      <c r="E364" s="6">
        <f>STOCK[[#This Row],[ENTRADAS (COMPRAS)]]-STOCK[[#This Row],[SALIDAS (VENTAS)]]</f>
        <v>2</v>
      </c>
      <c r="F364" s="3">
        <f>STOCK[[#This Row],[STOCK]]*STOCK[[#This Row],[PRECIO]]</f>
        <v>20000</v>
      </c>
      <c r="G364" s="6">
        <f>SUMIFS(ENTRADAS[CANTIDAD],ENTRADAS[CODIGO],STOCK[[#This Row],[CODIGO]])</f>
        <v>2</v>
      </c>
      <c r="H364" s="6">
        <f>SUMIFS(SALIDAS[CANTIDAD],SALIDAS[CODIGO],STOCK[[#This Row],[CODIGO]])</f>
        <v>0</v>
      </c>
      <c r="I364" s="7">
        <f>STOCK[[#This Row],[SALIDAS (VENTAS)]]*STOCK[[#This Row],[PRECIO]]</f>
        <v>0</v>
      </c>
      <c r="J364" s="8">
        <f>SUM($I$2:I364)/SUM(STOCK[VENTAS])</f>
        <v>1</v>
      </c>
      <c r="K364" s="6" t="str">
        <f>_xlfn.XLOOKUP(STOCK[[#This Row],[%ACUMULADO VENTAS]],DISTRIBUCION[CORTE],DISTRIBUCION[CLASIFICACIÓN],"",-1)</f>
        <v>C</v>
      </c>
    </row>
    <row r="365" spans="1:11" x14ac:dyDescent="0.25">
      <c r="A365">
        <v>2429</v>
      </c>
      <c r="B365" t="s">
        <v>388</v>
      </c>
      <c r="C365" t="s">
        <v>47</v>
      </c>
      <c r="D365" s="3">
        <v>4000</v>
      </c>
      <c r="E365" s="6">
        <f>STOCK[[#This Row],[ENTRADAS (COMPRAS)]]-STOCK[[#This Row],[SALIDAS (VENTAS)]]</f>
        <v>2</v>
      </c>
      <c r="F365" s="3">
        <f>STOCK[[#This Row],[STOCK]]*STOCK[[#This Row],[PRECIO]]</f>
        <v>8000</v>
      </c>
      <c r="G365" s="6">
        <f>SUMIFS(ENTRADAS[CANTIDAD],ENTRADAS[CODIGO],STOCK[[#This Row],[CODIGO]])</f>
        <v>2</v>
      </c>
      <c r="H365" s="6">
        <f>SUMIFS(SALIDAS[CANTIDAD],SALIDAS[CODIGO],STOCK[[#This Row],[CODIGO]])</f>
        <v>0</v>
      </c>
      <c r="I365" s="7">
        <f>STOCK[[#This Row],[SALIDAS (VENTAS)]]*STOCK[[#This Row],[PRECIO]]</f>
        <v>0</v>
      </c>
      <c r="J365" s="8">
        <f>SUM($I$2:I365)/SUM(STOCK[VENTAS])</f>
        <v>1</v>
      </c>
      <c r="K365" s="6" t="str">
        <f>_xlfn.XLOOKUP(STOCK[[#This Row],[%ACUMULADO VENTAS]],DISTRIBUCION[CORTE],DISTRIBUCION[CLASIFICACIÓN],"",-1)</f>
        <v>C</v>
      </c>
    </row>
    <row r="366" spans="1:11" x14ac:dyDescent="0.25">
      <c r="A366">
        <v>2684</v>
      </c>
      <c r="B366" t="s">
        <v>389</v>
      </c>
      <c r="C366" t="s">
        <v>60</v>
      </c>
      <c r="D366" s="3">
        <v>18000</v>
      </c>
      <c r="E366" s="6">
        <f>STOCK[[#This Row],[ENTRADAS (COMPRAS)]]-STOCK[[#This Row],[SALIDAS (VENTAS)]]</f>
        <v>2</v>
      </c>
      <c r="F366" s="3">
        <f>STOCK[[#This Row],[STOCK]]*STOCK[[#This Row],[PRECIO]]</f>
        <v>36000</v>
      </c>
      <c r="G366" s="6">
        <f>SUMIFS(ENTRADAS[CANTIDAD],ENTRADAS[CODIGO],STOCK[[#This Row],[CODIGO]])</f>
        <v>2</v>
      </c>
      <c r="H366" s="6">
        <f>SUMIFS(SALIDAS[CANTIDAD],SALIDAS[CODIGO],STOCK[[#This Row],[CODIGO]])</f>
        <v>0</v>
      </c>
      <c r="I366" s="7">
        <f>STOCK[[#This Row],[SALIDAS (VENTAS)]]*STOCK[[#This Row],[PRECIO]]</f>
        <v>0</v>
      </c>
      <c r="J366" s="8">
        <f>SUM($I$2:I366)/SUM(STOCK[VENTAS])</f>
        <v>1</v>
      </c>
      <c r="K366" s="6" t="str">
        <f>_xlfn.XLOOKUP(STOCK[[#This Row],[%ACUMULADO VENTAS]],DISTRIBUCION[CORTE],DISTRIBUCION[CLASIFICACIÓN],"",-1)</f>
        <v>C</v>
      </c>
    </row>
    <row r="367" spans="1:11" x14ac:dyDescent="0.25">
      <c r="A367">
        <v>2709</v>
      </c>
      <c r="B367" t="s">
        <v>390</v>
      </c>
      <c r="C367" t="s">
        <v>216</v>
      </c>
      <c r="D367" s="3">
        <v>2000</v>
      </c>
      <c r="E367" s="6">
        <f>STOCK[[#This Row],[ENTRADAS (COMPRAS)]]-STOCK[[#This Row],[SALIDAS (VENTAS)]]</f>
        <v>2</v>
      </c>
      <c r="F367" s="3">
        <f>STOCK[[#This Row],[STOCK]]*STOCK[[#This Row],[PRECIO]]</f>
        <v>4000</v>
      </c>
      <c r="G367" s="6">
        <f>SUMIFS(ENTRADAS[CANTIDAD],ENTRADAS[CODIGO],STOCK[[#This Row],[CODIGO]])</f>
        <v>2</v>
      </c>
      <c r="H367" s="6">
        <f>SUMIFS(SALIDAS[CANTIDAD],SALIDAS[CODIGO],STOCK[[#This Row],[CODIGO]])</f>
        <v>0</v>
      </c>
      <c r="I367" s="7">
        <f>STOCK[[#This Row],[SALIDAS (VENTAS)]]*STOCK[[#This Row],[PRECIO]]</f>
        <v>0</v>
      </c>
      <c r="J367" s="8">
        <f>SUM($I$2:I367)/SUM(STOCK[VENTAS])</f>
        <v>1</v>
      </c>
      <c r="K367" s="6" t="str">
        <f>_xlfn.XLOOKUP(STOCK[[#This Row],[%ACUMULADO VENTAS]],DISTRIBUCION[CORTE],DISTRIBUCION[CLASIFICACIÓN],"",-1)</f>
        <v>C</v>
      </c>
    </row>
    <row r="368" spans="1:11" x14ac:dyDescent="0.25">
      <c r="A368">
        <v>2868</v>
      </c>
      <c r="B368" t="s">
        <v>391</v>
      </c>
      <c r="C368" t="s">
        <v>20</v>
      </c>
      <c r="D368" s="3">
        <v>1800</v>
      </c>
      <c r="E368" s="6">
        <f>STOCK[[#This Row],[ENTRADAS (COMPRAS)]]-STOCK[[#This Row],[SALIDAS (VENTAS)]]</f>
        <v>2</v>
      </c>
      <c r="F368" s="3">
        <f>STOCK[[#This Row],[STOCK]]*STOCK[[#This Row],[PRECIO]]</f>
        <v>3600</v>
      </c>
      <c r="G368" s="6">
        <f>SUMIFS(ENTRADAS[CANTIDAD],ENTRADAS[CODIGO],STOCK[[#This Row],[CODIGO]])</f>
        <v>2</v>
      </c>
      <c r="H368" s="6">
        <f>SUMIFS(SALIDAS[CANTIDAD],SALIDAS[CODIGO],STOCK[[#This Row],[CODIGO]])</f>
        <v>0</v>
      </c>
      <c r="I368" s="7">
        <f>STOCK[[#This Row],[SALIDAS (VENTAS)]]*STOCK[[#This Row],[PRECIO]]</f>
        <v>0</v>
      </c>
      <c r="J368" s="8">
        <f>SUM($I$2:I368)/SUM(STOCK[VENTAS])</f>
        <v>1</v>
      </c>
      <c r="K368" s="6" t="str">
        <f>_xlfn.XLOOKUP(STOCK[[#This Row],[%ACUMULADO VENTAS]],DISTRIBUCION[CORTE],DISTRIBUCION[CLASIFICACIÓN],"",-1)</f>
        <v>C</v>
      </c>
    </row>
    <row r="369" spans="1:11" x14ac:dyDescent="0.25">
      <c r="A369">
        <v>3683</v>
      </c>
      <c r="B369" t="s">
        <v>392</v>
      </c>
      <c r="C369" t="s">
        <v>20</v>
      </c>
      <c r="D369" s="3">
        <v>9000</v>
      </c>
      <c r="E369" s="6">
        <f>STOCK[[#This Row],[ENTRADAS (COMPRAS)]]-STOCK[[#This Row],[SALIDAS (VENTAS)]]</f>
        <v>2</v>
      </c>
      <c r="F369" s="3">
        <f>STOCK[[#This Row],[STOCK]]*STOCK[[#This Row],[PRECIO]]</f>
        <v>18000</v>
      </c>
      <c r="G369" s="6">
        <f>SUMIFS(ENTRADAS[CANTIDAD],ENTRADAS[CODIGO],STOCK[[#This Row],[CODIGO]])</f>
        <v>2</v>
      </c>
      <c r="H369" s="6">
        <f>SUMIFS(SALIDAS[CANTIDAD],SALIDAS[CODIGO],STOCK[[#This Row],[CODIGO]])</f>
        <v>0</v>
      </c>
      <c r="I369" s="7">
        <f>STOCK[[#This Row],[SALIDAS (VENTAS)]]*STOCK[[#This Row],[PRECIO]]</f>
        <v>0</v>
      </c>
      <c r="J369" s="8">
        <f>SUM($I$2:I369)/SUM(STOCK[VENTAS])</f>
        <v>1</v>
      </c>
      <c r="K369" s="6" t="str">
        <f>_xlfn.XLOOKUP(STOCK[[#This Row],[%ACUMULADO VENTAS]],DISTRIBUCION[CORTE],DISTRIBUCION[CLASIFICACIÓN],"",-1)</f>
        <v>C</v>
      </c>
    </row>
    <row r="370" spans="1:11" x14ac:dyDescent="0.25">
      <c r="A370">
        <v>6088</v>
      </c>
      <c r="B370" t="s">
        <v>393</v>
      </c>
      <c r="C370" t="s">
        <v>60</v>
      </c>
      <c r="D370" s="3">
        <v>3000</v>
      </c>
      <c r="E370" s="6">
        <f>STOCK[[#This Row],[ENTRADAS (COMPRAS)]]-STOCK[[#This Row],[SALIDAS (VENTAS)]]</f>
        <v>2</v>
      </c>
      <c r="F370" s="3">
        <f>STOCK[[#This Row],[STOCK]]*STOCK[[#This Row],[PRECIO]]</f>
        <v>6000</v>
      </c>
      <c r="G370" s="6">
        <f>SUMIFS(ENTRADAS[CANTIDAD],ENTRADAS[CODIGO],STOCK[[#This Row],[CODIGO]])</f>
        <v>2</v>
      </c>
      <c r="H370" s="6">
        <f>SUMIFS(SALIDAS[CANTIDAD],SALIDAS[CODIGO],STOCK[[#This Row],[CODIGO]])</f>
        <v>0</v>
      </c>
      <c r="I370" s="7">
        <f>STOCK[[#This Row],[SALIDAS (VENTAS)]]*STOCK[[#This Row],[PRECIO]]</f>
        <v>0</v>
      </c>
      <c r="J370" s="8">
        <f>SUM($I$2:I370)/SUM(STOCK[VENTAS])</f>
        <v>1</v>
      </c>
      <c r="K370" s="6" t="str">
        <f>_xlfn.XLOOKUP(STOCK[[#This Row],[%ACUMULADO VENTAS]],DISTRIBUCION[CORTE],DISTRIBUCION[CLASIFICACIÓN],"",-1)</f>
        <v>C</v>
      </c>
    </row>
    <row r="371" spans="1:11" x14ac:dyDescent="0.25">
      <c r="A371">
        <v>6424</v>
      </c>
      <c r="B371" t="s">
        <v>394</v>
      </c>
      <c r="C371" t="s">
        <v>20</v>
      </c>
      <c r="D371" s="3">
        <v>12000</v>
      </c>
      <c r="E371" s="6">
        <f>STOCK[[#This Row],[ENTRADAS (COMPRAS)]]-STOCK[[#This Row],[SALIDAS (VENTAS)]]</f>
        <v>2</v>
      </c>
      <c r="F371" s="3">
        <f>STOCK[[#This Row],[STOCK]]*STOCK[[#This Row],[PRECIO]]</f>
        <v>24000</v>
      </c>
      <c r="G371" s="6">
        <f>SUMIFS(ENTRADAS[CANTIDAD],ENTRADAS[CODIGO],STOCK[[#This Row],[CODIGO]])</f>
        <v>2</v>
      </c>
      <c r="H371" s="6">
        <f>SUMIFS(SALIDAS[CANTIDAD],SALIDAS[CODIGO],STOCK[[#This Row],[CODIGO]])</f>
        <v>0</v>
      </c>
      <c r="I371" s="7">
        <f>STOCK[[#This Row],[SALIDAS (VENTAS)]]*STOCK[[#This Row],[PRECIO]]</f>
        <v>0</v>
      </c>
      <c r="J371" s="8">
        <f>SUM($I$2:I371)/SUM(STOCK[VENTAS])</f>
        <v>1</v>
      </c>
      <c r="K371" s="6" t="str">
        <f>_xlfn.XLOOKUP(STOCK[[#This Row],[%ACUMULADO VENTAS]],DISTRIBUCION[CORTE],DISTRIBUCION[CLASIFICACIÓN],"",-1)</f>
        <v>C</v>
      </c>
    </row>
    <row r="372" spans="1:11" x14ac:dyDescent="0.25">
      <c r="A372">
        <v>7663</v>
      </c>
      <c r="B372" t="s">
        <v>395</v>
      </c>
      <c r="C372" t="s">
        <v>20</v>
      </c>
      <c r="D372" s="3">
        <v>15000</v>
      </c>
      <c r="E372" s="6">
        <f>STOCK[[#This Row],[ENTRADAS (COMPRAS)]]-STOCK[[#This Row],[SALIDAS (VENTAS)]]</f>
        <v>2</v>
      </c>
      <c r="F372" s="3">
        <f>STOCK[[#This Row],[STOCK]]*STOCK[[#This Row],[PRECIO]]</f>
        <v>30000</v>
      </c>
      <c r="G372" s="6">
        <f>SUMIFS(ENTRADAS[CANTIDAD],ENTRADAS[CODIGO],STOCK[[#This Row],[CODIGO]])</f>
        <v>2</v>
      </c>
      <c r="H372" s="6">
        <f>SUMIFS(SALIDAS[CANTIDAD],SALIDAS[CODIGO],STOCK[[#This Row],[CODIGO]])</f>
        <v>0</v>
      </c>
      <c r="I372" s="7">
        <f>STOCK[[#This Row],[SALIDAS (VENTAS)]]*STOCK[[#This Row],[PRECIO]]</f>
        <v>0</v>
      </c>
      <c r="J372" s="8">
        <f>SUM($I$2:I372)/SUM(STOCK[VENTAS])</f>
        <v>1</v>
      </c>
      <c r="K372" s="6" t="str">
        <f>_xlfn.XLOOKUP(STOCK[[#This Row],[%ACUMULADO VENTAS]],DISTRIBUCION[CORTE],DISTRIBUCION[CLASIFICACIÓN],"",-1)</f>
        <v>C</v>
      </c>
    </row>
    <row r="373" spans="1:11" x14ac:dyDescent="0.25">
      <c r="A373">
        <v>15115</v>
      </c>
      <c r="B373" t="s">
        <v>396</v>
      </c>
      <c r="C373" t="s">
        <v>24</v>
      </c>
      <c r="D373" s="3">
        <v>1500</v>
      </c>
      <c r="E373" s="6">
        <f>STOCK[[#This Row],[ENTRADAS (COMPRAS)]]-STOCK[[#This Row],[SALIDAS (VENTAS)]]</f>
        <v>2</v>
      </c>
      <c r="F373" s="3">
        <f>STOCK[[#This Row],[STOCK]]*STOCK[[#This Row],[PRECIO]]</f>
        <v>3000</v>
      </c>
      <c r="G373" s="6">
        <f>SUMIFS(ENTRADAS[CANTIDAD],ENTRADAS[CODIGO],STOCK[[#This Row],[CODIGO]])</f>
        <v>2</v>
      </c>
      <c r="H373" s="6">
        <f>SUMIFS(SALIDAS[CANTIDAD],SALIDAS[CODIGO],STOCK[[#This Row],[CODIGO]])</f>
        <v>0</v>
      </c>
      <c r="I373" s="7">
        <f>STOCK[[#This Row],[SALIDAS (VENTAS)]]*STOCK[[#This Row],[PRECIO]]</f>
        <v>0</v>
      </c>
      <c r="J373" s="8">
        <f>SUM($I$2:I373)/SUM(STOCK[VENTAS])</f>
        <v>1</v>
      </c>
      <c r="K373" s="6" t="str">
        <f>_xlfn.XLOOKUP(STOCK[[#This Row],[%ACUMULADO VENTAS]],DISTRIBUCION[CORTE],DISTRIBUCION[CLASIFICACIÓN],"",-1)</f>
        <v>C</v>
      </c>
    </row>
    <row r="374" spans="1:11" x14ac:dyDescent="0.25">
      <c r="A374">
        <v>16706</v>
      </c>
      <c r="B374" t="s">
        <v>397</v>
      </c>
      <c r="C374" t="s">
        <v>35</v>
      </c>
      <c r="D374" s="3">
        <v>7500</v>
      </c>
      <c r="E374" s="6">
        <f>STOCK[[#This Row],[ENTRADAS (COMPRAS)]]-STOCK[[#This Row],[SALIDAS (VENTAS)]]</f>
        <v>2</v>
      </c>
      <c r="F374" s="3">
        <f>STOCK[[#This Row],[STOCK]]*STOCK[[#This Row],[PRECIO]]</f>
        <v>15000</v>
      </c>
      <c r="G374" s="6">
        <f>SUMIFS(ENTRADAS[CANTIDAD],ENTRADAS[CODIGO],STOCK[[#This Row],[CODIGO]])</f>
        <v>2</v>
      </c>
      <c r="H374" s="6">
        <f>SUMIFS(SALIDAS[CANTIDAD],SALIDAS[CODIGO],STOCK[[#This Row],[CODIGO]])</f>
        <v>0</v>
      </c>
      <c r="I374" s="7">
        <f>STOCK[[#This Row],[SALIDAS (VENTAS)]]*STOCK[[#This Row],[PRECIO]]</f>
        <v>0</v>
      </c>
      <c r="J374" s="8">
        <f>SUM($I$2:I374)/SUM(STOCK[VENTAS])</f>
        <v>1</v>
      </c>
      <c r="K374" s="6" t="str">
        <f>_xlfn.XLOOKUP(STOCK[[#This Row],[%ACUMULADO VENTAS]],DISTRIBUCION[CORTE],DISTRIBUCION[CLASIFICACIÓN],"",-1)</f>
        <v>C</v>
      </c>
    </row>
    <row r="375" spans="1:11" x14ac:dyDescent="0.25">
      <c r="A375">
        <v>16997</v>
      </c>
      <c r="B375" t="s">
        <v>398</v>
      </c>
      <c r="C375" t="s">
        <v>33</v>
      </c>
      <c r="D375" s="3">
        <v>12000</v>
      </c>
      <c r="E375" s="6">
        <f>STOCK[[#This Row],[ENTRADAS (COMPRAS)]]-STOCK[[#This Row],[SALIDAS (VENTAS)]]</f>
        <v>2</v>
      </c>
      <c r="F375" s="3">
        <f>STOCK[[#This Row],[STOCK]]*STOCK[[#This Row],[PRECIO]]</f>
        <v>24000</v>
      </c>
      <c r="G375" s="6">
        <f>SUMIFS(ENTRADAS[CANTIDAD],ENTRADAS[CODIGO],STOCK[[#This Row],[CODIGO]])</f>
        <v>2</v>
      </c>
      <c r="H375" s="6">
        <f>SUMIFS(SALIDAS[CANTIDAD],SALIDAS[CODIGO],STOCK[[#This Row],[CODIGO]])</f>
        <v>0</v>
      </c>
      <c r="I375" s="7">
        <f>STOCK[[#This Row],[SALIDAS (VENTAS)]]*STOCK[[#This Row],[PRECIO]]</f>
        <v>0</v>
      </c>
      <c r="J375" s="8">
        <f>SUM($I$2:I375)/SUM(STOCK[VENTAS])</f>
        <v>1</v>
      </c>
      <c r="K375" s="6" t="str">
        <f>_xlfn.XLOOKUP(STOCK[[#This Row],[%ACUMULADO VENTAS]],DISTRIBUCION[CORTE],DISTRIBUCION[CLASIFICACIÓN],"",-1)</f>
        <v>C</v>
      </c>
    </row>
    <row r="376" spans="1:11" x14ac:dyDescent="0.25">
      <c r="A376">
        <v>1984</v>
      </c>
      <c r="B376" t="s">
        <v>399</v>
      </c>
      <c r="C376" t="s">
        <v>33</v>
      </c>
      <c r="D376" s="3">
        <v>15000</v>
      </c>
      <c r="E376" s="6">
        <f>STOCK[[#This Row],[ENTRADAS (COMPRAS)]]-STOCK[[#This Row],[SALIDAS (VENTAS)]]</f>
        <v>1</v>
      </c>
      <c r="F376" s="3">
        <f>STOCK[[#This Row],[STOCK]]*STOCK[[#This Row],[PRECIO]]</f>
        <v>15000</v>
      </c>
      <c r="G376" s="6">
        <f>SUMIFS(ENTRADAS[CANTIDAD],ENTRADAS[CODIGO],STOCK[[#This Row],[CODIGO]])</f>
        <v>1</v>
      </c>
      <c r="H376" s="6">
        <f>SUMIFS(SALIDAS[CANTIDAD],SALIDAS[CODIGO],STOCK[[#This Row],[CODIGO]])</f>
        <v>0</v>
      </c>
      <c r="I376" s="7">
        <f>STOCK[[#This Row],[SALIDAS (VENTAS)]]*STOCK[[#This Row],[PRECIO]]</f>
        <v>0</v>
      </c>
      <c r="J376" s="8">
        <f>SUM($I$2:I376)/SUM(STOCK[VENTAS])</f>
        <v>1</v>
      </c>
      <c r="K376" s="6" t="str">
        <f>_xlfn.XLOOKUP(STOCK[[#This Row],[%ACUMULADO VENTAS]],DISTRIBUCION[CORTE],DISTRIBUCION[CLASIFICACIÓN],"",-1)</f>
        <v>C</v>
      </c>
    </row>
    <row r="377" spans="1:11" x14ac:dyDescent="0.25">
      <c r="A377">
        <v>2832</v>
      </c>
      <c r="B377" t="s">
        <v>400</v>
      </c>
      <c r="C377" t="s">
        <v>20</v>
      </c>
      <c r="D377" s="3">
        <v>6000</v>
      </c>
      <c r="E377" s="6">
        <f>STOCK[[#This Row],[ENTRADAS (COMPRAS)]]-STOCK[[#This Row],[SALIDAS (VENTAS)]]</f>
        <v>1</v>
      </c>
      <c r="F377" s="3">
        <f>STOCK[[#This Row],[STOCK]]*STOCK[[#This Row],[PRECIO]]</f>
        <v>6000</v>
      </c>
      <c r="G377" s="6">
        <f>SUMIFS(ENTRADAS[CANTIDAD],ENTRADAS[CODIGO],STOCK[[#This Row],[CODIGO]])</f>
        <v>1</v>
      </c>
      <c r="H377" s="6">
        <f>SUMIFS(SALIDAS[CANTIDAD],SALIDAS[CODIGO],STOCK[[#This Row],[CODIGO]])</f>
        <v>0</v>
      </c>
      <c r="I377" s="7">
        <f>STOCK[[#This Row],[SALIDAS (VENTAS)]]*STOCK[[#This Row],[PRECIO]]</f>
        <v>0</v>
      </c>
      <c r="J377" s="8">
        <f>SUM($I$2:I377)/SUM(STOCK[VENTAS])</f>
        <v>1</v>
      </c>
      <c r="K377" s="6" t="str">
        <f>_xlfn.XLOOKUP(STOCK[[#This Row],[%ACUMULADO VENTAS]],DISTRIBUCION[CORTE],DISTRIBUCION[CLASIFICACIÓN],"",-1)</f>
        <v>C</v>
      </c>
    </row>
    <row r="378" spans="1:11" x14ac:dyDescent="0.25">
      <c r="A378">
        <v>3928</v>
      </c>
      <c r="B378" t="s">
        <v>401</v>
      </c>
      <c r="C378" t="s">
        <v>35</v>
      </c>
      <c r="D378" s="3">
        <v>50000</v>
      </c>
      <c r="E378" s="6">
        <f>STOCK[[#This Row],[ENTRADAS (COMPRAS)]]-STOCK[[#This Row],[SALIDAS (VENTAS)]]</f>
        <v>1</v>
      </c>
      <c r="F378" s="3">
        <f>STOCK[[#This Row],[STOCK]]*STOCK[[#This Row],[PRECIO]]</f>
        <v>50000</v>
      </c>
      <c r="G378" s="6">
        <f>SUMIFS(ENTRADAS[CANTIDAD],ENTRADAS[CODIGO],STOCK[[#This Row],[CODIGO]])</f>
        <v>1</v>
      </c>
      <c r="H378" s="6">
        <f>SUMIFS(SALIDAS[CANTIDAD],SALIDAS[CODIGO],STOCK[[#This Row],[CODIGO]])</f>
        <v>0</v>
      </c>
      <c r="I378" s="7">
        <f>STOCK[[#This Row],[SALIDAS (VENTAS)]]*STOCK[[#This Row],[PRECIO]]</f>
        <v>0</v>
      </c>
      <c r="J378" s="8">
        <f>SUM($I$2:I378)/SUM(STOCK[VENTAS])</f>
        <v>1</v>
      </c>
      <c r="K378" s="6" t="str">
        <f>_xlfn.XLOOKUP(STOCK[[#This Row],[%ACUMULADO VENTAS]],DISTRIBUCION[CORTE],DISTRIBUCION[CLASIFICACIÓN],"",-1)</f>
        <v>C</v>
      </c>
    </row>
    <row r="379" spans="1:11" x14ac:dyDescent="0.25">
      <c r="A379">
        <v>3960</v>
      </c>
      <c r="B379" t="s">
        <v>402</v>
      </c>
      <c r="C379" t="s">
        <v>182</v>
      </c>
      <c r="D379" s="3">
        <v>12000</v>
      </c>
      <c r="E379" s="6">
        <f>STOCK[[#This Row],[ENTRADAS (COMPRAS)]]-STOCK[[#This Row],[SALIDAS (VENTAS)]]</f>
        <v>1</v>
      </c>
      <c r="F379" s="3">
        <f>STOCK[[#This Row],[STOCK]]*STOCK[[#This Row],[PRECIO]]</f>
        <v>12000</v>
      </c>
      <c r="G379" s="6">
        <f>SUMIFS(ENTRADAS[CANTIDAD],ENTRADAS[CODIGO],STOCK[[#This Row],[CODIGO]])</f>
        <v>1</v>
      </c>
      <c r="H379" s="6">
        <f>SUMIFS(SALIDAS[CANTIDAD],SALIDAS[CODIGO],STOCK[[#This Row],[CODIGO]])</f>
        <v>0</v>
      </c>
      <c r="I379" s="7">
        <f>STOCK[[#This Row],[SALIDAS (VENTAS)]]*STOCK[[#This Row],[PRECIO]]</f>
        <v>0</v>
      </c>
      <c r="J379" s="8">
        <f>SUM($I$2:I379)/SUM(STOCK[VENTAS])</f>
        <v>1</v>
      </c>
      <c r="K379" s="6" t="str">
        <f>_xlfn.XLOOKUP(STOCK[[#This Row],[%ACUMULADO VENTAS]],DISTRIBUCION[CORTE],DISTRIBUCION[CLASIFICACIÓN],"",-1)</f>
        <v>C</v>
      </c>
    </row>
    <row r="380" spans="1:11" x14ac:dyDescent="0.25">
      <c r="A380">
        <v>4194</v>
      </c>
      <c r="B380" t="s">
        <v>403</v>
      </c>
      <c r="C380" t="s">
        <v>182</v>
      </c>
      <c r="D380" s="3">
        <v>2000</v>
      </c>
      <c r="E380" s="6">
        <f>STOCK[[#This Row],[ENTRADAS (COMPRAS)]]-STOCK[[#This Row],[SALIDAS (VENTAS)]]</f>
        <v>1</v>
      </c>
      <c r="F380" s="3">
        <f>STOCK[[#This Row],[STOCK]]*STOCK[[#This Row],[PRECIO]]</f>
        <v>2000</v>
      </c>
      <c r="G380" s="6">
        <f>SUMIFS(ENTRADAS[CANTIDAD],ENTRADAS[CODIGO],STOCK[[#This Row],[CODIGO]])</f>
        <v>1</v>
      </c>
      <c r="H380" s="6">
        <f>SUMIFS(SALIDAS[CANTIDAD],SALIDAS[CODIGO],STOCK[[#This Row],[CODIGO]])</f>
        <v>0</v>
      </c>
      <c r="I380" s="7">
        <f>STOCK[[#This Row],[SALIDAS (VENTAS)]]*STOCK[[#This Row],[PRECIO]]</f>
        <v>0</v>
      </c>
      <c r="J380" s="8">
        <f>SUM($I$2:I380)/SUM(STOCK[VENTAS])</f>
        <v>1</v>
      </c>
      <c r="K380" s="6" t="str">
        <f>_xlfn.XLOOKUP(STOCK[[#This Row],[%ACUMULADO VENTAS]],DISTRIBUCION[CORTE],DISTRIBUCION[CLASIFICACIÓN],"",-1)</f>
        <v>C</v>
      </c>
    </row>
    <row r="381" spans="1:11" x14ac:dyDescent="0.25">
      <c r="A381">
        <v>4247</v>
      </c>
      <c r="B381" t="s">
        <v>404</v>
      </c>
      <c r="C381" t="s">
        <v>47</v>
      </c>
      <c r="D381" s="3">
        <v>25000</v>
      </c>
      <c r="E381" s="6">
        <f>STOCK[[#This Row],[ENTRADAS (COMPRAS)]]-STOCK[[#This Row],[SALIDAS (VENTAS)]]</f>
        <v>1</v>
      </c>
      <c r="F381" s="3">
        <f>STOCK[[#This Row],[STOCK]]*STOCK[[#This Row],[PRECIO]]</f>
        <v>25000</v>
      </c>
      <c r="G381" s="6">
        <f>SUMIFS(ENTRADAS[CANTIDAD],ENTRADAS[CODIGO],STOCK[[#This Row],[CODIGO]])</f>
        <v>1</v>
      </c>
      <c r="H381" s="6">
        <f>SUMIFS(SALIDAS[CANTIDAD],SALIDAS[CODIGO],STOCK[[#This Row],[CODIGO]])</f>
        <v>0</v>
      </c>
      <c r="I381" s="7">
        <f>STOCK[[#This Row],[SALIDAS (VENTAS)]]*STOCK[[#This Row],[PRECIO]]</f>
        <v>0</v>
      </c>
      <c r="J381" s="8">
        <f>SUM($I$2:I381)/SUM(STOCK[VENTAS])</f>
        <v>1</v>
      </c>
      <c r="K381" s="6" t="str">
        <f>_xlfn.XLOOKUP(STOCK[[#This Row],[%ACUMULADO VENTAS]],DISTRIBUCION[CORTE],DISTRIBUCION[CLASIFICACIÓN],"",-1)</f>
        <v>C</v>
      </c>
    </row>
    <row r="382" spans="1:11" x14ac:dyDescent="0.25">
      <c r="A382">
        <v>6089</v>
      </c>
      <c r="B382" t="s">
        <v>405</v>
      </c>
      <c r="C382" t="s">
        <v>60</v>
      </c>
      <c r="D382" s="3">
        <v>6000</v>
      </c>
      <c r="E382" s="6">
        <f>STOCK[[#This Row],[ENTRADAS (COMPRAS)]]-STOCK[[#This Row],[SALIDAS (VENTAS)]]</f>
        <v>1</v>
      </c>
      <c r="F382" s="3">
        <f>STOCK[[#This Row],[STOCK]]*STOCK[[#This Row],[PRECIO]]</f>
        <v>6000</v>
      </c>
      <c r="G382" s="6">
        <f>SUMIFS(ENTRADAS[CANTIDAD],ENTRADAS[CODIGO],STOCK[[#This Row],[CODIGO]])</f>
        <v>1</v>
      </c>
      <c r="H382" s="6">
        <f>SUMIFS(SALIDAS[CANTIDAD],SALIDAS[CODIGO],STOCK[[#This Row],[CODIGO]])</f>
        <v>0</v>
      </c>
      <c r="I382" s="7">
        <f>STOCK[[#This Row],[SALIDAS (VENTAS)]]*STOCK[[#This Row],[PRECIO]]</f>
        <v>0</v>
      </c>
      <c r="J382" s="8">
        <f>SUM($I$2:I382)/SUM(STOCK[VENTAS])</f>
        <v>1</v>
      </c>
      <c r="K382" s="6" t="str">
        <f>_xlfn.XLOOKUP(STOCK[[#This Row],[%ACUMULADO VENTAS]],DISTRIBUCION[CORTE],DISTRIBUCION[CLASIFICACIÓN],"",-1)</f>
        <v>C</v>
      </c>
    </row>
    <row r="383" spans="1:11" x14ac:dyDescent="0.25">
      <c r="A383">
        <v>7913</v>
      </c>
      <c r="B383" t="s">
        <v>406</v>
      </c>
      <c r="C383" t="s">
        <v>20</v>
      </c>
      <c r="D383" s="3">
        <v>20000</v>
      </c>
      <c r="E383" s="6">
        <f>STOCK[[#This Row],[ENTRADAS (COMPRAS)]]-STOCK[[#This Row],[SALIDAS (VENTAS)]]</f>
        <v>1</v>
      </c>
      <c r="F383" s="3">
        <f>STOCK[[#This Row],[STOCK]]*STOCK[[#This Row],[PRECIO]]</f>
        <v>20000</v>
      </c>
      <c r="G383" s="6">
        <f>SUMIFS(ENTRADAS[CANTIDAD],ENTRADAS[CODIGO],STOCK[[#This Row],[CODIGO]])</f>
        <v>1</v>
      </c>
      <c r="H383" s="6">
        <f>SUMIFS(SALIDAS[CANTIDAD],SALIDAS[CODIGO],STOCK[[#This Row],[CODIGO]])</f>
        <v>0</v>
      </c>
      <c r="I383" s="7">
        <f>STOCK[[#This Row],[SALIDAS (VENTAS)]]*STOCK[[#This Row],[PRECIO]]</f>
        <v>0</v>
      </c>
      <c r="J383" s="8">
        <f>SUM($I$2:I383)/SUM(STOCK[VENTAS])</f>
        <v>1</v>
      </c>
      <c r="K383" s="6" t="str">
        <f>_xlfn.XLOOKUP(STOCK[[#This Row],[%ACUMULADO VENTAS]],DISTRIBUCION[CORTE],DISTRIBUCION[CLASIFICACIÓN],"",-1)</f>
        <v>C</v>
      </c>
    </row>
    <row r="384" spans="1:11" x14ac:dyDescent="0.25">
      <c r="A384">
        <v>8145</v>
      </c>
      <c r="B384" t="s">
        <v>407</v>
      </c>
      <c r="C384" t="s">
        <v>35</v>
      </c>
      <c r="D384" s="3">
        <v>8500</v>
      </c>
      <c r="E384" s="6">
        <f>STOCK[[#This Row],[ENTRADAS (COMPRAS)]]-STOCK[[#This Row],[SALIDAS (VENTAS)]]</f>
        <v>1</v>
      </c>
      <c r="F384" s="3">
        <f>STOCK[[#This Row],[STOCK]]*STOCK[[#This Row],[PRECIO]]</f>
        <v>8500</v>
      </c>
      <c r="G384" s="6">
        <f>SUMIFS(ENTRADAS[CANTIDAD],ENTRADAS[CODIGO],STOCK[[#This Row],[CODIGO]])</f>
        <v>1</v>
      </c>
      <c r="H384" s="6">
        <f>SUMIFS(SALIDAS[CANTIDAD],SALIDAS[CODIGO],STOCK[[#This Row],[CODIGO]])</f>
        <v>0</v>
      </c>
      <c r="I384" s="7">
        <f>STOCK[[#This Row],[SALIDAS (VENTAS)]]*STOCK[[#This Row],[PRECIO]]</f>
        <v>0</v>
      </c>
      <c r="J384" s="8">
        <f>SUM($I$2:I384)/SUM(STOCK[VENTAS])</f>
        <v>1</v>
      </c>
      <c r="K384" s="6" t="str">
        <f>_xlfn.XLOOKUP(STOCK[[#This Row],[%ACUMULADO VENTAS]],DISTRIBUCION[CORTE],DISTRIBUCION[CLASIFICACIÓN],"",-1)</f>
        <v>C</v>
      </c>
    </row>
    <row r="385" spans="1:11" x14ac:dyDescent="0.25">
      <c r="A385">
        <v>13236</v>
      </c>
      <c r="B385" t="s">
        <v>408</v>
      </c>
      <c r="C385" t="s">
        <v>20</v>
      </c>
      <c r="D385" s="3">
        <v>20000</v>
      </c>
      <c r="E385" s="6">
        <f>STOCK[[#This Row],[ENTRADAS (COMPRAS)]]-STOCK[[#This Row],[SALIDAS (VENTAS)]]</f>
        <v>1</v>
      </c>
      <c r="F385" s="3">
        <f>STOCK[[#This Row],[STOCK]]*STOCK[[#This Row],[PRECIO]]</f>
        <v>20000</v>
      </c>
      <c r="G385" s="6">
        <f>SUMIFS(ENTRADAS[CANTIDAD],ENTRADAS[CODIGO],STOCK[[#This Row],[CODIGO]])</f>
        <v>1</v>
      </c>
      <c r="H385" s="6">
        <f>SUMIFS(SALIDAS[CANTIDAD],SALIDAS[CODIGO],STOCK[[#This Row],[CODIGO]])</f>
        <v>0</v>
      </c>
      <c r="I385" s="7">
        <f>STOCK[[#This Row],[SALIDAS (VENTAS)]]*STOCK[[#This Row],[PRECIO]]</f>
        <v>0</v>
      </c>
      <c r="J385" s="8">
        <f>SUM($I$2:I385)/SUM(STOCK[VENTAS])</f>
        <v>1</v>
      </c>
      <c r="K385" s="6" t="str">
        <f>_xlfn.XLOOKUP(STOCK[[#This Row],[%ACUMULADO VENTAS]],DISTRIBUCION[CORTE],DISTRIBUCION[CLASIFICACIÓN],"",-1)</f>
        <v>C</v>
      </c>
    </row>
    <row r="386" spans="1:11" x14ac:dyDescent="0.25">
      <c r="A386">
        <v>15147</v>
      </c>
      <c r="B386" t="s">
        <v>409</v>
      </c>
      <c r="C386" t="s">
        <v>35</v>
      </c>
      <c r="D386" s="3">
        <v>80000</v>
      </c>
      <c r="E386" s="6">
        <f>STOCK[[#This Row],[ENTRADAS (COMPRAS)]]-STOCK[[#This Row],[SALIDAS (VENTAS)]]</f>
        <v>1</v>
      </c>
      <c r="F386" s="3">
        <f>STOCK[[#This Row],[STOCK]]*STOCK[[#This Row],[PRECIO]]</f>
        <v>80000</v>
      </c>
      <c r="G386" s="6">
        <f>SUMIFS(ENTRADAS[CANTIDAD],ENTRADAS[CODIGO],STOCK[[#This Row],[CODIGO]])</f>
        <v>1</v>
      </c>
      <c r="H386" s="6">
        <f>SUMIFS(SALIDAS[CANTIDAD],SALIDAS[CODIGO],STOCK[[#This Row],[CODIGO]])</f>
        <v>0</v>
      </c>
      <c r="I386" s="7">
        <f>STOCK[[#This Row],[SALIDAS (VENTAS)]]*STOCK[[#This Row],[PRECIO]]</f>
        <v>0</v>
      </c>
      <c r="J386" s="8">
        <f>SUM($I$2:I386)/SUM(STOCK[VENTAS])</f>
        <v>1</v>
      </c>
      <c r="K386" s="6" t="str">
        <f>_xlfn.XLOOKUP(STOCK[[#This Row],[%ACUMULADO VENTAS]],DISTRIBUCION[CORTE],DISTRIBUCION[CLASIFICACIÓN],"",-1)</f>
        <v>C</v>
      </c>
    </row>
    <row r="387" spans="1:11" x14ac:dyDescent="0.25">
      <c r="A387">
        <v>15854</v>
      </c>
      <c r="B387" t="s">
        <v>410</v>
      </c>
      <c r="C387" t="s">
        <v>182</v>
      </c>
      <c r="D387" s="3">
        <v>6000</v>
      </c>
      <c r="E387" s="6">
        <f>STOCK[[#This Row],[ENTRADAS (COMPRAS)]]-STOCK[[#This Row],[SALIDAS (VENTAS)]]</f>
        <v>1</v>
      </c>
      <c r="F387" s="3">
        <f>STOCK[[#This Row],[STOCK]]*STOCK[[#This Row],[PRECIO]]</f>
        <v>6000</v>
      </c>
      <c r="G387" s="6">
        <f>SUMIFS(ENTRADAS[CANTIDAD],ENTRADAS[CODIGO],STOCK[[#This Row],[CODIGO]])</f>
        <v>1</v>
      </c>
      <c r="H387" s="6">
        <f>SUMIFS(SALIDAS[CANTIDAD],SALIDAS[CODIGO],STOCK[[#This Row],[CODIGO]])</f>
        <v>0</v>
      </c>
      <c r="I387" s="7">
        <f>STOCK[[#This Row],[SALIDAS (VENTAS)]]*STOCK[[#This Row],[PRECIO]]</f>
        <v>0</v>
      </c>
      <c r="J387" s="8">
        <f>SUM($I$2:I387)/SUM(STOCK[VENTAS])</f>
        <v>1</v>
      </c>
      <c r="K387" s="6" t="str">
        <f>_xlfn.XLOOKUP(STOCK[[#This Row],[%ACUMULADO VENTAS]],DISTRIBUCION[CORTE],DISTRIBUCION[CLASIFICACIÓN],"",-1)</f>
        <v>C</v>
      </c>
    </row>
    <row r="388" spans="1:11" x14ac:dyDescent="0.25">
      <c r="A388">
        <v>16930</v>
      </c>
      <c r="B388" t="s">
        <v>411</v>
      </c>
      <c r="C388" t="s">
        <v>182</v>
      </c>
      <c r="D388" s="3">
        <v>9000</v>
      </c>
      <c r="E388" s="6">
        <f>STOCK[[#This Row],[ENTRADAS (COMPRAS)]]-STOCK[[#This Row],[SALIDAS (VENTAS)]]</f>
        <v>1</v>
      </c>
      <c r="F388" s="3">
        <f>STOCK[[#This Row],[STOCK]]*STOCK[[#This Row],[PRECIO]]</f>
        <v>9000</v>
      </c>
      <c r="G388" s="6">
        <f>SUMIFS(ENTRADAS[CANTIDAD],ENTRADAS[CODIGO],STOCK[[#This Row],[CODIGO]])</f>
        <v>1</v>
      </c>
      <c r="H388" s="6">
        <f>SUMIFS(SALIDAS[CANTIDAD],SALIDAS[CODIGO],STOCK[[#This Row],[CODIGO]])</f>
        <v>0</v>
      </c>
      <c r="I388" s="7">
        <f>STOCK[[#This Row],[SALIDAS (VENTAS)]]*STOCK[[#This Row],[PRECIO]]</f>
        <v>0</v>
      </c>
      <c r="J388" s="8">
        <f>SUM($I$2:I388)/SUM(STOCK[VENTAS])</f>
        <v>1</v>
      </c>
      <c r="K388" s="6" t="str">
        <f>_xlfn.XLOOKUP(STOCK[[#This Row],[%ACUMULADO VENTAS]],DISTRIBUCION[CORTE],DISTRIBUCION[CLASIFICACIÓN],"",-1)</f>
        <v>C</v>
      </c>
    </row>
    <row r="389" spans="1:11" x14ac:dyDescent="0.25">
      <c r="A389">
        <v>1</v>
      </c>
      <c r="B389" t="s">
        <v>412</v>
      </c>
      <c r="C389" t="s">
        <v>60</v>
      </c>
      <c r="D389" s="3">
        <v>800</v>
      </c>
      <c r="E389" s="6">
        <f>STOCK[[#This Row],[ENTRADAS (COMPRAS)]]-STOCK[[#This Row],[SALIDAS (VENTAS)]]</f>
        <v>0</v>
      </c>
      <c r="F389" s="3">
        <f>STOCK[[#This Row],[STOCK]]*STOCK[[#This Row],[PRECIO]]</f>
        <v>0</v>
      </c>
      <c r="G389" s="6">
        <f>SUMIFS(ENTRADAS[CANTIDAD],ENTRADAS[CODIGO],STOCK[[#This Row],[CODIGO]])</f>
        <v>0</v>
      </c>
      <c r="H389" s="6">
        <f>SUMIFS(SALIDAS[CANTIDAD],SALIDAS[CODIGO],STOCK[[#This Row],[CODIGO]])</f>
        <v>0</v>
      </c>
      <c r="I389" s="7">
        <f>STOCK[[#This Row],[SALIDAS (VENTAS)]]*STOCK[[#This Row],[PRECIO]]</f>
        <v>0</v>
      </c>
      <c r="J389" s="8">
        <f>SUM($I$2:I389)/SUM(STOCK[VENTAS])</f>
        <v>1</v>
      </c>
      <c r="K389" s="6" t="str">
        <f>_xlfn.XLOOKUP(STOCK[[#This Row],[%ACUMULADO VENTAS]],DISTRIBUCION[CORTE],DISTRIBUCION[CLASIFICACIÓN],"",-1)</f>
        <v>C</v>
      </c>
    </row>
    <row r="390" spans="1:11" x14ac:dyDescent="0.25">
      <c r="A390">
        <v>55</v>
      </c>
      <c r="B390" t="s">
        <v>413</v>
      </c>
      <c r="C390" t="s">
        <v>60</v>
      </c>
      <c r="D390" s="3">
        <v>2500</v>
      </c>
      <c r="E390" s="6">
        <f>STOCK[[#This Row],[ENTRADAS (COMPRAS)]]-STOCK[[#This Row],[SALIDAS (VENTAS)]]</f>
        <v>0</v>
      </c>
      <c r="F390" s="3">
        <f>STOCK[[#This Row],[STOCK]]*STOCK[[#This Row],[PRECIO]]</f>
        <v>0</v>
      </c>
      <c r="G390" s="6">
        <f>SUMIFS(ENTRADAS[CANTIDAD],ENTRADAS[CODIGO],STOCK[[#This Row],[CODIGO]])</f>
        <v>0</v>
      </c>
      <c r="H390" s="6">
        <f>SUMIFS(SALIDAS[CANTIDAD],SALIDAS[CODIGO],STOCK[[#This Row],[CODIGO]])</f>
        <v>0</v>
      </c>
      <c r="I390" s="7">
        <f>STOCK[[#This Row],[SALIDAS (VENTAS)]]*STOCK[[#This Row],[PRECIO]]</f>
        <v>0</v>
      </c>
      <c r="J390" s="8">
        <f>SUM($I$2:I390)/SUM(STOCK[VENTAS])</f>
        <v>1</v>
      </c>
      <c r="K390" s="6" t="str">
        <f>_xlfn.XLOOKUP(STOCK[[#This Row],[%ACUMULADO VENTAS]],DISTRIBUCION[CORTE],DISTRIBUCION[CLASIFICACIÓN],"",-1)</f>
        <v>C</v>
      </c>
    </row>
    <row r="391" spans="1:11" x14ac:dyDescent="0.25">
      <c r="A391">
        <v>56</v>
      </c>
      <c r="B391" t="s">
        <v>414</v>
      </c>
      <c r="C391" t="s">
        <v>60</v>
      </c>
      <c r="D391" s="3">
        <v>2500</v>
      </c>
      <c r="E391" s="6">
        <f>STOCK[[#This Row],[ENTRADAS (COMPRAS)]]-STOCK[[#This Row],[SALIDAS (VENTAS)]]</f>
        <v>0</v>
      </c>
      <c r="F391" s="3">
        <f>STOCK[[#This Row],[STOCK]]*STOCK[[#This Row],[PRECIO]]</f>
        <v>0</v>
      </c>
      <c r="G391" s="6">
        <f>SUMIFS(ENTRADAS[CANTIDAD],ENTRADAS[CODIGO],STOCK[[#This Row],[CODIGO]])</f>
        <v>0</v>
      </c>
      <c r="H391" s="6">
        <f>SUMIFS(SALIDAS[CANTIDAD],SALIDAS[CODIGO],STOCK[[#This Row],[CODIGO]])</f>
        <v>0</v>
      </c>
      <c r="I391" s="7">
        <f>STOCK[[#This Row],[SALIDAS (VENTAS)]]*STOCK[[#This Row],[PRECIO]]</f>
        <v>0</v>
      </c>
      <c r="J391" s="8">
        <f>SUM($I$2:I391)/SUM(STOCK[VENTAS])</f>
        <v>1</v>
      </c>
      <c r="K391" s="6" t="str">
        <f>_xlfn.XLOOKUP(STOCK[[#This Row],[%ACUMULADO VENTAS]],DISTRIBUCION[CORTE],DISTRIBUCION[CLASIFICACIÓN],"",-1)</f>
        <v>C</v>
      </c>
    </row>
    <row r="392" spans="1:11" x14ac:dyDescent="0.25">
      <c r="A392">
        <v>69</v>
      </c>
      <c r="B392" t="s">
        <v>415</v>
      </c>
      <c r="C392" t="s">
        <v>182</v>
      </c>
      <c r="D392" s="3">
        <v>7000</v>
      </c>
      <c r="E392" s="6">
        <f>STOCK[[#This Row],[ENTRADAS (COMPRAS)]]-STOCK[[#This Row],[SALIDAS (VENTAS)]]</f>
        <v>0</v>
      </c>
      <c r="F392" s="3">
        <f>STOCK[[#This Row],[STOCK]]*STOCK[[#This Row],[PRECIO]]</f>
        <v>0</v>
      </c>
      <c r="G392" s="6">
        <f>SUMIFS(ENTRADAS[CANTIDAD],ENTRADAS[CODIGO],STOCK[[#This Row],[CODIGO]])</f>
        <v>0</v>
      </c>
      <c r="H392" s="6">
        <f>SUMIFS(SALIDAS[CANTIDAD],SALIDAS[CODIGO],STOCK[[#This Row],[CODIGO]])</f>
        <v>0</v>
      </c>
      <c r="I392" s="7">
        <f>STOCK[[#This Row],[SALIDAS (VENTAS)]]*STOCK[[#This Row],[PRECIO]]</f>
        <v>0</v>
      </c>
      <c r="J392" s="8">
        <f>SUM($I$2:I392)/SUM(STOCK[VENTAS])</f>
        <v>1</v>
      </c>
      <c r="K392" s="6" t="str">
        <f>_xlfn.XLOOKUP(STOCK[[#This Row],[%ACUMULADO VENTAS]],DISTRIBUCION[CORTE],DISTRIBUCION[CLASIFICACIÓN],"",-1)</f>
        <v>C</v>
      </c>
    </row>
    <row r="393" spans="1:11" x14ac:dyDescent="0.25">
      <c r="A393">
        <v>131</v>
      </c>
      <c r="B393" t="s">
        <v>416</v>
      </c>
      <c r="C393" t="s">
        <v>45</v>
      </c>
      <c r="D393" s="3">
        <v>1500</v>
      </c>
      <c r="E393" s="6">
        <f>STOCK[[#This Row],[ENTRADAS (COMPRAS)]]-STOCK[[#This Row],[SALIDAS (VENTAS)]]</f>
        <v>0</v>
      </c>
      <c r="F393" s="3">
        <f>STOCK[[#This Row],[STOCK]]*STOCK[[#This Row],[PRECIO]]</f>
        <v>0</v>
      </c>
      <c r="G393" s="6">
        <f>SUMIFS(ENTRADAS[CANTIDAD],ENTRADAS[CODIGO],STOCK[[#This Row],[CODIGO]])</f>
        <v>0</v>
      </c>
      <c r="H393" s="6">
        <f>SUMIFS(SALIDAS[CANTIDAD],SALIDAS[CODIGO],STOCK[[#This Row],[CODIGO]])</f>
        <v>0</v>
      </c>
      <c r="I393" s="7">
        <f>STOCK[[#This Row],[SALIDAS (VENTAS)]]*STOCK[[#This Row],[PRECIO]]</f>
        <v>0</v>
      </c>
      <c r="J393" s="8">
        <f>SUM($I$2:I393)/SUM(STOCK[VENTAS])</f>
        <v>1</v>
      </c>
      <c r="K393" s="6" t="str">
        <f>_xlfn.XLOOKUP(STOCK[[#This Row],[%ACUMULADO VENTAS]],DISTRIBUCION[CORTE],DISTRIBUCION[CLASIFICACIÓN],"",-1)</f>
        <v>C</v>
      </c>
    </row>
    <row r="394" spans="1:11" x14ac:dyDescent="0.25">
      <c r="A394">
        <v>350</v>
      </c>
      <c r="B394" t="s">
        <v>417</v>
      </c>
      <c r="C394" t="s">
        <v>216</v>
      </c>
      <c r="D394" s="3">
        <v>5000</v>
      </c>
      <c r="E394" s="6">
        <f>STOCK[[#This Row],[ENTRADAS (COMPRAS)]]-STOCK[[#This Row],[SALIDAS (VENTAS)]]</f>
        <v>0</v>
      </c>
      <c r="F394" s="3">
        <f>STOCK[[#This Row],[STOCK]]*STOCK[[#This Row],[PRECIO]]</f>
        <v>0</v>
      </c>
      <c r="G394" s="6">
        <f>SUMIFS(ENTRADAS[CANTIDAD],ENTRADAS[CODIGO],STOCK[[#This Row],[CODIGO]])</f>
        <v>0</v>
      </c>
      <c r="H394" s="6">
        <f>SUMIFS(SALIDAS[CANTIDAD],SALIDAS[CODIGO],STOCK[[#This Row],[CODIGO]])</f>
        <v>0</v>
      </c>
      <c r="I394" s="7">
        <f>STOCK[[#This Row],[SALIDAS (VENTAS)]]*STOCK[[#This Row],[PRECIO]]</f>
        <v>0</v>
      </c>
      <c r="J394" s="8">
        <f>SUM($I$2:I394)/SUM(STOCK[VENTAS])</f>
        <v>1</v>
      </c>
      <c r="K394" s="6" t="str">
        <f>_xlfn.XLOOKUP(STOCK[[#This Row],[%ACUMULADO VENTAS]],DISTRIBUCION[CORTE],DISTRIBUCION[CLASIFICACIÓN],"",-1)</f>
        <v>C</v>
      </c>
    </row>
    <row r="395" spans="1:11" x14ac:dyDescent="0.25">
      <c r="A395">
        <v>602</v>
      </c>
      <c r="B395" t="s">
        <v>418</v>
      </c>
      <c r="C395" t="s">
        <v>17</v>
      </c>
      <c r="D395" s="3">
        <v>6000</v>
      </c>
      <c r="E395" s="6">
        <f>STOCK[[#This Row],[ENTRADAS (COMPRAS)]]-STOCK[[#This Row],[SALIDAS (VENTAS)]]</f>
        <v>0</v>
      </c>
      <c r="F395" s="3">
        <f>STOCK[[#This Row],[STOCK]]*STOCK[[#This Row],[PRECIO]]</f>
        <v>0</v>
      </c>
      <c r="G395" s="6">
        <f>SUMIFS(ENTRADAS[CANTIDAD],ENTRADAS[CODIGO],STOCK[[#This Row],[CODIGO]])</f>
        <v>0</v>
      </c>
      <c r="H395" s="6">
        <f>SUMIFS(SALIDAS[CANTIDAD],SALIDAS[CODIGO],STOCK[[#This Row],[CODIGO]])</f>
        <v>0</v>
      </c>
      <c r="I395" s="7">
        <f>STOCK[[#This Row],[SALIDAS (VENTAS)]]*STOCK[[#This Row],[PRECIO]]</f>
        <v>0</v>
      </c>
      <c r="J395" s="8">
        <f>SUM($I$2:I395)/SUM(STOCK[VENTAS])</f>
        <v>1</v>
      </c>
      <c r="K395" s="6" t="str">
        <f>_xlfn.XLOOKUP(STOCK[[#This Row],[%ACUMULADO VENTAS]],DISTRIBUCION[CORTE],DISTRIBUCION[CLASIFICACIÓN],"",-1)</f>
        <v>C</v>
      </c>
    </row>
    <row r="396" spans="1:11" x14ac:dyDescent="0.25">
      <c r="A396">
        <v>608</v>
      </c>
      <c r="B396" t="s">
        <v>419</v>
      </c>
      <c r="C396" t="s">
        <v>17</v>
      </c>
      <c r="D396" s="3">
        <v>6000</v>
      </c>
      <c r="E396" s="6">
        <f>STOCK[[#This Row],[ENTRADAS (COMPRAS)]]-STOCK[[#This Row],[SALIDAS (VENTAS)]]</f>
        <v>0</v>
      </c>
      <c r="F396" s="3">
        <f>STOCK[[#This Row],[STOCK]]*STOCK[[#This Row],[PRECIO]]</f>
        <v>0</v>
      </c>
      <c r="G396" s="6">
        <f>SUMIFS(ENTRADAS[CANTIDAD],ENTRADAS[CODIGO],STOCK[[#This Row],[CODIGO]])</f>
        <v>0</v>
      </c>
      <c r="H396" s="6">
        <f>SUMIFS(SALIDAS[CANTIDAD],SALIDAS[CODIGO],STOCK[[#This Row],[CODIGO]])</f>
        <v>0</v>
      </c>
      <c r="I396" s="7">
        <f>STOCK[[#This Row],[SALIDAS (VENTAS)]]*STOCK[[#This Row],[PRECIO]]</f>
        <v>0</v>
      </c>
      <c r="J396" s="8">
        <f>SUM($I$2:I396)/SUM(STOCK[VENTAS])</f>
        <v>1</v>
      </c>
      <c r="K396" s="6" t="str">
        <f>_xlfn.XLOOKUP(STOCK[[#This Row],[%ACUMULADO VENTAS]],DISTRIBUCION[CORTE],DISTRIBUCION[CLASIFICACIÓN],"",-1)</f>
        <v>C</v>
      </c>
    </row>
    <row r="397" spans="1:11" x14ac:dyDescent="0.25">
      <c r="A397">
        <v>643</v>
      </c>
      <c r="B397" t="s">
        <v>420</v>
      </c>
      <c r="C397" t="s">
        <v>24</v>
      </c>
      <c r="D397" s="3">
        <v>1800</v>
      </c>
      <c r="E397" s="6">
        <f>STOCK[[#This Row],[ENTRADAS (COMPRAS)]]-STOCK[[#This Row],[SALIDAS (VENTAS)]]</f>
        <v>0</v>
      </c>
      <c r="F397" s="3">
        <f>STOCK[[#This Row],[STOCK]]*STOCK[[#This Row],[PRECIO]]</f>
        <v>0</v>
      </c>
      <c r="G397" s="6">
        <f>SUMIFS(ENTRADAS[CANTIDAD],ENTRADAS[CODIGO],STOCK[[#This Row],[CODIGO]])</f>
        <v>0</v>
      </c>
      <c r="H397" s="6">
        <f>SUMIFS(SALIDAS[CANTIDAD],SALIDAS[CODIGO],STOCK[[#This Row],[CODIGO]])</f>
        <v>0</v>
      </c>
      <c r="I397" s="7">
        <f>STOCK[[#This Row],[SALIDAS (VENTAS)]]*STOCK[[#This Row],[PRECIO]]</f>
        <v>0</v>
      </c>
      <c r="J397" s="8">
        <f>SUM($I$2:I397)/SUM(STOCK[VENTAS])</f>
        <v>1</v>
      </c>
      <c r="K397" s="6" t="str">
        <f>_xlfn.XLOOKUP(STOCK[[#This Row],[%ACUMULADO VENTAS]],DISTRIBUCION[CORTE],DISTRIBUCION[CLASIFICACIÓN],"",-1)</f>
        <v>C</v>
      </c>
    </row>
    <row r="398" spans="1:11" x14ac:dyDescent="0.25">
      <c r="A398">
        <v>1118</v>
      </c>
      <c r="B398" t="s">
        <v>304</v>
      </c>
      <c r="C398" t="s">
        <v>47</v>
      </c>
      <c r="D398" s="3">
        <v>1200</v>
      </c>
      <c r="E398" s="6">
        <f>STOCK[[#This Row],[ENTRADAS (COMPRAS)]]-STOCK[[#This Row],[SALIDAS (VENTAS)]]</f>
        <v>0</v>
      </c>
      <c r="F398" s="3">
        <f>STOCK[[#This Row],[STOCK]]*STOCK[[#This Row],[PRECIO]]</f>
        <v>0</v>
      </c>
      <c r="G398" s="6">
        <f>SUMIFS(ENTRADAS[CANTIDAD],ENTRADAS[CODIGO],STOCK[[#This Row],[CODIGO]])</f>
        <v>0</v>
      </c>
      <c r="H398" s="6">
        <f>SUMIFS(SALIDAS[CANTIDAD],SALIDAS[CODIGO],STOCK[[#This Row],[CODIGO]])</f>
        <v>0</v>
      </c>
      <c r="I398" s="7">
        <f>STOCK[[#This Row],[SALIDAS (VENTAS)]]*STOCK[[#This Row],[PRECIO]]</f>
        <v>0</v>
      </c>
      <c r="J398" s="8">
        <f>SUM($I$2:I398)/SUM(STOCK[VENTAS])</f>
        <v>1</v>
      </c>
      <c r="K398" s="6" t="str">
        <f>_xlfn.XLOOKUP(STOCK[[#This Row],[%ACUMULADO VENTAS]],DISTRIBUCION[CORTE],DISTRIBUCION[CLASIFICACIÓN],"",-1)</f>
        <v>C</v>
      </c>
    </row>
    <row r="399" spans="1:11" x14ac:dyDescent="0.25">
      <c r="A399">
        <v>1276</v>
      </c>
      <c r="B399" t="s">
        <v>422</v>
      </c>
      <c r="C399" t="s">
        <v>17</v>
      </c>
      <c r="D399" s="3">
        <v>2500</v>
      </c>
      <c r="E399" s="6">
        <f>STOCK[[#This Row],[ENTRADAS (COMPRAS)]]-STOCK[[#This Row],[SALIDAS (VENTAS)]]</f>
        <v>0</v>
      </c>
      <c r="F399" s="3">
        <f>STOCK[[#This Row],[STOCK]]*STOCK[[#This Row],[PRECIO]]</f>
        <v>0</v>
      </c>
      <c r="G399" s="6">
        <f>SUMIFS(ENTRADAS[CANTIDAD],ENTRADAS[CODIGO],STOCK[[#This Row],[CODIGO]])</f>
        <v>0</v>
      </c>
      <c r="H399" s="6">
        <f>SUMIFS(SALIDAS[CANTIDAD],SALIDAS[CODIGO],STOCK[[#This Row],[CODIGO]])</f>
        <v>0</v>
      </c>
      <c r="I399" s="7">
        <f>STOCK[[#This Row],[SALIDAS (VENTAS)]]*STOCK[[#This Row],[PRECIO]]</f>
        <v>0</v>
      </c>
      <c r="J399" s="8">
        <f>SUM($I$2:I399)/SUM(STOCK[VENTAS])</f>
        <v>1</v>
      </c>
      <c r="K399" s="6" t="str">
        <f>_xlfn.XLOOKUP(STOCK[[#This Row],[%ACUMULADO VENTAS]],DISTRIBUCION[CORTE],DISTRIBUCION[CLASIFICACIÓN],"",-1)</f>
        <v>C</v>
      </c>
    </row>
    <row r="400" spans="1:11" x14ac:dyDescent="0.25">
      <c r="A400">
        <v>1649</v>
      </c>
      <c r="B400" t="s">
        <v>423</v>
      </c>
      <c r="C400" t="s">
        <v>20</v>
      </c>
      <c r="D400" s="3">
        <v>6000</v>
      </c>
      <c r="E400" s="6">
        <f>STOCK[[#This Row],[ENTRADAS (COMPRAS)]]-STOCK[[#This Row],[SALIDAS (VENTAS)]]</f>
        <v>0</v>
      </c>
      <c r="F400" s="3">
        <f>STOCK[[#This Row],[STOCK]]*STOCK[[#This Row],[PRECIO]]</f>
        <v>0</v>
      </c>
      <c r="G400" s="6">
        <f>SUMIFS(ENTRADAS[CANTIDAD],ENTRADAS[CODIGO],STOCK[[#This Row],[CODIGO]])</f>
        <v>0</v>
      </c>
      <c r="H400" s="6">
        <f>SUMIFS(SALIDAS[CANTIDAD],SALIDAS[CODIGO],STOCK[[#This Row],[CODIGO]])</f>
        <v>0</v>
      </c>
      <c r="I400" s="7">
        <f>STOCK[[#This Row],[SALIDAS (VENTAS)]]*STOCK[[#This Row],[PRECIO]]</f>
        <v>0</v>
      </c>
      <c r="J400" s="8">
        <f>SUM($I$2:I400)/SUM(STOCK[VENTAS])</f>
        <v>1</v>
      </c>
      <c r="K400" s="6" t="str">
        <f>_xlfn.XLOOKUP(STOCK[[#This Row],[%ACUMULADO VENTAS]],DISTRIBUCION[CORTE],DISTRIBUCION[CLASIFICACIÓN],"",-1)</f>
        <v>C</v>
      </c>
    </row>
    <row r="401" spans="1:11" x14ac:dyDescent="0.25">
      <c r="A401">
        <v>1994</v>
      </c>
      <c r="B401" t="s">
        <v>424</v>
      </c>
      <c r="C401" t="s">
        <v>33</v>
      </c>
      <c r="D401" s="3">
        <v>4000</v>
      </c>
      <c r="E401" s="6">
        <f>STOCK[[#This Row],[ENTRADAS (COMPRAS)]]-STOCK[[#This Row],[SALIDAS (VENTAS)]]</f>
        <v>0</v>
      </c>
      <c r="F401" s="3">
        <f>STOCK[[#This Row],[STOCK]]*STOCK[[#This Row],[PRECIO]]</f>
        <v>0</v>
      </c>
      <c r="G401" s="6">
        <f>SUMIFS(ENTRADAS[CANTIDAD],ENTRADAS[CODIGO],STOCK[[#This Row],[CODIGO]])</f>
        <v>0</v>
      </c>
      <c r="H401" s="6">
        <f>SUMIFS(SALIDAS[CANTIDAD],SALIDAS[CODIGO],STOCK[[#This Row],[CODIGO]])</f>
        <v>0</v>
      </c>
      <c r="I401" s="7">
        <f>STOCK[[#This Row],[SALIDAS (VENTAS)]]*STOCK[[#This Row],[PRECIO]]</f>
        <v>0</v>
      </c>
      <c r="J401" s="8">
        <f>SUM($I$2:I401)/SUM(STOCK[VENTAS])</f>
        <v>1</v>
      </c>
      <c r="K401" s="6" t="str">
        <f>_xlfn.XLOOKUP(STOCK[[#This Row],[%ACUMULADO VENTAS]],DISTRIBUCION[CORTE],DISTRIBUCION[CLASIFICACIÓN],"",-1)</f>
        <v>C</v>
      </c>
    </row>
    <row r="402" spans="1:11" x14ac:dyDescent="0.25">
      <c r="A402">
        <v>2032</v>
      </c>
      <c r="B402" t="s">
        <v>425</v>
      </c>
      <c r="C402" t="s">
        <v>33</v>
      </c>
      <c r="D402" s="3">
        <v>5000</v>
      </c>
      <c r="E402" s="6">
        <f>STOCK[[#This Row],[ENTRADAS (COMPRAS)]]-STOCK[[#This Row],[SALIDAS (VENTAS)]]</f>
        <v>0</v>
      </c>
      <c r="F402" s="3">
        <f>STOCK[[#This Row],[STOCK]]*STOCK[[#This Row],[PRECIO]]</f>
        <v>0</v>
      </c>
      <c r="G402" s="6">
        <f>SUMIFS(ENTRADAS[CANTIDAD],ENTRADAS[CODIGO],STOCK[[#This Row],[CODIGO]])</f>
        <v>0</v>
      </c>
      <c r="H402" s="6">
        <f>SUMIFS(SALIDAS[CANTIDAD],SALIDAS[CODIGO],STOCK[[#This Row],[CODIGO]])</f>
        <v>0</v>
      </c>
      <c r="I402" s="7">
        <f>STOCK[[#This Row],[SALIDAS (VENTAS)]]*STOCK[[#This Row],[PRECIO]]</f>
        <v>0</v>
      </c>
      <c r="J402" s="8">
        <f>SUM($I$2:I402)/SUM(STOCK[VENTAS])</f>
        <v>1</v>
      </c>
      <c r="K402" s="6" t="str">
        <f>_xlfn.XLOOKUP(STOCK[[#This Row],[%ACUMULADO VENTAS]],DISTRIBUCION[CORTE],DISTRIBUCION[CLASIFICACIÓN],"",-1)</f>
        <v>C</v>
      </c>
    </row>
    <row r="403" spans="1:11" x14ac:dyDescent="0.25">
      <c r="A403">
        <v>2070</v>
      </c>
      <c r="B403" t="s">
        <v>426</v>
      </c>
      <c r="C403" t="s">
        <v>182</v>
      </c>
      <c r="D403" s="3">
        <v>5000</v>
      </c>
      <c r="E403" s="6">
        <f>STOCK[[#This Row],[ENTRADAS (COMPRAS)]]-STOCK[[#This Row],[SALIDAS (VENTAS)]]</f>
        <v>0</v>
      </c>
      <c r="F403" s="3">
        <f>STOCK[[#This Row],[STOCK]]*STOCK[[#This Row],[PRECIO]]</f>
        <v>0</v>
      </c>
      <c r="G403" s="6">
        <f>SUMIFS(ENTRADAS[CANTIDAD],ENTRADAS[CODIGO],STOCK[[#This Row],[CODIGO]])</f>
        <v>0</v>
      </c>
      <c r="H403" s="6">
        <f>SUMIFS(SALIDAS[CANTIDAD],SALIDAS[CODIGO],STOCK[[#This Row],[CODIGO]])</f>
        <v>0</v>
      </c>
      <c r="I403" s="7">
        <f>STOCK[[#This Row],[SALIDAS (VENTAS)]]*STOCK[[#This Row],[PRECIO]]</f>
        <v>0</v>
      </c>
      <c r="J403" s="8">
        <f>SUM($I$2:I403)/SUM(STOCK[VENTAS])</f>
        <v>1</v>
      </c>
      <c r="K403" s="6" t="str">
        <f>_xlfn.XLOOKUP(STOCK[[#This Row],[%ACUMULADO VENTAS]],DISTRIBUCION[CORTE],DISTRIBUCION[CLASIFICACIÓN],"",-1)</f>
        <v>C</v>
      </c>
    </row>
    <row r="404" spans="1:11" x14ac:dyDescent="0.25">
      <c r="A404">
        <v>2076</v>
      </c>
      <c r="B404" t="s">
        <v>427</v>
      </c>
      <c r="C404" t="s">
        <v>20</v>
      </c>
      <c r="D404" s="3">
        <v>6000</v>
      </c>
      <c r="E404" s="6">
        <f>STOCK[[#This Row],[ENTRADAS (COMPRAS)]]-STOCK[[#This Row],[SALIDAS (VENTAS)]]</f>
        <v>0</v>
      </c>
      <c r="F404" s="3">
        <f>STOCK[[#This Row],[STOCK]]*STOCK[[#This Row],[PRECIO]]</f>
        <v>0</v>
      </c>
      <c r="G404" s="6">
        <f>SUMIFS(ENTRADAS[CANTIDAD],ENTRADAS[CODIGO],STOCK[[#This Row],[CODIGO]])</f>
        <v>0</v>
      </c>
      <c r="H404" s="6">
        <f>SUMIFS(SALIDAS[CANTIDAD],SALIDAS[CODIGO],STOCK[[#This Row],[CODIGO]])</f>
        <v>0</v>
      </c>
      <c r="I404" s="7">
        <f>STOCK[[#This Row],[SALIDAS (VENTAS)]]*STOCK[[#This Row],[PRECIO]]</f>
        <v>0</v>
      </c>
      <c r="J404" s="8">
        <f>SUM($I$2:I404)/SUM(STOCK[VENTAS])</f>
        <v>1</v>
      </c>
      <c r="K404" s="6" t="str">
        <f>_xlfn.XLOOKUP(STOCK[[#This Row],[%ACUMULADO VENTAS]],DISTRIBUCION[CORTE],DISTRIBUCION[CLASIFICACIÓN],"",-1)</f>
        <v>C</v>
      </c>
    </row>
    <row r="405" spans="1:11" x14ac:dyDescent="0.25">
      <c r="A405">
        <v>2106</v>
      </c>
      <c r="B405" t="s">
        <v>428</v>
      </c>
      <c r="C405" t="s">
        <v>182</v>
      </c>
      <c r="D405" s="3">
        <v>6000</v>
      </c>
      <c r="E405" s="6">
        <f>STOCK[[#This Row],[ENTRADAS (COMPRAS)]]-STOCK[[#This Row],[SALIDAS (VENTAS)]]</f>
        <v>0</v>
      </c>
      <c r="F405" s="3">
        <f>STOCK[[#This Row],[STOCK]]*STOCK[[#This Row],[PRECIO]]</f>
        <v>0</v>
      </c>
      <c r="G405" s="6">
        <f>SUMIFS(ENTRADAS[CANTIDAD],ENTRADAS[CODIGO],STOCK[[#This Row],[CODIGO]])</f>
        <v>0</v>
      </c>
      <c r="H405" s="6">
        <f>SUMIFS(SALIDAS[CANTIDAD],SALIDAS[CODIGO],STOCK[[#This Row],[CODIGO]])</f>
        <v>0</v>
      </c>
      <c r="I405" s="7">
        <f>STOCK[[#This Row],[SALIDAS (VENTAS)]]*STOCK[[#This Row],[PRECIO]]</f>
        <v>0</v>
      </c>
      <c r="J405" s="8">
        <f>SUM($I$2:I405)/SUM(STOCK[VENTAS])</f>
        <v>1</v>
      </c>
      <c r="K405" s="6" t="str">
        <f>_xlfn.XLOOKUP(STOCK[[#This Row],[%ACUMULADO VENTAS]],DISTRIBUCION[CORTE],DISTRIBUCION[CLASIFICACIÓN],"",-1)</f>
        <v>C</v>
      </c>
    </row>
    <row r="406" spans="1:11" x14ac:dyDescent="0.25">
      <c r="A406">
        <v>2203</v>
      </c>
      <c r="B406" t="s">
        <v>429</v>
      </c>
      <c r="C406" t="s">
        <v>20</v>
      </c>
      <c r="D406" s="3">
        <v>6000</v>
      </c>
      <c r="E406" s="6">
        <f>STOCK[[#This Row],[ENTRADAS (COMPRAS)]]-STOCK[[#This Row],[SALIDAS (VENTAS)]]</f>
        <v>0</v>
      </c>
      <c r="F406" s="3">
        <f>STOCK[[#This Row],[STOCK]]*STOCK[[#This Row],[PRECIO]]</f>
        <v>0</v>
      </c>
      <c r="G406" s="6">
        <f>SUMIFS(ENTRADAS[CANTIDAD],ENTRADAS[CODIGO],STOCK[[#This Row],[CODIGO]])</f>
        <v>0</v>
      </c>
      <c r="H406" s="6">
        <f>SUMIFS(SALIDAS[CANTIDAD],SALIDAS[CODIGO],STOCK[[#This Row],[CODIGO]])</f>
        <v>0</v>
      </c>
      <c r="I406" s="7">
        <f>STOCK[[#This Row],[SALIDAS (VENTAS)]]*STOCK[[#This Row],[PRECIO]]</f>
        <v>0</v>
      </c>
      <c r="J406" s="8">
        <f>SUM($I$2:I406)/SUM(STOCK[VENTAS])</f>
        <v>1</v>
      </c>
      <c r="K406" s="6" t="str">
        <f>_xlfn.XLOOKUP(STOCK[[#This Row],[%ACUMULADO VENTAS]],DISTRIBUCION[CORTE],DISTRIBUCION[CLASIFICACIÓN],"",-1)</f>
        <v>C</v>
      </c>
    </row>
    <row r="407" spans="1:11" x14ac:dyDescent="0.25">
      <c r="A407">
        <v>2207</v>
      </c>
      <c r="B407" t="s">
        <v>430</v>
      </c>
      <c r="C407" t="s">
        <v>20</v>
      </c>
      <c r="D407" s="3">
        <v>6000</v>
      </c>
      <c r="E407" s="6">
        <f>STOCK[[#This Row],[ENTRADAS (COMPRAS)]]-STOCK[[#This Row],[SALIDAS (VENTAS)]]</f>
        <v>0</v>
      </c>
      <c r="F407" s="3">
        <f>STOCK[[#This Row],[STOCK]]*STOCK[[#This Row],[PRECIO]]</f>
        <v>0</v>
      </c>
      <c r="G407" s="6">
        <f>SUMIFS(ENTRADAS[CANTIDAD],ENTRADAS[CODIGO],STOCK[[#This Row],[CODIGO]])</f>
        <v>0</v>
      </c>
      <c r="H407" s="6">
        <f>SUMIFS(SALIDAS[CANTIDAD],SALIDAS[CODIGO],STOCK[[#This Row],[CODIGO]])</f>
        <v>0</v>
      </c>
      <c r="I407" s="7">
        <f>STOCK[[#This Row],[SALIDAS (VENTAS)]]*STOCK[[#This Row],[PRECIO]]</f>
        <v>0</v>
      </c>
      <c r="J407" s="8">
        <f>SUM($I$2:I407)/SUM(STOCK[VENTAS])</f>
        <v>1</v>
      </c>
      <c r="K407" s="6" t="str">
        <f>_xlfn.XLOOKUP(STOCK[[#This Row],[%ACUMULADO VENTAS]],DISTRIBUCION[CORTE],DISTRIBUCION[CLASIFICACIÓN],"",-1)</f>
        <v>C</v>
      </c>
    </row>
    <row r="408" spans="1:11" x14ac:dyDescent="0.25">
      <c r="A408">
        <v>2215</v>
      </c>
      <c r="B408" t="s">
        <v>429</v>
      </c>
      <c r="C408" t="s">
        <v>20</v>
      </c>
      <c r="D408" s="3">
        <v>6000</v>
      </c>
      <c r="E408" s="6">
        <f>STOCK[[#This Row],[ENTRADAS (COMPRAS)]]-STOCK[[#This Row],[SALIDAS (VENTAS)]]</f>
        <v>0</v>
      </c>
      <c r="F408" s="3">
        <f>STOCK[[#This Row],[STOCK]]*STOCK[[#This Row],[PRECIO]]</f>
        <v>0</v>
      </c>
      <c r="G408" s="6">
        <f>SUMIFS(ENTRADAS[CANTIDAD],ENTRADAS[CODIGO],STOCK[[#This Row],[CODIGO]])</f>
        <v>0</v>
      </c>
      <c r="H408" s="6">
        <f>SUMIFS(SALIDAS[CANTIDAD],SALIDAS[CODIGO],STOCK[[#This Row],[CODIGO]])</f>
        <v>0</v>
      </c>
      <c r="I408" s="7">
        <f>STOCK[[#This Row],[SALIDAS (VENTAS)]]*STOCK[[#This Row],[PRECIO]]</f>
        <v>0</v>
      </c>
      <c r="J408" s="8">
        <f>SUM($I$2:I408)/SUM(STOCK[VENTAS])</f>
        <v>1</v>
      </c>
      <c r="K408" s="6" t="str">
        <f>_xlfn.XLOOKUP(STOCK[[#This Row],[%ACUMULADO VENTAS]],DISTRIBUCION[CORTE],DISTRIBUCION[CLASIFICACIÓN],"",-1)</f>
        <v>C</v>
      </c>
    </row>
    <row r="409" spans="1:11" x14ac:dyDescent="0.25">
      <c r="A409">
        <v>2218</v>
      </c>
      <c r="B409" t="s">
        <v>431</v>
      </c>
      <c r="C409" t="s">
        <v>20</v>
      </c>
      <c r="D409" s="3">
        <v>6000</v>
      </c>
      <c r="E409" s="6">
        <f>STOCK[[#This Row],[ENTRADAS (COMPRAS)]]-STOCK[[#This Row],[SALIDAS (VENTAS)]]</f>
        <v>0</v>
      </c>
      <c r="F409" s="3">
        <f>STOCK[[#This Row],[STOCK]]*STOCK[[#This Row],[PRECIO]]</f>
        <v>0</v>
      </c>
      <c r="G409" s="6">
        <f>SUMIFS(ENTRADAS[CANTIDAD],ENTRADAS[CODIGO],STOCK[[#This Row],[CODIGO]])</f>
        <v>0</v>
      </c>
      <c r="H409" s="6">
        <f>SUMIFS(SALIDAS[CANTIDAD],SALIDAS[CODIGO],STOCK[[#This Row],[CODIGO]])</f>
        <v>0</v>
      </c>
      <c r="I409" s="7">
        <f>STOCK[[#This Row],[SALIDAS (VENTAS)]]*STOCK[[#This Row],[PRECIO]]</f>
        <v>0</v>
      </c>
      <c r="J409" s="8">
        <f>SUM($I$2:I409)/SUM(STOCK[VENTAS])</f>
        <v>1</v>
      </c>
      <c r="K409" s="6" t="str">
        <f>_xlfn.XLOOKUP(STOCK[[#This Row],[%ACUMULADO VENTAS]],DISTRIBUCION[CORTE],DISTRIBUCION[CLASIFICACIÓN],"",-1)</f>
        <v>C</v>
      </c>
    </row>
    <row r="410" spans="1:11" x14ac:dyDescent="0.25">
      <c r="A410">
        <v>2537</v>
      </c>
      <c r="B410" t="s">
        <v>432</v>
      </c>
      <c r="C410" t="s">
        <v>182</v>
      </c>
      <c r="D410" s="3">
        <v>3000</v>
      </c>
      <c r="E410" s="6">
        <f>STOCK[[#This Row],[ENTRADAS (COMPRAS)]]-STOCK[[#This Row],[SALIDAS (VENTAS)]]</f>
        <v>0</v>
      </c>
      <c r="F410" s="3">
        <f>STOCK[[#This Row],[STOCK]]*STOCK[[#This Row],[PRECIO]]</f>
        <v>0</v>
      </c>
      <c r="G410" s="6">
        <f>SUMIFS(ENTRADAS[CANTIDAD],ENTRADAS[CODIGO],STOCK[[#This Row],[CODIGO]])</f>
        <v>0</v>
      </c>
      <c r="H410" s="6">
        <f>SUMIFS(SALIDAS[CANTIDAD],SALIDAS[CODIGO],STOCK[[#This Row],[CODIGO]])</f>
        <v>0</v>
      </c>
      <c r="I410" s="7">
        <f>STOCK[[#This Row],[SALIDAS (VENTAS)]]*STOCK[[#This Row],[PRECIO]]</f>
        <v>0</v>
      </c>
      <c r="J410" s="8">
        <f>SUM($I$2:I410)/SUM(STOCK[VENTAS])</f>
        <v>1</v>
      </c>
      <c r="K410" s="6" t="str">
        <f>_xlfn.XLOOKUP(STOCK[[#This Row],[%ACUMULADO VENTAS]],DISTRIBUCION[CORTE],DISTRIBUCION[CLASIFICACIÓN],"",-1)</f>
        <v>C</v>
      </c>
    </row>
    <row r="411" spans="1:11" x14ac:dyDescent="0.25">
      <c r="A411">
        <v>2793</v>
      </c>
      <c r="B411" t="s">
        <v>433</v>
      </c>
      <c r="C411" t="s">
        <v>20</v>
      </c>
      <c r="D411" s="3">
        <v>2500</v>
      </c>
      <c r="E411" s="6">
        <f>STOCK[[#This Row],[ENTRADAS (COMPRAS)]]-STOCK[[#This Row],[SALIDAS (VENTAS)]]</f>
        <v>0</v>
      </c>
      <c r="F411" s="3">
        <f>STOCK[[#This Row],[STOCK]]*STOCK[[#This Row],[PRECIO]]</f>
        <v>0</v>
      </c>
      <c r="G411" s="6">
        <f>SUMIFS(ENTRADAS[CANTIDAD],ENTRADAS[CODIGO],STOCK[[#This Row],[CODIGO]])</f>
        <v>0</v>
      </c>
      <c r="H411" s="6">
        <f>SUMIFS(SALIDAS[CANTIDAD],SALIDAS[CODIGO],STOCK[[#This Row],[CODIGO]])</f>
        <v>0</v>
      </c>
      <c r="I411" s="7">
        <f>STOCK[[#This Row],[SALIDAS (VENTAS)]]*STOCK[[#This Row],[PRECIO]]</f>
        <v>0</v>
      </c>
      <c r="J411" s="8">
        <f>SUM($I$2:I411)/SUM(STOCK[VENTAS])</f>
        <v>1</v>
      </c>
      <c r="K411" s="6" t="str">
        <f>_xlfn.XLOOKUP(STOCK[[#This Row],[%ACUMULADO VENTAS]],DISTRIBUCION[CORTE],DISTRIBUCION[CLASIFICACIÓN],"",-1)</f>
        <v>C</v>
      </c>
    </row>
    <row r="412" spans="1:11" x14ac:dyDescent="0.25">
      <c r="A412">
        <v>2799</v>
      </c>
      <c r="B412" t="s">
        <v>434</v>
      </c>
      <c r="C412" t="s">
        <v>20</v>
      </c>
      <c r="D412" s="3">
        <v>2500</v>
      </c>
      <c r="E412" s="6">
        <f>STOCK[[#This Row],[ENTRADAS (COMPRAS)]]-STOCK[[#This Row],[SALIDAS (VENTAS)]]</f>
        <v>0</v>
      </c>
      <c r="F412" s="3">
        <f>STOCK[[#This Row],[STOCK]]*STOCK[[#This Row],[PRECIO]]</f>
        <v>0</v>
      </c>
      <c r="G412" s="6">
        <f>SUMIFS(ENTRADAS[CANTIDAD],ENTRADAS[CODIGO],STOCK[[#This Row],[CODIGO]])</f>
        <v>0</v>
      </c>
      <c r="H412" s="6">
        <f>SUMIFS(SALIDAS[CANTIDAD],SALIDAS[CODIGO],STOCK[[#This Row],[CODIGO]])</f>
        <v>0</v>
      </c>
      <c r="I412" s="7">
        <f>STOCK[[#This Row],[SALIDAS (VENTAS)]]*STOCK[[#This Row],[PRECIO]]</f>
        <v>0</v>
      </c>
      <c r="J412" s="8">
        <f>SUM($I$2:I412)/SUM(STOCK[VENTAS])</f>
        <v>1</v>
      </c>
      <c r="K412" s="6" t="str">
        <f>_xlfn.XLOOKUP(STOCK[[#This Row],[%ACUMULADO VENTAS]],DISTRIBUCION[CORTE],DISTRIBUCION[CLASIFICACIÓN],"",-1)</f>
        <v>C</v>
      </c>
    </row>
    <row r="413" spans="1:11" x14ac:dyDescent="0.25">
      <c r="A413">
        <v>2865</v>
      </c>
      <c r="B413" t="s">
        <v>435</v>
      </c>
      <c r="C413" t="s">
        <v>20</v>
      </c>
      <c r="D413" s="3">
        <v>1800</v>
      </c>
      <c r="E413" s="6">
        <f>STOCK[[#This Row],[ENTRADAS (COMPRAS)]]-STOCK[[#This Row],[SALIDAS (VENTAS)]]</f>
        <v>0</v>
      </c>
      <c r="F413" s="3">
        <f>STOCK[[#This Row],[STOCK]]*STOCK[[#This Row],[PRECIO]]</f>
        <v>0</v>
      </c>
      <c r="G413" s="6">
        <f>SUMIFS(ENTRADAS[CANTIDAD],ENTRADAS[CODIGO],STOCK[[#This Row],[CODIGO]])</f>
        <v>0</v>
      </c>
      <c r="H413" s="6">
        <f>SUMIFS(SALIDAS[CANTIDAD],SALIDAS[CODIGO],STOCK[[#This Row],[CODIGO]])</f>
        <v>0</v>
      </c>
      <c r="I413" s="7">
        <f>STOCK[[#This Row],[SALIDAS (VENTAS)]]*STOCK[[#This Row],[PRECIO]]</f>
        <v>0</v>
      </c>
      <c r="J413" s="8">
        <f>SUM($I$2:I413)/SUM(STOCK[VENTAS])</f>
        <v>1</v>
      </c>
      <c r="K413" s="6" t="str">
        <f>_xlfn.XLOOKUP(STOCK[[#This Row],[%ACUMULADO VENTAS]],DISTRIBUCION[CORTE],DISTRIBUCION[CLASIFICACIÓN],"",-1)</f>
        <v>C</v>
      </c>
    </row>
    <row r="414" spans="1:11" x14ac:dyDescent="0.25">
      <c r="A414">
        <v>3183</v>
      </c>
      <c r="B414" t="s">
        <v>436</v>
      </c>
      <c r="C414" t="s">
        <v>24</v>
      </c>
      <c r="D414" s="3">
        <v>3000</v>
      </c>
      <c r="E414" s="6">
        <f>STOCK[[#This Row],[ENTRADAS (COMPRAS)]]-STOCK[[#This Row],[SALIDAS (VENTAS)]]</f>
        <v>0</v>
      </c>
      <c r="F414" s="3">
        <f>STOCK[[#This Row],[STOCK]]*STOCK[[#This Row],[PRECIO]]</f>
        <v>0</v>
      </c>
      <c r="G414" s="6">
        <f>SUMIFS(ENTRADAS[CANTIDAD],ENTRADAS[CODIGO],STOCK[[#This Row],[CODIGO]])</f>
        <v>0</v>
      </c>
      <c r="H414" s="6">
        <f>SUMIFS(SALIDAS[CANTIDAD],SALIDAS[CODIGO],STOCK[[#This Row],[CODIGO]])</f>
        <v>0</v>
      </c>
      <c r="I414" s="7">
        <f>STOCK[[#This Row],[SALIDAS (VENTAS)]]*STOCK[[#This Row],[PRECIO]]</f>
        <v>0</v>
      </c>
      <c r="J414" s="8">
        <f>SUM($I$2:I414)/SUM(STOCK[VENTAS])</f>
        <v>1</v>
      </c>
      <c r="K414" s="6" t="str">
        <f>_xlfn.XLOOKUP(STOCK[[#This Row],[%ACUMULADO VENTAS]],DISTRIBUCION[CORTE],DISTRIBUCION[CLASIFICACIÓN],"",-1)</f>
        <v>C</v>
      </c>
    </row>
    <row r="415" spans="1:11" x14ac:dyDescent="0.25">
      <c r="A415">
        <v>3186</v>
      </c>
      <c r="B415" t="s">
        <v>437</v>
      </c>
      <c r="C415" t="s">
        <v>24</v>
      </c>
      <c r="D415" s="3">
        <v>4500</v>
      </c>
      <c r="E415" s="6">
        <f>STOCK[[#This Row],[ENTRADAS (COMPRAS)]]-STOCK[[#This Row],[SALIDAS (VENTAS)]]</f>
        <v>0</v>
      </c>
      <c r="F415" s="3">
        <f>STOCK[[#This Row],[STOCK]]*STOCK[[#This Row],[PRECIO]]</f>
        <v>0</v>
      </c>
      <c r="G415" s="6">
        <f>SUMIFS(ENTRADAS[CANTIDAD],ENTRADAS[CODIGO],STOCK[[#This Row],[CODIGO]])</f>
        <v>0</v>
      </c>
      <c r="H415" s="6">
        <f>SUMIFS(SALIDAS[CANTIDAD],SALIDAS[CODIGO],STOCK[[#This Row],[CODIGO]])</f>
        <v>0</v>
      </c>
      <c r="I415" s="7">
        <f>STOCK[[#This Row],[SALIDAS (VENTAS)]]*STOCK[[#This Row],[PRECIO]]</f>
        <v>0</v>
      </c>
      <c r="J415" s="8">
        <f>SUM($I$2:I415)/SUM(STOCK[VENTAS])</f>
        <v>1</v>
      </c>
      <c r="K415" s="6" t="str">
        <f>_xlfn.XLOOKUP(STOCK[[#This Row],[%ACUMULADO VENTAS]],DISTRIBUCION[CORTE],DISTRIBUCION[CLASIFICACIÓN],"",-1)</f>
        <v>C</v>
      </c>
    </row>
    <row r="416" spans="1:11" x14ac:dyDescent="0.25">
      <c r="A416">
        <v>3286</v>
      </c>
      <c r="B416" t="s">
        <v>438</v>
      </c>
      <c r="C416" t="s">
        <v>17</v>
      </c>
      <c r="D416" s="3">
        <v>1000</v>
      </c>
      <c r="E416" s="6">
        <f>STOCK[[#This Row],[ENTRADAS (COMPRAS)]]-STOCK[[#This Row],[SALIDAS (VENTAS)]]</f>
        <v>0</v>
      </c>
      <c r="F416" s="3">
        <f>STOCK[[#This Row],[STOCK]]*STOCK[[#This Row],[PRECIO]]</f>
        <v>0</v>
      </c>
      <c r="G416" s="6">
        <f>SUMIFS(ENTRADAS[CANTIDAD],ENTRADAS[CODIGO],STOCK[[#This Row],[CODIGO]])</f>
        <v>0</v>
      </c>
      <c r="H416" s="6">
        <f>SUMIFS(SALIDAS[CANTIDAD],SALIDAS[CODIGO],STOCK[[#This Row],[CODIGO]])</f>
        <v>0</v>
      </c>
      <c r="I416" s="7">
        <f>STOCK[[#This Row],[SALIDAS (VENTAS)]]*STOCK[[#This Row],[PRECIO]]</f>
        <v>0</v>
      </c>
      <c r="J416" s="8">
        <f>SUM($I$2:I416)/SUM(STOCK[VENTAS])</f>
        <v>1</v>
      </c>
      <c r="K416" s="6" t="str">
        <f>_xlfn.XLOOKUP(STOCK[[#This Row],[%ACUMULADO VENTAS]],DISTRIBUCION[CORTE],DISTRIBUCION[CLASIFICACIÓN],"",-1)</f>
        <v>C</v>
      </c>
    </row>
    <row r="417" spans="1:11" x14ac:dyDescent="0.25">
      <c r="A417">
        <v>3287</v>
      </c>
      <c r="B417" t="s">
        <v>439</v>
      </c>
      <c r="C417" t="s">
        <v>17</v>
      </c>
      <c r="D417" s="3">
        <v>1500</v>
      </c>
      <c r="E417" s="6">
        <f>STOCK[[#This Row],[ENTRADAS (COMPRAS)]]-STOCK[[#This Row],[SALIDAS (VENTAS)]]</f>
        <v>0</v>
      </c>
      <c r="F417" s="3">
        <f>STOCK[[#This Row],[STOCK]]*STOCK[[#This Row],[PRECIO]]</f>
        <v>0</v>
      </c>
      <c r="G417" s="6">
        <f>SUMIFS(ENTRADAS[CANTIDAD],ENTRADAS[CODIGO],STOCK[[#This Row],[CODIGO]])</f>
        <v>0</v>
      </c>
      <c r="H417" s="6">
        <f>SUMIFS(SALIDAS[CANTIDAD],SALIDAS[CODIGO],STOCK[[#This Row],[CODIGO]])</f>
        <v>0</v>
      </c>
      <c r="I417" s="7">
        <f>STOCK[[#This Row],[SALIDAS (VENTAS)]]*STOCK[[#This Row],[PRECIO]]</f>
        <v>0</v>
      </c>
      <c r="J417" s="8">
        <f>SUM($I$2:I417)/SUM(STOCK[VENTAS])</f>
        <v>1</v>
      </c>
      <c r="K417" s="6" t="str">
        <f>_xlfn.XLOOKUP(STOCK[[#This Row],[%ACUMULADO VENTAS]],DISTRIBUCION[CORTE],DISTRIBUCION[CLASIFICACIÓN],"",-1)</f>
        <v>C</v>
      </c>
    </row>
    <row r="418" spans="1:11" x14ac:dyDescent="0.25">
      <c r="A418">
        <v>3290</v>
      </c>
      <c r="B418" t="s">
        <v>440</v>
      </c>
      <c r="C418" t="s">
        <v>17</v>
      </c>
      <c r="D418" s="3">
        <v>500</v>
      </c>
      <c r="E418" s="6">
        <f>STOCK[[#This Row],[ENTRADAS (COMPRAS)]]-STOCK[[#This Row],[SALIDAS (VENTAS)]]</f>
        <v>0</v>
      </c>
      <c r="F418" s="3">
        <f>STOCK[[#This Row],[STOCK]]*STOCK[[#This Row],[PRECIO]]</f>
        <v>0</v>
      </c>
      <c r="G418" s="6">
        <f>SUMIFS(ENTRADAS[CANTIDAD],ENTRADAS[CODIGO],STOCK[[#This Row],[CODIGO]])</f>
        <v>0</v>
      </c>
      <c r="H418" s="6">
        <f>SUMIFS(SALIDAS[CANTIDAD],SALIDAS[CODIGO],STOCK[[#This Row],[CODIGO]])</f>
        <v>0</v>
      </c>
      <c r="I418" s="7">
        <f>STOCK[[#This Row],[SALIDAS (VENTAS)]]*STOCK[[#This Row],[PRECIO]]</f>
        <v>0</v>
      </c>
      <c r="J418" s="8">
        <f>SUM($I$2:I418)/SUM(STOCK[VENTAS])</f>
        <v>1</v>
      </c>
      <c r="K418" s="6" t="str">
        <f>_xlfn.XLOOKUP(STOCK[[#This Row],[%ACUMULADO VENTAS]],DISTRIBUCION[CORTE],DISTRIBUCION[CLASIFICACIÓN],"",-1)</f>
        <v>C</v>
      </c>
    </row>
    <row r="419" spans="1:11" x14ac:dyDescent="0.25">
      <c r="A419">
        <v>3375</v>
      </c>
      <c r="B419" t="s">
        <v>441</v>
      </c>
      <c r="C419" t="s">
        <v>47</v>
      </c>
      <c r="D419" s="3">
        <v>7000</v>
      </c>
      <c r="E419" s="6">
        <f>STOCK[[#This Row],[ENTRADAS (COMPRAS)]]-STOCK[[#This Row],[SALIDAS (VENTAS)]]</f>
        <v>0</v>
      </c>
      <c r="F419" s="3">
        <f>STOCK[[#This Row],[STOCK]]*STOCK[[#This Row],[PRECIO]]</f>
        <v>0</v>
      </c>
      <c r="G419" s="6">
        <f>SUMIFS(ENTRADAS[CANTIDAD],ENTRADAS[CODIGO],STOCK[[#This Row],[CODIGO]])</f>
        <v>0</v>
      </c>
      <c r="H419" s="6">
        <f>SUMIFS(SALIDAS[CANTIDAD],SALIDAS[CODIGO],STOCK[[#This Row],[CODIGO]])</f>
        <v>0</v>
      </c>
      <c r="I419" s="7">
        <f>STOCK[[#This Row],[SALIDAS (VENTAS)]]*STOCK[[#This Row],[PRECIO]]</f>
        <v>0</v>
      </c>
      <c r="J419" s="8">
        <f>SUM($I$2:I419)/SUM(STOCK[VENTAS])</f>
        <v>1</v>
      </c>
      <c r="K419" s="6" t="str">
        <f>_xlfn.XLOOKUP(STOCK[[#This Row],[%ACUMULADO VENTAS]],DISTRIBUCION[CORTE],DISTRIBUCION[CLASIFICACIÓN],"",-1)</f>
        <v>C</v>
      </c>
    </row>
    <row r="420" spans="1:11" x14ac:dyDescent="0.25">
      <c r="A420">
        <v>3378</v>
      </c>
      <c r="B420" t="s">
        <v>442</v>
      </c>
      <c r="C420" t="s">
        <v>47</v>
      </c>
      <c r="D420" s="3">
        <v>10000</v>
      </c>
      <c r="E420" s="6">
        <f>STOCK[[#This Row],[ENTRADAS (COMPRAS)]]-STOCK[[#This Row],[SALIDAS (VENTAS)]]</f>
        <v>0</v>
      </c>
      <c r="F420" s="3">
        <f>STOCK[[#This Row],[STOCK]]*STOCK[[#This Row],[PRECIO]]</f>
        <v>0</v>
      </c>
      <c r="G420" s="6">
        <f>SUMIFS(ENTRADAS[CANTIDAD],ENTRADAS[CODIGO],STOCK[[#This Row],[CODIGO]])</f>
        <v>0</v>
      </c>
      <c r="H420" s="6">
        <f>SUMIFS(SALIDAS[CANTIDAD],SALIDAS[CODIGO],STOCK[[#This Row],[CODIGO]])</f>
        <v>0</v>
      </c>
      <c r="I420" s="7">
        <f>STOCK[[#This Row],[SALIDAS (VENTAS)]]*STOCK[[#This Row],[PRECIO]]</f>
        <v>0</v>
      </c>
      <c r="J420" s="8">
        <f>SUM($I$2:I420)/SUM(STOCK[VENTAS])</f>
        <v>1</v>
      </c>
      <c r="K420" s="6" t="str">
        <f>_xlfn.XLOOKUP(STOCK[[#This Row],[%ACUMULADO VENTAS]],DISTRIBUCION[CORTE],DISTRIBUCION[CLASIFICACIÓN],"",-1)</f>
        <v>C</v>
      </c>
    </row>
    <row r="421" spans="1:11" x14ac:dyDescent="0.25">
      <c r="A421">
        <v>3450</v>
      </c>
      <c r="B421" t="s">
        <v>443</v>
      </c>
      <c r="C421" t="s">
        <v>35</v>
      </c>
      <c r="D421" s="3">
        <v>4000</v>
      </c>
      <c r="E421" s="6">
        <f>STOCK[[#This Row],[ENTRADAS (COMPRAS)]]-STOCK[[#This Row],[SALIDAS (VENTAS)]]</f>
        <v>0</v>
      </c>
      <c r="F421" s="3">
        <f>STOCK[[#This Row],[STOCK]]*STOCK[[#This Row],[PRECIO]]</f>
        <v>0</v>
      </c>
      <c r="G421" s="6">
        <f>SUMIFS(ENTRADAS[CANTIDAD],ENTRADAS[CODIGO],STOCK[[#This Row],[CODIGO]])</f>
        <v>0</v>
      </c>
      <c r="H421" s="6">
        <f>SUMIFS(SALIDAS[CANTIDAD],SALIDAS[CODIGO],STOCK[[#This Row],[CODIGO]])</f>
        <v>0</v>
      </c>
      <c r="I421" s="7">
        <f>STOCK[[#This Row],[SALIDAS (VENTAS)]]*STOCK[[#This Row],[PRECIO]]</f>
        <v>0</v>
      </c>
      <c r="J421" s="8">
        <f>SUM($I$2:I421)/SUM(STOCK[VENTAS])</f>
        <v>1</v>
      </c>
      <c r="K421" s="6" t="str">
        <f>_xlfn.XLOOKUP(STOCK[[#This Row],[%ACUMULADO VENTAS]],DISTRIBUCION[CORTE],DISTRIBUCION[CLASIFICACIÓN],"",-1)</f>
        <v>C</v>
      </c>
    </row>
    <row r="422" spans="1:11" x14ac:dyDescent="0.25">
      <c r="A422">
        <v>3451</v>
      </c>
      <c r="B422" t="s">
        <v>444</v>
      </c>
      <c r="C422" t="s">
        <v>35</v>
      </c>
      <c r="D422" s="3">
        <v>7500</v>
      </c>
      <c r="E422" s="6">
        <f>STOCK[[#This Row],[ENTRADAS (COMPRAS)]]-STOCK[[#This Row],[SALIDAS (VENTAS)]]</f>
        <v>0</v>
      </c>
      <c r="F422" s="3">
        <f>STOCK[[#This Row],[STOCK]]*STOCK[[#This Row],[PRECIO]]</f>
        <v>0</v>
      </c>
      <c r="G422" s="6">
        <f>SUMIFS(ENTRADAS[CANTIDAD],ENTRADAS[CODIGO],STOCK[[#This Row],[CODIGO]])</f>
        <v>0</v>
      </c>
      <c r="H422" s="6">
        <f>SUMIFS(SALIDAS[CANTIDAD],SALIDAS[CODIGO],STOCK[[#This Row],[CODIGO]])</f>
        <v>0</v>
      </c>
      <c r="I422" s="7">
        <f>STOCK[[#This Row],[SALIDAS (VENTAS)]]*STOCK[[#This Row],[PRECIO]]</f>
        <v>0</v>
      </c>
      <c r="J422" s="8">
        <f>SUM($I$2:I422)/SUM(STOCK[VENTAS])</f>
        <v>1</v>
      </c>
      <c r="K422" s="6" t="str">
        <f>_xlfn.XLOOKUP(STOCK[[#This Row],[%ACUMULADO VENTAS]],DISTRIBUCION[CORTE],DISTRIBUCION[CLASIFICACIÓN],"",-1)</f>
        <v>C</v>
      </c>
    </row>
    <row r="423" spans="1:11" x14ac:dyDescent="0.25">
      <c r="A423">
        <v>3452</v>
      </c>
      <c r="B423" t="s">
        <v>445</v>
      </c>
      <c r="C423" t="s">
        <v>35</v>
      </c>
      <c r="D423" s="3">
        <v>10000</v>
      </c>
      <c r="E423" s="6">
        <f>STOCK[[#This Row],[ENTRADAS (COMPRAS)]]-STOCK[[#This Row],[SALIDAS (VENTAS)]]</f>
        <v>0</v>
      </c>
      <c r="F423" s="3">
        <f>STOCK[[#This Row],[STOCK]]*STOCK[[#This Row],[PRECIO]]</f>
        <v>0</v>
      </c>
      <c r="G423" s="6">
        <f>SUMIFS(ENTRADAS[CANTIDAD],ENTRADAS[CODIGO],STOCK[[#This Row],[CODIGO]])</f>
        <v>0</v>
      </c>
      <c r="H423" s="6">
        <f>SUMIFS(SALIDAS[CANTIDAD],SALIDAS[CODIGO],STOCK[[#This Row],[CODIGO]])</f>
        <v>0</v>
      </c>
      <c r="I423" s="7">
        <f>STOCK[[#This Row],[SALIDAS (VENTAS)]]*STOCK[[#This Row],[PRECIO]]</f>
        <v>0</v>
      </c>
      <c r="J423" s="8">
        <f>SUM($I$2:I423)/SUM(STOCK[VENTAS])</f>
        <v>1</v>
      </c>
      <c r="K423" s="6" t="str">
        <f>_xlfn.XLOOKUP(STOCK[[#This Row],[%ACUMULADO VENTAS]],DISTRIBUCION[CORTE],DISTRIBUCION[CLASIFICACIÓN],"",-1)</f>
        <v>C</v>
      </c>
    </row>
    <row r="424" spans="1:11" x14ac:dyDescent="0.25">
      <c r="A424">
        <v>3580</v>
      </c>
      <c r="B424" t="s">
        <v>446</v>
      </c>
      <c r="C424" t="s">
        <v>47</v>
      </c>
      <c r="D424" s="3">
        <v>400</v>
      </c>
      <c r="E424" s="6">
        <f>STOCK[[#This Row],[ENTRADAS (COMPRAS)]]-STOCK[[#This Row],[SALIDAS (VENTAS)]]</f>
        <v>0</v>
      </c>
      <c r="F424" s="3">
        <f>STOCK[[#This Row],[STOCK]]*STOCK[[#This Row],[PRECIO]]</f>
        <v>0</v>
      </c>
      <c r="G424" s="6">
        <f>SUMIFS(ENTRADAS[CANTIDAD],ENTRADAS[CODIGO],STOCK[[#This Row],[CODIGO]])</f>
        <v>0</v>
      </c>
      <c r="H424" s="6">
        <f>SUMIFS(SALIDAS[CANTIDAD],SALIDAS[CODIGO],STOCK[[#This Row],[CODIGO]])</f>
        <v>0</v>
      </c>
      <c r="I424" s="7">
        <f>STOCK[[#This Row],[SALIDAS (VENTAS)]]*STOCK[[#This Row],[PRECIO]]</f>
        <v>0</v>
      </c>
      <c r="J424" s="8">
        <f>SUM($I$2:I424)/SUM(STOCK[VENTAS])</f>
        <v>1</v>
      </c>
      <c r="K424" s="6" t="str">
        <f>_xlfn.XLOOKUP(STOCK[[#This Row],[%ACUMULADO VENTAS]],DISTRIBUCION[CORTE],DISTRIBUCION[CLASIFICACIÓN],"",-1)</f>
        <v>C</v>
      </c>
    </row>
    <row r="425" spans="1:11" x14ac:dyDescent="0.25">
      <c r="A425">
        <v>3646</v>
      </c>
      <c r="B425" t="s">
        <v>447</v>
      </c>
      <c r="C425" t="s">
        <v>20</v>
      </c>
      <c r="D425" s="3">
        <v>1500</v>
      </c>
      <c r="E425" s="6">
        <f>STOCK[[#This Row],[ENTRADAS (COMPRAS)]]-STOCK[[#This Row],[SALIDAS (VENTAS)]]</f>
        <v>0</v>
      </c>
      <c r="F425" s="3">
        <f>STOCK[[#This Row],[STOCK]]*STOCK[[#This Row],[PRECIO]]</f>
        <v>0</v>
      </c>
      <c r="G425" s="6">
        <f>SUMIFS(ENTRADAS[CANTIDAD],ENTRADAS[CODIGO],STOCK[[#This Row],[CODIGO]])</f>
        <v>0</v>
      </c>
      <c r="H425" s="6">
        <f>SUMIFS(SALIDAS[CANTIDAD],SALIDAS[CODIGO],STOCK[[#This Row],[CODIGO]])</f>
        <v>0</v>
      </c>
      <c r="I425" s="7">
        <f>STOCK[[#This Row],[SALIDAS (VENTAS)]]*STOCK[[#This Row],[PRECIO]]</f>
        <v>0</v>
      </c>
      <c r="J425" s="8">
        <f>SUM($I$2:I425)/SUM(STOCK[VENTAS])</f>
        <v>1</v>
      </c>
      <c r="K425" s="6" t="str">
        <f>_xlfn.XLOOKUP(STOCK[[#This Row],[%ACUMULADO VENTAS]],DISTRIBUCION[CORTE],DISTRIBUCION[CLASIFICACIÓN],"",-1)</f>
        <v>C</v>
      </c>
    </row>
    <row r="426" spans="1:11" x14ac:dyDescent="0.25">
      <c r="A426">
        <v>4271</v>
      </c>
      <c r="B426" t="s">
        <v>448</v>
      </c>
      <c r="C426" t="s">
        <v>60</v>
      </c>
      <c r="D426" s="3">
        <v>2000</v>
      </c>
      <c r="E426" s="6">
        <f>STOCK[[#This Row],[ENTRADAS (COMPRAS)]]-STOCK[[#This Row],[SALIDAS (VENTAS)]]</f>
        <v>0</v>
      </c>
      <c r="F426" s="3">
        <f>STOCK[[#This Row],[STOCK]]*STOCK[[#This Row],[PRECIO]]</f>
        <v>0</v>
      </c>
      <c r="G426" s="6">
        <f>SUMIFS(ENTRADAS[CANTIDAD],ENTRADAS[CODIGO],STOCK[[#This Row],[CODIGO]])</f>
        <v>0</v>
      </c>
      <c r="H426" s="6">
        <f>SUMIFS(SALIDAS[CANTIDAD],SALIDAS[CODIGO],STOCK[[#This Row],[CODIGO]])</f>
        <v>0</v>
      </c>
      <c r="I426" s="7">
        <f>STOCK[[#This Row],[SALIDAS (VENTAS)]]*STOCK[[#This Row],[PRECIO]]</f>
        <v>0</v>
      </c>
      <c r="J426" s="8">
        <f>SUM($I$2:I426)/SUM(STOCK[VENTAS])</f>
        <v>1</v>
      </c>
      <c r="K426" s="6" t="str">
        <f>_xlfn.XLOOKUP(STOCK[[#This Row],[%ACUMULADO VENTAS]],DISTRIBUCION[CORTE],DISTRIBUCION[CLASIFICACIÓN],"",-1)</f>
        <v>C</v>
      </c>
    </row>
    <row r="427" spans="1:11" x14ac:dyDescent="0.25">
      <c r="A427">
        <v>4807</v>
      </c>
      <c r="B427" t="s">
        <v>449</v>
      </c>
      <c r="C427" t="s">
        <v>24</v>
      </c>
      <c r="D427" s="3">
        <v>2500</v>
      </c>
      <c r="E427" s="6">
        <f>STOCK[[#This Row],[ENTRADAS (COMPRAS)]]-STOCK[[#This Row],[SALIDAS (VENTAS)]]</f>
        <v>0</v>
      </c>
      <c r="F427" s="3">
        <f>STOCK[[#This Row],[STOCK]]*STOCK[[#This Row],[PRECIO]]</f>
        <v>0</v>
      </c>
      <c r="G427" s="6">
        <f>SUMIFS(ENTRADAS[CANTIDAD],ENTRADAS[CODIGO],STOCK[[#This Row],[CODIGO]])</f>
        <v>0</v>
      </c>
      <c r="H427" s="6">
        <f>SUMIFS(SALIDAS[CANTIDAD],SALIDAS[CODIGO],STOCK[[#This Row],[CODIGO]])</f>
        <v>0</v>
      </c>
      <c r="I427" s="7">
        <f>STOCK[[#This Row],[SALIDAS (VENTAS)]]*STOCK[[#This Row],[PRECIO]]</f>
        <v>0</v>
      </c>
      <c r="J427" s="8">
        <f>SUM($I$2:I427)/SUM(STOCK[VENTAS])</f>
        <v>1</v>
      </c>
      <c r="K427" s="6" t="str">
        <f>_xlfn.XLOOKUP(STOCK[[#This Row],[%ACUMULADO VENTAS]],DISTRIBUCION[CORTE],DISTRIBUCION[CLASIFICACIÓN],"",-1)</f>
        <v>C</v>
      </c>
    </row>
    <row r="428" spans="1:11" x14ac:dyDescent="0.25">
      <c r="A428">
        <v>5144</v>
      </c>
      <c r="B428" t="s">
        <v>450</v>
      </c>
      <c r="C428" t="s">
        <v>20</v>
      </c>
      <c r="D428" s="3">
        <v>2500</v>
      </c>
      <c r="E428" s="6">
        <f>STOCK[[#This Row],[ENTRADAS (COMPRAS)]]-STOCK[[#This Row],[SALIDAS (VENTAS)]]</f>
        <v>0</v>
      </c>
      <c r="F428" s="3">
        <f>STOCK[[#This Row],[STOCK]]*STOCK[[#This Row],[PRECIO]]</f>
        <v>0</v>
      </c>
      <c r="G428" s="6">
        <f>SUMIFS(ENTRADAS[CANTIDAD],ENTRADAS[CODIGO],STOCK[[#This Row],[CODIGO]])</f>
        <v>0</v>
      </c>
      <c r="H428" s="6">
        <f>SUMIFS(SALIDAS[CANTIDAD],SALIDAS[CODIGO],STOCK[[#This Row],[CODIGO]])</f>
        <v>0</v>
      </c>
      <c r="I428" s="7">
        <f>STOCK[[#This Row],[SALIDAS (VENTAS)]]*STOCK[[#This Row],[PRECIO]]</f>
        <v>0</v>
      </c>
      <c r="J428" s="8">
        <f>SUM($I$2:I428)/SUM(STOCK[VENTAS])</f>
        <v>1</v>
      </c>
      <c r="K428" s="6" t="str">
        <f>_xlfn.XLOOKUP(STOCK[[#This Row],[%ACUMULADO VENTAS]],DISTRIBUCION[CORTE],DISTRIBUCION[CLASIFICACIÓN],"",-1)</f>
        <v>C</v>
      </c>
    </row>
    <row r="429" spans="1:11" x14ac:dyDescent="0.25">
      <c r="A429">
        <v>6105</v>
      </c>
      <c r="B429" t="s">
        <v>451</v>
      </c>
      <c r="C429" t="s">
        <v>47</v>
      </c>
      <c r="D429" s="3">
        <v>500</v>
      </c>
      <c r="E429" s="6">
        <f>STOCK[[#This Row],[ENTRADAS (COMPRAS)]]-STOCK[[#This Row],[SALIDAS (VENTAS)]]</f>
        <v>0</v>
      </c>
      <c r="F429" s="3">
        <f>STOCK[[#This Row],[STOCK]]*STOCK[[#This Row],[PRECIO]]</f>
        <v>0</v>
      </c>
      <c r="G429" s="6">
        <f>SUMIFS(ENTRADAS[CANTIDAD],ENTRADAS[CODIGO],STOCK[[#This Row],[CODIGO]])</f>
        <v>0</v>
      </c>
      <c r="H429" s="6">
        <f>SUMIFS(SALIDAS[CANTIDAD],SALIDAS[CODIGO],STOCK[[#This Row],[CODIGO]])</f>
        <v>0</v>
      </c>
      <c r="I429" s="7">
        <f>STOCK[[#This Row],[SALIDAS (VENTAS)]]*STOCK[[#This Row],[PRECIO]]</f>
        <v>0</v>
      </c>
      <c r="J429" s="8">
        <f>SUM($I$2:I429)/SUM(STOCK[VENTAS])</f>
        <v>1</v>
      </c>
      <c r="K429" s="6" t="str">
        <f>_xlfn.XLOOKUP(STOCK[[#This Row],[%ACUMULADO VENTAS]],DISTRIBUCION[CORTE],DISTRIBUCION[CLASIFICACIÓN],"",-1)</f>
        <v>C</v>
      </c>
    </row>
    <row r="430" spans="1:11" x14ac:dyDescent="0.25">
      <c r="A430">
        <v>6412</v>
      </c>
      <c r="B430" t="s">
        <v>452</v>
      </c>
      <c r="C430" t="s">
        <v>216</v>
      </c>
      <c r="D430" s="3">
        <v>1500</v>
      </c>
      <c r="E430" s="6">
        <f>STOCK[[#This Row],[ENTRADAS (COMPRAS)]]-STOCK[[#This Row],[SALIDAS (VENTAS)]]</f>
        <v>0</v>
      </c>
      <c r="F430" s="3">
        <f>STOCK[[#This Row],[STOCK]]*STOCK[[#This Row],[PRECIO]]</f>
        <v>0</v>
      </c>
      <c r="G430" s="6">
        <f>SUMIFS(ENTRADAS[CANTIDAD],ENTRADAS[CODIGO],STOCK[[#This Row],[CODIGO]])</f>
        <v>0</v>
      </c>
      <c r="H430" s="6">
        <f>SUMIFS(SALIDAS[CANTIDAD],SALIDAS[CODIGO],STOCK[[#This Row],[CODIGO]])</f>
        <v>0</v>
      </c>
      <c r="I430" s="7">
        <f>STOCK[[#This Row],[SALIDAS (VENTAS)]]*STOCK[[#This Row],[PRECIO]]</f>
        <v>0</v>
      </c>
      <c r="J430" s="8">
        <f>SUM($I$2:I430)/SUM(STOCK[VENTAS])</f>
        <v>1</v>
      </c>
      <c r="K430" s="6" t="str">
        <f>_xlfn.XLOOKUP(STOCK[[#This Row],[%ACUMULADO VENTAS]],DISTRIBUCION[CORTE],DISTRIBUCION[CLASIFICACIÓN],"",-1)</f>
        <v>C</v>
      </c>
    </row>
    <row r="431" spans="1:11" x14ac:dyDescent="0.25">
      <c r="A431">
        <v>7869</v>
      </c>
      <c r="B431" t="s">
        <v>453</v>
      </c>
      <c r="C431" t="s">
        <v>20</v>
      </c>
      <c r="D431" s="3">
        <v>1500</v>
      </c>
      <c r="E431" s="6">
        <f>STOCK[[#This Row],[ENTRADAS (COMPRAS)]]-STOCK[[#This Row],[SALIDAS (VENTAS)]]</f>
        <v>0</v>
      </c>
      <c r="F431" s="3">
        <f>STOCK[[#This Row],[STOCK]]*STOCK[[#This Row],[PRECIO]]</f>
        <v>0</v>
      </c>
      <c r="G431" s="6">
        <f>SUMIFS(ENTRADAS[CANTIDAD],ENTRADAS[CODIGO],STOCK[[#This Row],[CODIGO]])</f>
        <v>0</v>
      </c>
      <c r="H431" s="6">
        <f>SUMIFS(SALIDAS[CANTIDAD],SALIDAS[CODIGO],STOCK[[#This Row],[CODIGO]])</f>
        <v>0</v>
      </c>
      <c r="I431" s="7">
        <f>STOCK[[#This Row],[SALIDAS (VENTAS)]]*STOCK[[#This Row],[PRECIO]]</f>
        <v>0</v>
      </c>
      <c r="J431" s="8">
        <f>SUM($I$2:I431)/SUM(STOCK[VENTAS])</f>
        <v>1</v>
      </c>
      <c r="K431" s="6" t="str">
        <f>_xlfn.XLOOKUP(STOCK[[#This Row],[%ACUMULADO VENTAS]],DISTRIBUCION[CORTE],DISTRIBUCION[CLASIFICACIÓN],"",-1)</f>
        <v>C</v>
      </c>
    </row>
    <row r="432" spans="1:11" x14ac:dyDescent="0.25">
      <c r="A432">
        <v>8229</v>
      </c>
      <c r="B432" t="s">
        <v>454</v>
      </c>
      <c r="C432" t="s">
        <v>182</v>
      </c>
      <c r="D432" s="3">
        <v>3000</v>
      </c>
      <c r="E432" s="6">
        <f>STOCK[[#This Row],[ENTRADAS (COMPRAS)]]-STOCK[[#This Row],[SALIDAS (VENTAS)]]</f>
        <v>0</v>
      </c>
      <c r="F432" s="3">
        <f>STOCK[[#This Row],[STOCK]]*STOCK[[#This Row],[PRECIO]]</f>
        <v>0</v>
      </c>
      <c r="G432" s="6">
        <f>SUMIFS(ENTRADAS[CANTIDAD],ENTRADAS[CODIGO],STOCK[[#This Row],[CODIGO]])</f>
        <v>0</v>
      </c>
      <c r="H432" s="6">
        <f>SUMIFS(SALIDAS[CANTIDAD],SALIDAS[CODIGO],STOCK[[#This Row],[CODIGO]])</f>
        <v>0</v>
      </c>
      <c r="I432" s="7">
        <f>STOCK[[#This Row],[SALIDAS (VENTAS)]]*STOCK[[#This Row],[PRECIO]]</f>
        <v>0</v>
      </c>
      <c r="J432" s="8">
        <f>SUM($I$2:I432)/SUM(STOCK[VENTAS])</f>
        <v>1</v>
      </c>
      <c r="K432" s="6" t="str">
        <f>_xlfn.XLOOKUP(STOCK[[#This Row],[%ACUMULADO VENTAS]],DISTRIBUCION[CORTE],DISTRIBUCION[CLASIFICACIÓN],"",-1)</f>
        <v>C</v>
      </c>
    </row>
    <row r="433" spans="1:11" x14ac:dyDescent="0.25">
      <c r="A433">
        <v>8750</v>
      </c>
      <c r="B433" t="s">
        <v>455</v>
      </c>
      <c r="C433" t="s">
        <v>20</v>
      </c>
      <c r="D433" s="3">
        <v>6000</v>
      </c>
      <c r="E433" s="6">
        <f>STOCK[[#This Row],[ENTRADAS (COMPRAS)]]-STOCK[[#This Row],[SALIDAS (VENTAS)]]</f>
        <v>0</v>
      </c>
      <c r="F433" s="3">
        <f>STOCK[[#This Row],[STOCK]]*STOCK[[#This Row],[PRECIO]]</f>
        <v>0</v>
      </c>
      <c r="G433" s="6">
        <f>SUMIFS(ENTRADAS[CANTIDAD],ENTRADAS[CODIGO],STOCK[[#This Row],[CODIGO]])</f>
        <v>0</v>
      </c>
      <c r="H433" s="6">
        <f>SUMIFS(SALIDAS[CANTIDAD],SALIDAS[CODIGO],STOCK[[#This Row],[CODIGO]])</f>
        <v>0</v>
      </c>
      <c r="I433" s="7">
        <f>STOCK[[#This Row],[SALIDAS (VENTAS)]]*STOCK[[#This Row],[PRECIO]]</f>
        <v>0</v>
      </c>
      <c r="J433" s="8">
        <f>SUM($I$2:I433)/SUM(STOCK[VENTAS])</f>
        <v>1</v>
      </c>
      <c r="K433" s="6" t="str">
        <f>_xlfn.XLOOKUP(STOCK[[#This Row],[%ACUMULADO VENTAS]],DISTRIBUCION[CORTE],DISTRIBUCION[CLASIFICACIÓN],"",-1)</f>
        <v>C</v>
      </c>
    </row>
    <row r="434" spans="1:11" x14ac:dyDescent="0.25">
      <c r="A434">
        <v>10663</v>
      </c>
      <c r="B434" t="s">
        <v>456</v>
      </c>
      <c r="C434" t="s">
        <v>182</v>
      </c>
      <c r="D434" s="3">
        <v>5000</v>
      </c>
      <c r="E434" s="6">
        <f>STOCK[[#This Row],[ENTRADAS (COMPRAS)]]-STOCK[[#This Row],[SALIDAS (VENTAS)]]</f>
        <v>0</v>
      </c>
      <c r="F434" s="3">
        <f>STOCK[[#This Row],[STOCK]]*STOCK[[#This Row],[PRECIO]]</f>
        <v>0</v>
      </c>
      <c r="G434" s="6">
        <f>SUMIFS(ENTRADAS[CANTIDAD],ENTRADAS[CODIGO],STOCK[[#This Row],[CODIGO]])</f>
        <v>0</v>
      </c>
      <c r="H434" s="6">
        <f>SUMIFS(SALIDAS[CANTIDAD],SALIDAS[CODIGO],STOCK[[#This Row],[CODIGO]])</f>
        <v>0</v>
      </c>
      <c r="I434" s="7">
        <f>STOCK[[#This Row],[SALIDAS (VENTAS)]]*STOCK[[#This Row],[PRECIO]]</f>
        <v>0</v>
      </c>
      <c r="J434" s="8">
        <f>SUM($I$2:I434)/SUM(STOCK[VENTAS])</f>
        <v>1</v>
      </c>
      <c r="K434" s="6" t="str">
        <f>_xlfn.XLOOKUP(STOCK[[#This Row],[%ACUMULADO VENTAS]],DISTRIBUCION[CORTE],DISTRIBUCION[CLASIFICACIÓN],"",-1)</f>
        <v>C</v>
      </c>
    </row>
    <row r="435" spans="1:11" x14ac:dyDescent="0.25">
      <c r="A435">
        <v>10751</v>
      </c>
      <c r="B435" t="s">
        <v>457</v>
      </c>
      <c r="C435" t="s">
        <v>182</v>
      </c>
      <c r="D435" s="3">
        <v>7000</v>
      </c>
      <c r="E435" s="6">
        <f>STOCK[[#This Row],[ENTRADAS (COMPRAS)]]-STOCK[[#This Row],[SALIDAS (VENTAS)]]</f>
        <v>0</v>
      </c>
      <c r="F435" s="3">
        <f>STOCK[[#This Row],[STOCK]]*STOCK[[#This Row],[PRECIO]]</f>
        <v>0</v>
      </c>
      <c r="G435" s="6">
        <f>SUMIFS(ENTRADAS[CANTIDAD],ENTRADAS[CODIGO],STOCK[[#This Row],[CODIGO]])</f>
        <v>0</v>
      </c>
      <c r="H435" s="6">
        <f>SUMIFS(SALIDAS[CANTIDAD],SALIDAS[CODIGO],STOCK[[#This Row],[CODIGO]])</f>
        <v>0</v>
      </c>
      <c r="I435" s="7">
        <f>STOCK[[#This Row],[SALIDAS (VENTAS)]]*STOCK[[#This Row],[PRECIO]]</f>
        <v>0</v>
      </c>
      <c r="J435" s="8">
        <f>SUM($I$2:I435)/SUM(STOCK[VENTAS])</f>
        <v>1</v>
      </c>
      <c r="K435" s="6" t="str">
        <f>_xlfn.XLOOKUP(STOCK[[#This Row],[%ACUMULADO VENTAS]],DISTRIBUCION[CORTE],DISTRIBUCION[CLASIFICACIÓN],"",-1)</f>
        <v>C</v>
      </c>
    </row>
    <row r="436" spans="1:11" x14ac:dyDescent="0.25">
      <c r="A436">
        <v>11055</v>
      </c>
      <c r="B436" t="s">
        <v>458</v>
      </c>
      <c r="C436" t="s">
        <v>20</v>
      </c>
      <c r="D436" s="3">
        <v>5000</v>
      </c>
      <c r="E436" s="6">
        <f>STOCK[[#This Row],[ENTRADAS (COMPRAS)]]-STOCK[[#This Row],[SALIDAS (VENTAS)]]</f>
        <v>0</v>
      </c>
      <c r="F436" s="3">
        <f>STOCK[[#This Row],[STOCK]]*STOCK[[#This Row],[PRECIO]]</f>
        <v>0</v>
      </c>
      <c r="G436" s="6">
        <f>SUMIFS(ENTRADAS[CANTIDAD],ENTRADAS[CODIGO],STOCK[[#This Row],[CODIGO]])</f>
        <v>0</v>
      </c>
      <c r="H436" s="6">
        <f>SUMIFS(SALIDAS[CANTIDAD],SALIDAS[CODIGO],STOCK[[#This Row],[CODIGO]])</f>
        <v>0</v>
      </c>
      <c r="I436" s="7">
        <f>STOCK[[#This Row],[SALIDAS (VENTAS)]]*STOCK[[#This Row],[PRECIO]]</f>
        <v>0</v>
      </c>
      <c r="J436" s="8">
        <f>SUM($I$2:I436)/SUM(STOCK[VENTAS])</f>
        <v>1</v>
      </c>
      <c r="K436" s="6" t="str">
        <f>_xlfn.XLOOKUP(STOCK[[#This Row],[%ACUMULADO VENTAS]],DISTRIBUCION[CORTE],DISTRIBUCION[CLASIFICACIÓN],"",-1)</f>
        <v>C</v>
      </c>
    </row>
    <row r="437" spans="1:11" x14ac:dyDescent="0.25">
      <c r="A437">
        <v>11138</v>
      </c>
      <c r="B437" t="s">
        <v>459</v>
      </c>
      <c r="C437" t="s">
        <v>182</v>
      </c>
      <c r="D437" s="3">
        <v>5000</v>
      </c>
      <c r="E437" s="6">
        <f>STOCK[[#This Row],[ENTRADAS (COMPRAS)]]-STOCK[[#This Row],[SALIDAS (VENTAS)]]</f>
        <v>0</v>
      </c>
      <c r="F437" s="3">
        <f>STOCK[[#This Row],[STOCK]]*STOCK[[#This Row],[PRECIO]]</f>
        <v>0</v>
      </c>
      <c r="G437" s="6">
        <f>SUMIFS(ENTRADAS[CANTIDAD],ENTRADAS[CODIGO],STOCK[[#This Row],[CODIGO]])</f>
        <v>0</v>
      </c>
      <c r="H437" s="6">
        <f>SUMIFS(SALIDAS[CANTIDAD],SALIDAS[CODIGO],STOCK[[#This Row],[CODIGO]])</f>
        <v>0</v>
      </c>
      <c r="I437" s="7">
        <f>STOCK[[#This Row],[SALIDAS (VENTAS)]]*STOCK[[#This Row],[PRECIO]]</f>
        <v>0</v>
      </c>
      <c r="J437" s="8">
        <f>SUM($I$2:I437)/SUM(STOCK[VENTAS])</f>
        <v>1</v>
      </c>
      <c r="K437" s="6" t="str">
        <f>_xlfn.XLOOKUP(STOCK[[#This Row],[%ACUMULADO VENTAS]],DISTRIBUCION[CORTE],DISTRIBUCION[CLASIFICACIÓN],"",-1)</f>
        <v>C</v>
      </c>
    </row>
    <row r="438" spans="1:11" x14ac:dyDescent="0.25">
      <c r="A438">
        <v>11237</v>
      </c>
      <c r="B438" t="s">
        <v>460</v>
      </c>
      <c r="C438" t="s">
        <v>47</v>
      </c>
      <c r="D438" s="3">
        <v>5000</v>
      </c>
      <c r="E438" s="6">
        <f>STOCK[[#This Row],[ENTRADAS (COMPRAS)]]-STOCK[[#This Row],[SALIDAS (VENTAS)]]</f>
        <v>0</v>
      </c>
      <c r="F438" s="3">
        <f>STOCK[[#This Row],[STOCK]]*STOCK[[#This Row],[PRECIO]]</f>
        <v>0</v>
      </c>
      <c r="G438" s="6">
        <f>SUMIFS(ENTRADAS[CANTIDAD],ENTRADAS[CODIGO],STOCK[[#This Row],[CODIGO]])</f>
        <v>0</v>
      </c>
      <c r="H438" s="6">
        <f>SUMIFS(SALIDAS[CANTIDAD],SALIDAS[CODIGO],STOCK[[#This Row],[CODIGO]])</f>
        <v>0</v>
      </c>
      <c r="I438" s="7">
        <f>STOCK[[#This Row],[SALIDAS (VENTAS)]]*STOCK[[#This Row],[PRECIO]]</f>
        <v>0</v>
      </c>
      <c r="J438" s="8">
        <f>SUM($I$2:I438)/SUM(STOCK[VENTAS])</f>
        <v>1</v>
      </c>
      <c r="K438" s="6" t="str">
        <f>_xlfn.XLOOKUP(STOCK[[#This Row],[%ACUMULADO VENTAS]],DISTRIBUCION[CORTE],DISTRIBUCION[CLASIFICACIÓN],"",-1)</f>
        <v>C</v>
      </c>
    </row>
    <row r="439" spans="1:11" x14ac:dyDescent="0.25">
      <c r="A439">
        <v>11262</v>
      </c>
      <c r="B439" t="s">
        <v>461</v>
      </c>
      <c r="C439" t="s">
        <v>20</v>
      </c>
      <c r="D439" s="3">
        <v>12000</v>
      </c>
      <c r="E439" s="6">
        <f>STOCK[[#This Row],[ENTRADAS (COMPRAS)]]-STOCK[[#This Row],[SALIDAS (VENTAS)]]</f>
        <v>0</v>
      </c>
      <c r="F439" s="3">
        <f>STOCK[[#This Row],[STOCK]]*STOCK[[#This Row],[PRECIO]]</f>
        <v>0</v>
      </c>
      <c r="G439" s="6">
        <f>SUMIFS(ENTRADAS[CANTIDAD],ENTRADAS[CODIGO],STOCK[[#This Row],[CODIGO]])</f>
        <v>0</v>
      </c>
      <c r="H439" s="6">
        <f>SUMIFS(SALIDAS[CANTIDAD],SALIDAS[CODIGO],STOCK[[#This Row],[CODIGO]])</f>
        <v>0</v>
      </c>
      <c r="I439" s="7">
        <f>STOCK[[#This Row],[SALIDAS (VENTAS)]]*STOCK[[#This Row],[PRECIO]]</f>
        <v>0</v>
      </c>
      <c r="J439" s="8">
        <f>SUM($I$2:I439)/SUM(STOCK[VENTAS])</f>
        <v>1</v>
      </c>
      <c r="K439" s="6" t="str">
        <f>_xlfn.XLOOKUP(STOCK[[#This Row],[%ACUMULADO VENTAS]],DISTRIBUCION[CORTE],DISTRIBUCION[CLASIFICACIÓN],"",-1)</f>
        <v>C</v>
      </c>
    </row>
    <row r="440" spans="1:11" x14ac:dyDescent="0.25">
      <c r="A440">
        <v>13441</v>
      </c>
      <c r="B440" t="s">
        <v>462</v>
      </c>
      <c r="C440" t="s">
        <v>20</v>
      </c>
      <c r="D440" s="3">
        <v>8000</v>
      </c>
      <c r="E440" s="6">
        <f>STOCK[[#This Row],[ENTRADAS (COMPRAS)]]-STOCK[[#This Row],[SALIDAS (VENTAS)]]</f>
        <v>0</v>
      </c>
      <c r="F440" s="3">
        <f>STOCK[[#This Row],[STOCK]]*STOCK[[#This Row],[PRECIO]]</f>
        <v>0</v>
      </c>
      <c r="G440" s="6">
        <f>SUMIFS(ENTRADAS[CANTIDAD],ENTRADAS[CODIGO],STOCK[[#This Row],[CODIGO]])</f>
        <v>0</v>
      </c>
      <c r="H440" s="6">
        <f>SUMIFS(SALIDAS[CANTIDAD],SALIDAS[CODIGO],STOCK[[#This Row],[CODIGO]])</f>
        <v>0</v>
      </c>
      <c r="I440" s="7">
        <f>STOCK[[#This Row],[SALIDAS (VENTAS)]]*STOCK[[#This Row],[PRECIO]]</f>
        <v>0</v>
      </c>
      <c r="J440" s="8">
        <f>SUM($I$2:I440)/SUM(STOCK[VENTAS])</f>
        <v>1</v>
      </c>
      <c r="K440" s="6" t="str">
        <f>_xlfn.XLOOKUP(STOCK[[#This Row],[%ACUMULADO VENTAS]],DISTRIBUCION[CORTE],DISTRIBUCION[CLASIFICACIÓN],"",-1)</f>
        <v>C</v>
      </c>
    </row>
    <row r="441" spans="1:11" x14ac:dyDescent="0.25">
      <c r="A441">
        <v>13612</v>
      </c>
      <c r="B441" t="s">
        <v>463</v>
      </c>
      <c r="C441" t="s">
        <v>45</v>
      </c>
      <c r="D441" s="3">
        <v>600</v>
      </c>
      <c r="E441" s="6">
        <f>STOCK[[#This Row],[ENTRADAS (COMPRAS)]]-STOCK[[#This Row],[SALIDAS (VENTAS)]]</f>
        <v>0</v>
      </c>
      <c r="F441" s="3">
        <f>STOCK[[#This Row],[STOCK]]*STOCK[[#This Row],[PRECIO]]</f>
        <v>0</v>
      </c>
      <c r="G441" s="6">
        <f>SUMIFS(ENTRADAS[CANTIDAD],ENTRADAS[CODIGO],STOCK[[#This Row],[CODIGO]])</f>
        <v>0</v>
      </c>
      <c r="H441" s="6">
        <f>SUMIFS(SALIDAS[CANTIDAD],SALIDAS[CODIGO],STOCK[[#This Row],[CODIGO]])</f>
        <v>0</v>
      </c>
      <c r="I441" s="7">
        <f>STOCK[[#This Row],[SALIDAS (VENTAS)]]*STOCK[[#This Row],[PRECIO]]</f>
        <v>0</v>
      </c>
      <c r="J441" s="8">
        <f>SUM($I$2:I441)/SUM(STOCK[VENTAS])</f>
        <v>1</v>
      </c>
      <c r="K441" s="6" t="str">
        <f>_xlfn.XLOOKUP(STOCK[[#This Row],[%ACUMULADO VENTAS]],DISTRIBUCION[CORTE],DISTRIBUCION[CLASIFICACIÓN],"",-1)</f>
        <v>C</v>
      </c>
    </row>
    <row r="442" spans="1:11" x14ac:dyDescent="0.25">
      <c r="A442">
        <v>13928</v>
      </c>
      <c r="B442" t="s">
        <v>464</v>
      </c>
      <c r="C442" t="s">
        <v>20</v>
      </c>
      <c r="D442" s="3">
        <v>7000</v>
      </c>
      <c r="E442" s="6">
        <f>STOCK[[#This Row],[ENTRADAS (COMPRAS)]]-STOCK[[#This Row],[SALIDAS (VENTAS)]]</f>
        <v>0</v>
      </c>
      <c r="F442" s="3">
        <f>STOCK[[#This Row],[STOCK]]*STOCK[[#This Row],[PRECIO]]</f>
        <v>0</v>
      </c>
      <c r="G442" s="6">
        <f>SUMIFS(ENTRADAS[CANTIDAD],ENTRADAS[CODIGO],STOCK[[#This Row],[CODIGO]])</f>
        <v>0</v>
      </c>
      <c r="H442" s="6">
        <f>SUMIFS(SALIDAS[CANTIDAD],SALIDAS[CODIGO],STOCK[[#This Row],[CODIGO]])</f>
        <v>0</v>
      </c>
      <c r="I442" s="7">
        <f>STOCK[[#This Row],[SALIDAS (VENTAS)]]*STOCK[[#This Row],[PRECIO]]</f>
        <v>0</v>
      </c>
      <c r="J442" s="8">
        <f>SUM($I$2:I442)/SUM(STOCK[VENTAS])</f>
        <v>1</v>
      </c>
      <c r="K442" s="6" t="str">
        <f>_xlfn.XLOOKUP(STOCK[[#This Row],[%ACUMULADO VENTAS]],DISTRIBUCION[CORTE],DISTRIBUCION[CLASIFICACIÓN],"",-1)</f>
        <v>C</v>
      </c>
    </row>
    <row r="443" spans="1:11" x14ac:dyDescent="0.25">
      <c r="A443">
        <v>14156</v>
      </c>
      <c r="B443" t="s">
        <v>465</v>
      </c>
      <c r="C443" t="s">
        <v>20</v>
      </c>
      <c r="D443" s="3">
        <v>5000</v>
      </c>
      <c r="E443" s="6">
        <f>STOCK[[#This Row],[ENTRADAS (COMPRAS)]]-STOCK[[#This Row],[SALIDAS (VENTAS)]]</f>
        <v>0</v>
      </c>
      <c r="F443" s="3">
        <f>STOCK[[#This Row],[STOCK]]*STOCK[[#This Row],[PRECIO]]</f>
        <v>0</v>
      </c>
      <c r="G443" s="6">
        <f>SUMIFS(ENTRADAS[CANTIDAD],ENTRADAS[CODIGO],STOCK[[#This Row],[CODIGO]])</f>
        <v>0</v>
      </c>
      <c r="H443" s="6">
        <f>SUMIFS(SALIDAS[CANTIDAD],SALIDAS[CODIGO],STOCK[[#This Row],[CODIGO]])</f>
        <v>0</v>
      </c>
      <c r="I443" s="7">
        <f>STOCK[[#This Row],[SALIDAS (VENTAS)]]*STOCK[[#This Row],[PRECIO]]</f>
        <v>0</v>
      </c>
      <c r="J443" s="8">
        <f>SUM($I$2:I443)/SUM(STOCK[VENTAS])</f>
        <v>1</v>
      </c>
      <c r="K443" s="6" t="str">
        <f>_xlfn.XLOOKUP(STOCK[[#This Row],[%ACUMULADO VENTAS]],DISTRIBUCION[CORTE],DISTRIBUCION[CLASIFICACIÓN],"",-1)</f>
        <v>C</v>
      </c>
    </row>
    <row r="444" spans="1:11" x14ac:dyDescent="0.25">
      <c r="A444">
        <v>15602</v>
      </c>
      <c r="B444" t="s">
        <v>466</v>
      </c>
      <c r="C444" t="s">
        <v>17</v>
      </c>
      <c r="D444" s="3">
        <v>800</v>
      </c>
      <c r="E444" s="6">
        <f>STOCK[[#This Row],[ENTRADAS (COMPRAS)]]-STOCK[[#This Row],[SALIDAS (VENTAS)]]</f>
        <v>0</v>
      </c>
      <c r="F444" s="3">
        <f>STOCK[[#This Row],[STOCK]]*STOCK[[#This Row],[PRECIO]]</f>
        <v>0</v>
      </c>
      <c r="G444" s="6">
        <f>SUMIFS(ENTRADAS[CANTIDAD],ENTRADAS[CODIGO],STOCK[[#This Row],[CODIGO]])</f>
        <v>0</v>
      </c>
      <c r="H444" s="6">
        <f>SUMIFS(SALIDAS[CANTIDAD],SALIDAS[CODIGO],STOCK[[#This Row],[CODIGO]])</f>
        <v>0</v>
      </c>
      <c r="I444" s="7">
        <f>STOCK[[#This Row],[SALIDAS (VENTAS)]]*STOCK[[#This Row],[PRECIO]]</f>
        <v>0</v>
      </c>
      <c r="J444" s="8">
        <f>SUM($I$2:I444)/SUM(STOCK[VENTAS])</f>
        <v>1</v>
      </c>
      <c r="K444" s="6" t="str">
        <f>_xlfn.XLOOKUP(STOCK[[#This Row],[%ACUMULADO VENTAS]],DISTRIBUCION[CORTE],DISTRIBUCION[CLASIFICACIÓN],"",-1)</f>
        <v>C</v>
      </c>
    </row>
    <row r="445" spans="1:11" x14ac:dyDescent="0.25">
      <c r="A445" t="s">
        <v>467</v>
      </c>
      <c r="E445" s="5">
        <f>SUBTOTAL(109,STOCK[STOCK])</f>
        <v>10208</v>
      </c>
      <c r="F445" s="17">
        <f>SUBTOTAL(109,STOCK[VALOR STOCK])</f>
        <v>13800200</v>
      </c>
      <c r="G445" s="5">
        <f>SUBTOTAL(109,STOCK[ENTRADAS (COMPRAS)])</f>
        <v>14260</v>
      </c>
      <c r="H445" s="5">
        <f>SUBTOTAL(109,STOCK[SALIDAS (VENTAS)])</f>
        <v>4052</v>
      </c>
      <c r="I445" s="17">
        <f>SUBTOTAL(109,STOCK[VENTAS])</f>
        <v>5523800</v>
      </c>
    </row>
  </sheetData>
  <phoneticPr fontId="1" type="noConversion"/>
  <conditionalFormatting sqref="A15">
    <cfRule type="duplicateValues" dxfId="14" priority="1291"/>
  </conditionalFormatting>
  <conditionalFormatting sqref="A60">
    <cfRule type="duplicateValues" dxfId="13" priority="1292"/>
  </conditionalFormatting>
  <conditionalFormatting sqref="A78">
    <cfRule type="duplicateValues" dxfId="12" priority="1293"/>
  </conditionalFormatting>
  <conditionalFormatting sqref="A115">
    <cfRule type="duplicateValues" dxfId="11" priority="1294"/>
  </conditionalFormatting>
  <conditionalFormatting sqref="A207">
    <cfRule type="duplicateValues" dxfId="10" priority="1295"/>
  </conditionalFormatting>
  <conditionalFormatting sqref="A405">
    <cfRule type="duplicateValues" dxfId="9" priority="1296"/>
  </conditionalFormatting>
  <conditionalFormatting sqref="A407">
    <cfRule type="duplicateValues" dxfId="8" priority="1297"/>
  </conditionalFormatting>
  <conditionalFormatting sqref="A409">
    <cfRule type="duplicateValues" dxfId="7" priority="1298"/>
  </conditionalFormatting>
  <conditionalFormatting sqref="A410:A443">
    <cfRule type="duplicateValues" dxfId="6" priority="1299"/>
  </conditionalFormatting>
  <conditionalFormatting sqref="A446:A1048576 A444 A408 A406 A1:A14 A61:A77 A79:A114 A16:A59 A208:A404 A126:A206 A116:A124">
    <cfRule type="duplicateValues" dxfId="5" priority="1300"/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F37D7E-4BCA-4FDD-85E4-CB4AE10A7158}">
  <dimension ref="A1:F620"/>
  <sheetViews>
    <sheetView workbookViewId="0"/>
  </sheetViews>
  <sheetFormatPr baseColWidth="10" defaultColWidth="11.42578125" defaultRowHeight="15" x14ac:dyDescent="0.25"/>
  <cols>
    <col min="1" max="1" width="23.85546875" bestFit="1" customWidth="1"/>
    <col min="2" max="2" width="10.5703125" bestFit="1" customWidth="1"/>
    <col min="3" max="3" width="15.42578125" bestFit="1" customWidth="1"/>
    <col min="4" max="4" width="52.42578125" bestFit="1" customWidth="1"/>
    <col min="5" max="5" width="12.5703125" customWidth="1"/>
  </cols>
  <sheetData>
    <row r="1" spans="1:6" x14ac:dyDescent="0.25">
      <c r="A1" t="s">
        <v>468</v>
      </c>
      <c r="B1" t="s">
        <v>6</v>
      </c>
      <c r="C1" t="s">
        <v>488</v>
      </c>
      <c r="D1" t="s">
        <v>7</v>
      </c>
      <c r="E1" t="s">
        <v>469</v>
      </c>
      <c r="F1" t="s">
        <v>470</v>
      </c>
    </row>
    <row r="2" spans="1:6" x14ac:dyDescent="0.25">
      <c r="A2" t="s">
        <v>471</v>
      </c>
      <c r="B2">
        <v>15687</v>
      </c>
      <c r="C2" t="str">
        <f>ENTRADAS[[#This Row],[CODIGO]]&amp;ENTRADAS[[#This Row],[FECHA]]</f>
        <v>1568745902</v>
      </c>
      <c r="D2" t="str" cm="1">
        <f t="array" ref="D2">_xlfn.XLOOKUP(ENTRADAS[[#This Row],[CODIGO]],STOCK[[#All],[CODIGO]],STOCK[[#All],[DESCRIPCION]],"PRODUCTO INEXISTENTE",0)</f>
        <v>PASTA 3 TORNILLOS IBM</v>
      </c>
      <c r="E2" s="1">
        <v>45902</v>
      </c>
      <c r="F2">
        <v>3</v>
      </c>
    </row>
    <row r="3" spans="1:6" x14ac:dyDescent="0.25">
      <c r="A3" t="s">
        <v>471</v>
      </c>
      <c r="B3">
        <v>4745</v>
      </c>
      <c r="C3" t="str">
        <f>ENTRADAS[[#This Row],[CODIGO]]&amp;ENTRADAS[[#This Row],[FECHA]]</f>
        <v>474545902</v>
      </c>
      <c r="D3" t="str" cm="1">
        <f t="array" ref="D3">_xlfn.XLOOKUP(ENTRADAS[[#This Row],[CODIGO]],STOCK[[#All],[CODIGO]],STOCK[[#All],[DESCRIPCION]],"PRODUCTO INEXISTENTE",0)</f>
        <v>PASTA CATALOGO 0,5 OFICIO</v>
      </c>
      <c r="E3" s="1">
        <v>45902</v>
      </c>
      <c r="F3">
        <v>3</v>
      </c>
    </row>
    <row r="4" spans="1:6" x14ac:dyDescent="0.25">
      <c r="A4" t="s">
        <v>471</v>
      </c>
      <c r="B4">
        <v>3370</v>
      </c>
      <c r="C4" t="str">
        <f>ENTRADAS[[#This Row],[CODIGO]]&amp;ENTRADAS[[#This Row],[FECHA]]</f>
        <v>337045902</v>
      </c>
      <c r="D4" t="str" cm="1">
        <f t="array" ref="D4">_xlfn.XLOOKUP(ENTRADAS[[#This Row],[CODIGO]],STOCK[[#All],[CODIGO]],STOCK[[#All],[DESCRIPCION]],"PRODUCTO INEXISTENTE",0)</f>
        <v>PASTA CATALOGO 0,5 CARTA ECONOMICO</v>
      </c>
      <c r="E4" s="1">
        <v>45902</v>
      </c>
      <c r="F4">
        <v>3</v>
      </c>
    </row>
    <row r="5" spans="1:6" x14ac:dyDescent="0.25">
      <c r="A5" t="s">
        <v>472</v>
      </c>
      <c r="B5">
        <v>4470</v>
      </c>
      <c r="C5" t="str">
        <f>ENTRADAS[[#This Row],[CODIGO]]&amp;ENTRADAS[[#This Row],[FECHA]]</f>
        <v>447045902</v>
      </c>
      <c r="D5" t="str" cm="1">
        <f t="array" ref="D5">_xlfn.XLOOKUP(ENTRADAS[[#This Row],[CODIGO]],STOCK[[#All],[CODIGO]],STOCK[[#All],[DESCRIPCION]],"PRODUCTO INEXISTENTE",0)</f>
        <v>VINILO PAYASITO 125GR</v>
      </c>
      <c r="E5" s="1">
        <v>45902</v>
      </c>
      <c r="F5">
        <v>11</v>
      </c>
    </row>
    <row r="6" spans="1:6" x14ac:dyDescent="0.25">
      <c r="A6" t="s">
        <v>472</v>
      </c>
      <c r="B6">
        <v>4475</v>
      </c>
      <c r="C6" t="str">
        <f>ENTRADAS[[#This Row],[CODIGO]]&amp;ENTRADAS[[#This Row],[FECHA]]</f>
        <v>447545902</v>
      </c>
      <c r="D6" t="str" cm="1">
        <f t="array" ref="D6">_xlfn.XLOOKUP(ENTRADAS[[#This Row],[CODIGO]],STOCK[[#All],[CODIGO]],STOCK[[#All],[DESCRIPCION]],"PRODUCTO INEXISTENTE",0)</f>
        <v>VINILO PAYASITO 80GR</v>
      </c>
      <c r="E6" s="1">
        <v>45902</v>
      </c>
      <c r="F6">
        <v>25</v>
      </c>
    </row>
    <row r="7" spans="1:6" x14ac:dyDescent="0.25">
      <c r="A7" t="s">
        <v>472</v>
      </c>
      <c r="B7">
        <v>4313</v>
      </c>
      <c r="C7" t="str">
        <f>ENTRADAS[[#This Row],[CODIGO]]&amp;ENTRADAS[[#This Row],[FECHA]]</f>
        <v>431345902</v>
      </c>
      <c r="D7" t="str" cm="1">
        <f t="array" ref="D7">_xlfn.XLOOKUP(ENTRADAS[[#This Row],[CODIGO]],STOCK[[#All],[CODIGO]],STOCK[[#All],[DESCRIPCION]],"PRODUCTO INEXISTENTE",0)</f>
        <v>TEMPERA PAYASITO</v>
      </c>
      <c r="E7" s="1">
        <v>45902</v>
      </c>
      <c r="F7">
        <v>22</v>
      </c>
    </row>
    <row r="8" spans="1:6" x14ac:dyDescent="0.25">
      <c r="A8" t="s">
        <v>472</v>
      </c>
      <c r="B8">
        <v>3805</v>
      </c>
      <c r="C8" t="str">
        <f>ENTRADAS[[#This Row],[CODIGO]]&amp;ENTRADAS[[#This Row],[FECHA]]</f>
        <v>380545902</v>
      </c>
      <c r="D8" t="str" cm="1">
        <f t="array" ref="D8">_xlfn.XLOOKUP(ENTRADAS[[#This Row],[CODIGO]],STOCK[[#All],[CODIGO]],STOCK[[#All],[DESCRIPCION]],"PRODUCTO INEXISTENTE",0)</f>
        <v>REGLA 30CM FABER</v>
      </c>
      <c r="E8" s="1">
        <v>45902</v>
      </c>
      <c r="F8">
        <v>1</v>
      </c>
    </row>
    <row r="9" spans="1:6" x14ac:dyDescent="0.25">
      <c r="A9" t="s">
        <v>472</v>
      </c>
      <c r="B9">
        <v>3811</v>
      </c>
      <c r="C9" t="str">
        <f>ENTRADAS[[#This Row],[CODIGO]]&amp;ENTRADAS[[#This Row],[FECHA]]</f>
        <v>381145902</v>
      </c>
      <c r="D9" t="str" cm="1">
        <f t="array" ref="D9">_xlfn.XLOOKUP(ENTRADAS[[#This Row],[CODIGO]],STOCK[[#All],[CODIGO]],STOCK[[#All],[DESCRIPCION]],"PRODUCTO INEXISTENTE",0)</f>
        <v>REGLA 30CM MADERA FABRIESCO</v>
      </c>
      <c r="E9" s="1">
        <v>45902</v>
      </c>
      <c r="F9">
        <v>3</v>
      </c>
    </row>
    <row r="10" spans="1:6" x14ac:dyDescent="0.25">
      <c r="A10" t="s">
        <v>472</v>
      </c>
      <c r="B10">
        <v>6202</v>
      </c>
      <c r="C10" t="str">
        <f>ENTRADAS[[#This Row],[CODIGO]]&amp;ENTRADAS[[#This Row],[FECHA]]</f>
        <v>620245902</v>
      </c>
      <c r="D10" t="str" cm="1">
        <f t="array" ref="D10">_xlfn.XLOOKUP(ENTRADAS[[#This Row],[CODIGO]],STOCK[[#All],[CODIGO]],STOCK[[#All],[DESCRIPCION]],"PRODUCTO INEXISTENTE",0)</f>
        <v>REGLA ALUMINIO 30CM</v>
      </c>
      <c r="E10" s="1">
        <v>45902</v>
      </c>
      <c r="F10">
        <v>3</v>
      </c>
    </row>
    <row r="11" spans="1:6" x14ac:dyDescent="0.25">
      <c r="A11" t="s">
        <v>472</v>
      </c>
      <c r="B11">
        <v>18526</v>
      </c>
      <c r="C11" t="str">
        <f>ENTRADAS[[#This Row],[CODIGO]]&amp;ENTRADAS[[#This Row],[FECHA]]</f>
        <v>1852645902</v>
      </c>
      <c r="D11" t="str" cm="1">
        <f t="array" ref="D11">_xlfn.XLOOKUP(ENTRADAS[[#This Row],[CODIGO]],STOCK[[#All],[CODIGO]],STOCK[[#All],[DESCRIPCION]],"PRODUCTO INEXISTENTE",0)</f>
        <v>REGLA OE-256 FLEXIBLE 30CM</v>
      </c>
      <c r="E11" s="1">
        <v>45902</v>
      </c>
      <c r="F11">
        <v>2</v>
      </c>
    </row>
    <row r="12" spans="1:6" x14ac:dyDescent="0.25">
      <c r="A12" t="s">
        <v>472</v>
      </c>
      <c r="B12">
        <v>11298</v>
      </c>
      <c r="C12" t="str">
        <f>ENTRADAS[[#This Row],[CODIGO]]&amp;ENTRADAS[[#This Row],[FECHA]]</f>
        <v>1129845902</v>
      </c>
      <c r="D12" t="str" cm="1">
        <f t="array" ref="D12">_xlfn.XLOOKUP(ENTRADAS[[#This Row],[CODIGO]],STOCK[[#All],[CODIGO]],STOCK[[#All],[DESCRIPCION]],"PRODUCTO INEXISTENTE",0)</f>
        <v>REGLA 20CM</v>
      </c>
      <c r="E12" s="1">
        <v>45902</v>
      </c>
      <c r="F12">
        <v>10</v>
      </c>
    </row>
    <row r="13" spans="1:6" x14ac:dyDescent="0.25">
      <c r="A13" t="s">
        <v>472</v>
      </c>
      <c r="B13">
        <v>2206</v>
      </c>
      <c r="C13" t="str">
        <f>ENTRADAS[[#This Row],[CODIGO]]&amp;ENTRADAS[[#This Row],[FECHA]]</f>
        <v>220645902</v>
      </c>
      <c r="D13" t="str" cm="1">
        <f t="array" ref="D13">_xlfn.XLOOKUP(ENTRADAS[[#This Row],[CODIGO]],STOCK[[#All],[CODIGO]],STOCK[[#All],[DESCRIPCION]],"PRODUCTO INEXISTENTE",0)</f>
        <v>ESCUADRA 45*32CM FABER</v>
      </c>
      <c r="E13" s="1">
        <v>45902</v>
      </c>
      <c r="F13">
        <v>1</v>
      </c>
    </row>
    <row r="14" spans="1:6" x14ac:dyDescent="0.25">
      <c r="A14" t="s">
        <v>472</v>
      </c>
      <c r="B14">
        <v>2217</v>
      </c>
      <c r="C14" t="str">
        <f>ENTRADAS[[#This Row],[CODIGO]]&amp;ENTRADAS[[#This Row],[FECHA]]</f>
        <v>221745902</v>
      </c>
      <c r="D14" t="str" cm="1">
        <f t="array" ref="D14">_xlfn.XLOOKUP(ENTRADAS[[#This Row],[CODIGO]],STOCK[[#All],[CODIGO]],STOCK[[#All],[DESCRIPCION]],"PRODUCTO INEXISTENTE",0)</f>
        <v>ESCUADRA 60*32CM FABER</v>
      </c>
      <c r="E14" s="1">
        <v>45902</v>
      </c>
      <c r="F14">
        <v>3</v>
      </c>
    </row>
    <row r="15" spans="1:6" x14ac:dyDescent="0.25">
      <c r="A15" t="s">
        <v>472</v>
      </c>
      <c r="B15">
        <v>3620</v>
      </c>
      <c r="C15" t="str">
        <f>ENTRADAS[[#This Row],[CODIGO]]&amp;ENTRADAS[[#This Row],[FECHA]]</f>
        <v>362045902</v>
      </c>
      <c r="D15" t="str" cm="1">
        <f t="array" ref="D15">_xlfn.XLOOKUP(ENTRADAS[[#This Row],[CODIGO]],STOCK[[#All],[CODIGO]],STOCK[[#All],[DESCRIPCION]],"PRODUCTO INEXISTENTE",0)</f>
        <v>PLANTILLA CROQUIS COLOMBIA</v>
      </c>
      <c r="E15" s="1">
        <v>45902</v>
      </c>
      <c r="F15">
        <v>3</v>
      </c>
    </row>
    <row r="16" spans="1:6" x14ac:dyDescent="0.25">
      <c r="A16" t="s">
        <v>472</v>
      </c>
      <c r="B16">
        <v>3625</v>
      </c>
      <c r="C16" t="str">
        <f>ENTRADAS[[#This Row],[CODIGO]]&amp;ENTRADAS[[#This Row],[FECHA]]</f>
        <v>362545902</v>
      </c>
      <c r="D16" t="str" cm="1">
        <f t="array" ref="D16">_xlfn.XLOOKUP(ENTRADAS[[#This Row],[CODIGO]],STOCK[[#All],[CODIGO]],STOCK[[#All],[DESCRIPCION]],"PRODUCTO INEXISTENTE",0)</f>
        <v>PLANTILLA LETRAS GRANDES</v>
      </c>
      <c r="E16" s="1">
        <v>45902</v>
      </c>
      <c r="F16">
        <v>9</v>
      </c>
    </row>
    <row r="17" spans="1:6" x14ac:dyDescent="0.25">
      <c r="A17" t="s">
        <v>472</v>
      </c>
      <c r="B17">
        <v>3631</v>
      </c>
      <c r="C17" t="str">
        <f>ENTRADAS[[#This Row],[CODIGO]]&amp;ENTRADAS[[#This Row],[FECHA]]</f>
        <v>363145902</v>
      </c>
      <c r="D17" t="str" cm="1">
        <f t="array" ref="D17">_xlfn.XLOOKUP(ENTRADAS[[#This Row],[CODIGO]],STOCK[[#All],[CODIGO]],STOCK[[#All],[DESCRIPCION]],"PRODUCTO INEXISTENTE",0)</f>
        <v>PLANTILLA POLITICO COLOMBIA</v>
      </c>
      <c r="E17" s="1">
        <v>45902</v>
      </c>
      <c r="F17">
        <v>4</v>
      </c>
    </row>
    <row r="18" spans="1:6" x14ac:dyDescent="0.25">
      <c r="A18" t="s">
        <v>472</v>
      </c>
      <c r="B18">
        <v>3633</v>
      </c>
      <c r="C18" t="str">
        <f>ENTRADAS[[#This Row],[CODIGO]]&amp;ENTRADAS[[#This Row],[FECHA]]</f>
        <v>363345902</v>
      </c>
      <c r="D18" t="str" cm="1">
        <f t="array" ref="D18">_xlfn.XLOOKUP(ENTRADAS[[#This Row],[CODIGO]],STOCK[[#All],[CODIGO]],STOCK[[#All],[DESCRIPCION]],"PRODUCTO INEXISTENTE",0)</f>
        <v>PLANTILLA CIRCULOS</v>
      </c>
      <c r="E18" s="1">
        <v>45902</v>
      </c>
      <c r="F18">
        <v>5</v>
      </c>
    </row>
    <row r="19" spans="1:6" x14ac:dyDescent="0.25">
      <c r="A19" t="s">
        <v>472</v>
      </c>
      <c r="B19">
        <v>3634</v>
      </c>
      <c r="C19" t="str">
        <f>ENTRADAS[[#This Row],[CODIGO]]&amp;ENTRADAS[[#This Row],[FECHA]]</f>
        <v>363445902</v>
      </c>
      <c r="D19" t="str" cm="1">
        <f t="array" ref="D19">_xlfn.XLOOKUP(ENTRADAS[[#This Row],[CODIGO]],STOCK[[#All],[CODIGO]],STOCK[[#All],[DESCRIPCION]],"PRODUCTO INEXISTENTE",0)</f>
        <v>PLANTILLA OVALO</v>
      </c>
      <c r="E19" s="1">
        <v>45902</v>
      </c>
      <c r="F19">
        <v>6</v>
      </c>
    </row>
    <row r="20" spans="1:6" x14ac:dyDescent="0.25">
      <c r="A20" t="s">
        <v>472</v>
      </c>
      <c r="B20">
        <v>4410</v>
      </c>
      <c r="C20" t="str">
        <f>ENTRADAS[[#This Row],[CODIGO]]&amp;ENTRADAS[[#This Row],[FECHA]]</f>
        <v>441045902</v>
      </c>
      <c r="D20" t="str" cm="1">
        <f t="array" ref="D20">_xlfn.XLOOKUP(ENTRADAS[[#This Row],[CODIGO]],STOCK[[#All],[CODIGO]],STOCK[[#All],[DESCRIPCION]],"PRODUCTO INEXISTENTE",0)</f>
        <v>TRANSPORTADOR 360</v>
      </c>
      <c r="E20" s="1">
        <v>45902</v>
      </c>
      <c r="F20">
        <v>9</v>
      </c>
    </row>
    <row r="21" spans="1:6" x14ac:dyDescent="0.25">
      <c r="A21" t="s">
        <v>472</v>
      </c>
      <c r="B21">
        <v>3433</v>
      </c>
      <c r="C21" t="str">
        <f>ENTRADAS[[#This Row],[CODIGO]]&amp;ENTRADAS[[#This Row],[FECHA]]</f>
        <v>343345902</v>
      </c>
      <c r="D21" t="str" cm="1">
        <f t="array" ref="D21">_xlfn.XLOOKUP(ENTRADAS[[#This Row],[CODIGO]],STOCK[[#All],[CODIGO]],STOCK[[#All],[DESCRIPCION]],"PRODUCTO INEXISTENTE",0)</f>
        <v>PEGANTE LIQUIDO PAYASITO 120GR</v>
      </c>
      <c r="E21" s="1">
        <v>45902</v>
      </c>
      <c r="F21">
        <v>1</v>
      </c>
    </row>
    <row r="22" spans="1:6" x14ac:dyDescent="0.25">
      <c r="A22" t="s">
        <v>472</v>
      </c>
      <c r="B22">
        <v>3434</v>
      </c>
      <c r="C22" t="str">
        <f>ENTRADAS[[#This Row],[CODIGO]]&amp;ENTRADAS[[#This Row],[FECHA]]</f>
        <v>343445902</v>
      </c>
      <c r="D22" t="str" cm="1">
        <f t="array" ref="D22">_xlfn.XLOOKUP(ENTRADAS[[#This Row],[CODIGO]],STOCK[[#All],[CODIGO]],STOCK[[#All],[DESCRIPCION]],"PRODUCTO INEXISTENTE",0)</f>
        <v>PEGANTE LIQUIDO PAYASITO 20GR</v>
      </c>
      <c r="E22" s="1">
        <v>45902</v>
      </c>
      <c r="F22">
        <v>20</v>
      </c>
    </row>
    <row r="23" spans="1:6" x14ac:dyDescent="0.25">
      <c r="A23" t="s">
        <v>472</v>
      </c>
      <c r="B23">
        <v>3435</v>
      </c>
      <c r="C23" t="str">
        <f>ENTRADAS[[#This Row],[CODIGO]]&amp;ENTRADAS[[#This Row],[FECHA]]</f>
        <v>343545902</v>
      </c>
      <c r="D23" t="str" cm="1">
        <f t="array" ref="D23">_xlfn.XLOOKUP(ENTRADAS[[#This Row],[CODIGO]],STOCK[[#All],[CODIGO]],STOCK[[#All],[DESCRIPCION]],"PRODUCTO INEXISTENTE",0)</f>
        <v>PEGANTE LIQUIDO PAYASITO 240GR</v>
      </c>
      <c r="E23" s="1">
        <v>45902</v>
      </c>
      <c r="F23">
        <v>4</v>
      </c>
    </row>
    <row r="24" spans="1:6" x14ac:dyDescent="0.25">
      <c r="A24" t="s">
        <v>472</v>
      </c>
      <c r="B24">
        <v>3436</v>
      </c>
      <c r="C24" t="str">
        <f>ENTRADAS[[#This Row],[CODIGO]]&amp;ENTRADAS[[#This Row],[FECHA]]</f>
        <v>343645902</v>
      </c>
      <c r="D24" t="str" cm="1">
        <f t="array" ref="D24">_xlfn.XLOOKUP(ENTRADAS[[#This Row],[CODIGO]],STOCK[[#All],[CODIGO]],STOCK[[#All],[DESCRIPCION]],"PRODUCTO INEXISTENTE",0)</f>
        <v>PEGANTE LIQUIDO PAYASITO 40GR</v>
      </c>
      <c r="E24" s="1">
        <v>45902</v>
      </c>
      <c r="F24">
        <v>1</v>
      </c>
    </row>
    <row r="25" spans="1:6" x14ac:dyDescent="0.25">
      <c r="A25" t="s">
        <v>472</v>
      </c>
      <c r="B25">
        <v>3655</v>
      </c>
      <c r="C25" t="str">
        <f>ENTRADAS[[#This Row],[CODIGO]]&amp;ENTRADAS[[#This Row],[FECHA]]</f>
        <v>365545902</v>
      </c>
      <c r="D25" t="str" cm="1">
        <f t="array" ref="D25">_xlfn.XLOOKUP(ENTRADAS[[#This Row],[CODIGO]],STOCK[[#All],[CODIGO]],STOCK[[#All],[DESCRIPCION]],"PRODUCTO INEXISTENTE",0)</f>
        <v>PLASTILINA EN BARRA</v>
      </c>
      <c r="E25" s="1">
        <v>45902</v>
      </c>
      <c r="F25">
        <v>27</v>
      </c>
    </row>
    <row r="26" spans="1:6" x14ac:dyDescent="0.25">
      <c r="A26" t="s">
        <v>472</v>
      </c>
      <c r="B26">
        <v>4422</v>
      </c>
      <c r="C26" t="str">
        <f>ENTRADAS[[#This Row],[CODIGO]]&amp;ENTRADAS[[#This Row],[FECHA]]</f>
        <v>442245902</v>
      </c>
      <c r="D26" t="str" cm="1">
        <f t="array" ref="D26">_xlfn.XLOOKUP(ENTRADAS[[#This Row],[CODIGO]],STOCK[[#All],[CODIGO]],STOCK[[#All],[DESCRIPCION]],"PRODUCTO INEXISTENTE",0)</f>
        <v>PEGANTE BARRA OE-212 21GR</v>
      </c>
      <c r="E26" s="1">
        <v>45902</v>
      </c>
      <c r="F26">
        <v>6</v>
      </c>
    </row>
    <row r="27" spans="1:6" x14ac:dyDescent="0.25">
      <c r="A27" t="s">
        <v>472</v>
      </c>
      <c r="B27">
        <v>4789</v>
      </c>
      <c r="C27" t="str">
        <f>ENTRADAS[[#This Row],[CODIGO]]&amp;ENTRADAS[[#This Row],[FECHA]]</f>
        <v>478945902</v>
      </c>
      <c r="D27" t="str" cm="1">
        <f t="array" ref="D27">_xlfn.XLOOKUP(ENTRADAS[[#This Row],[CODIGO]],STOCK[[#All],[CODIGO]],STOCK[[#All],[DESCRIPCION]],"PRODUCTO INEXISTENTE",0)</f>
        <v>PEGANTE BARRA OE-210 10GR</v>
      </c>
      <c r="E27" s="1">
        <v>45902</v>
      </c>
      <c r="F27">
        <v>15</v>
      </c>
    </row>
    <row r="28" spans="1:6" x14ac:dyDescent="0.25">
      <c r="A28" t="s">
        <v>472</v>
      </c>
      <c r="B28">
        <v>4790</v>
      </c>
      <c r="C28" t="str">
        <f>ENTRADAS[[#This Row],[CODIGO]]&amp;ENTRADAS[[#This Row],[FECHA]]</f>
        <v>479045902</v>
      </c>
      <c r="D28" t="str" cm="1">
        <f t="array" ref="D28">_xlfn.XLOOKUP(ENTRADAS[[#This Row],[CODIGO]],STOCK[[#All],[CODIGO]],STOCK[[#All],[DESCRIPCION]],"PRODUCTO INEXISTENTE",0)</f>
        <v>PEGANTE BARRA OE-214 40GR</v>
      </c>
      <c r="E28" s="1">
        <v>45902</v>
      </c>
      <c r="F28">
        <v>11</v>
      </c>
    </row>
    <row r="29" spans="1:6" x14ac:dyDescent="0.25">
      <c r="A29" t="s">
        <v>472</v>
      </c>
      <c r="B29">
        <v>7663</v>
      </c>
      <c r="C29" t="str">
        <f>ENTRADAS[[#This Row],[CODIGO]]&amp;ENTRADAS[[#This Row],[FECHA]]</f>
        <v>766345902</v>
      </c>
      <c r="D29" t="str" cm="1">
        <f t="array" ref="D29">_xlfn.XLOOKUP(ENTRADAS[[#This Row],[CODIGO]],STOCK[[#All],[CODIGO]],STOCK[[#All],[DESCRIPCION]],"PRODUCTO INEXISTENTE",0)</f>
        <v>COLOR OE-144 JUMBO*12</v>
      </c>
      <c r="E29" s="1">
        <v>45902</v>
      </c>
      <c r="F29">
        <v>1</v>
      </c>
    </row>
    <row r="30" spans="1:6" x14ac:dyDescent="0.25">
      <c r="A30" t="s">
        <v>472</v>
      </c>
      <c r="B30">
        <v>7662</v>
      </c>
      <c r="C30" t="str">
        <f>ENTRADAS[[#This Row],[CODIGO]]&amp;ENTRADAS[[#This Row],[FECHA]]</f>
        <v>766245902</v>
      </c>
      <c r="D30" t="str" cm="1">
        <f t="array" ref="D30">_xlfn.XLOOKUP(ENTRADAS[[#This Row],[CODIGO]],STOCK[[#All],[CODIGO]],STOCK[[#All],[DESCRIPCION]],"PRODUCTO INEXISTENTE",0)</f>
        <v>COLOR OE-142*12 D/PUNTA</v>
      </c>
      <c r="E30" s="1">
        <v>45902</v>
      </c>
      <c r="F30">
        <v>3</v>
      </c>
    </row>
    <row r="31" spans="1:6" x14ac:dyDescent="0.25">
      <c r="A31" t="s">
        <v>472</v>
      </c>
      <c r="B31">
        <v>1642</v>
      </c>
      <c r="C31" t="str">
        <f>ENTRADAS[[#This Row],[CODIGO]]&amp;ENTRADAS[[#This Row],[FECHA]]</f>
        <v>164245902</v>
      </c>
      <c r="D31" t="str" cm="1">
        <f t="array" ref="D31">_xlfn.XLOOKUP(ENTRADAS[[#This Row],[CODIGO]],STOCK[[#All],[CODIGO]],STOCK[[#All],[DESCRIPCION]],"PRODUCTO INEXISTENTE",0)</f>
        <v>COLOR NORMA*13 D/PUNTA</v>
      </c>
      <c r="E31" s="1">
        <v>45902</v>
      </c>
      <c r="F31">
        <v>1</v>
      </c>
    </row>
    <row r="32" spans="1:6" x14ac:dyDescent="0.25">
      <c r="A32" t="s">
        <v>472</v>
      </c>
      <c r="B32">
        <v>7661</v>
      </c>
      <c r="C32" t="str">
        <f>ENTRADAS[[#This Row],[CODIGO]]&amp;ENTRADAS[[#This Row],[FECHA]]</f>
        <v>766145902</v>
      </c>
      <c r="D32" t="str" cm="1">
        <f t="array" ref="D32">_xlfn.XLOOKUP(ENTRADAS[[#This Row],[CODIGO]],STOCK[[#All],[CODIGO]],STOCK[[#All],[DESCRIPCION]],"PRODUCTO INEXISTENTE",0)</f>
        <v>COLOR OE-140*12 UNIPUNTA</v>
      </c>
      <c r="E32" s="1">
        <v>45902</v>
      </c>
      <c r="F32">
        <v>3</v>
      </c>
    </row>
    <row r="33" spans="1:6" x14ac:dyDescent="0.25">
      <c r="A33" t="s">
        <v>472</v>
      </c>
      <c r="B33">
        <v>1633</v>
      </c>
      <c r="C33" t="str">
        <f>ENTRADAS[[#This Row],[CODIGO]]&amp;ENTRADAS[[#This Row],[FECHA]]</f>
        <v>163345902</v>
      </c>
      <c r="D33" t="str" cm="1">
        <f t="array" ref="D33">_xlfn.XLOOKUP(ENTRADAS[[#This Row],[CODIGO]],STOCK[[#All],[CODIGO]],STOCK[[#All],[DESCRIPCION]],"PRODUCTO INEXISTENTE",0)</f>
        <v>COLOR GIGO*12</v>
      </c>
      <c r="E33" s="1">
        <v>45902</v>
      </c>
      <c r="F33">
        <v>2</v>
      </c>
    </row>
    <row r="34" spans="1:6" x14ac:dyDescent="0.25">
      <c r="A34" t="s">
        <v>472</v>
      </c>
      <c r="B34">
        <v>1632</v>
      </c>
      <c r="C34" t="str">
        <f>ENTRADAS[[#This Row],[CODIGO]]&amp;ENTRADAS[[#This Row],[FECHA]]</f>
        <v>163245902</v>
      </c>
      <c r="D34" t="str" cm="1">
        <f t="array" ref="D34">_xlfn.XLOOKUP(ENTRADAS[[#This Row],[CODIGO]],STOCK[[#All],[CODIGO]],STOCK[[#All],[DESCRIPCION]],"PRODUCTO INEXISTENTE",0)</f>
        <v>COLOR GIGO*12 D/PUNTA</v>
      </c>
      <c r="E34" s="1">
        <v>45902</v>
      </c>
      <c r="F34">
        <v>3</v>
      </c>
    </row>
    <row r="35" spans="1:6" x14ac:dyDescent="0.25">
      <c r="A35" t="s">
        <v>472</v>
      </c>
      <c r="B35">
        <v>3683</v>
      </c>
      <c r="C35" t="str">
        <f>ENTRADAS[[#This Row],[CODIGO]]&amp;ENTRADAS[[#This Row],[FECHA]]</f>
        <v>368345902</v>
      </c>
      <c r="D35" t="str" cm="1">
        <f t="array" ref="D35">_xlfn.XLOOKUP(ENTRADAS[[#This Row],[CODIGO]],STOCK[[#All],[CODIGO]],STOCK[[#All],[DESCRIPCION]],"PRODUCTO INEXISTENTE",0)</f>
        <v>PLUMON PELIKAN STAR*12</v>
      </c>
      <c r="E35" s="1">
        <v>45902</v>
      </c>
      <c r="F35">
        <v>2</v>
      </c>
    </row>
    <row r="36" spans="1:6" x14ac:dyDescent="0.25">
      <c r="A36" t="s">
        <v>472</v>
      </c>
      <c r="B36">
        <v>3685</v>
      </c>
      <c r="C36" t="str">
        <f>ENTRADAS[[#This Row],[CODIGO]]&amp;ENTRADAS[[#This Row],[FECHA]]</f>
        <v>368545902</v>
      </c>
      <c r="D36" t="str" cm="1">
        <f t="array" ref="D36">_xlfn.XLOOKUP(ENTRADAS[[#This Row],[CODIGO]],STOCK[[#All],[CODIGO]],STOCK[[#All],[DESCRIPCION]],"PRODUCTO INEXISTENTE",0)</f>
        <v>PLUMON PELIKAN STAR*6</v>
      </c>
      <c r="E36" s="1">
        <v>45902</v>
      </c>
      <c r="F36">
        <v>4</v>
      </c>
    </row>
    <row r="37" spans="1:6" x14ac:dyDescent="0.25">
      <c r="A37" t="s">
        <v>472</v>
      </c>
      <c r="B37">
        <v>3688</v>
      </c>
      <c r="C37" t="str">
        <f>ENTRADAS[[#This Row],[CODIGO]]&amp;ENTRADAS[[#This Row],[FECHA]]</f>
        <v>368845902</v>
      </c>
      <c r="D37" t="str" cm="1">
        <f t="array" ref="D37">_xlfn.XLOOKUP(ENTRADAS[[#This Row],[CODIGO]],STOCK[[#All],[CODIGO]],STOCK[[#All],[DESCRIPCION]],"PRODUCTO INEXISTENTE",0)</f>
        <v>PLUMON OE-080 ES*12</v>
      </c>
      <c r="E37" s="1">
        <v>45902</v>
      </c>
      <c r="F37">
        <v>3</v>
      </c>
    </row>
    <row r="38" spans="1:6" x14ac:dyDescent="0.25">
      <c r="A38" t="s">
        <v>472</v>
      </c>
      <c r="B38">
        <v>13236</v>
      </c>
      <c r="C38" t="str">
        <f>ENTRADAS[[#This Row],[CODIGO]]&amp;ENTRADAS[[#This Row],[FECHA]]</f>
        <v>1323645902</v>
      </c>
      <c r="D38" t="str" cm="1">
        <f t="array" ref="D38">_xlfn.XLOOKUP(ENTRADAS[[#This Row],[CODIGO]],STOCK[[#All],[CODIGO]],STOCK[[#All],[DESCRIPCION]],"PRODUCTO INEXISTENTE",0)</f>
        <v>MARCADOR OE-525 MULTI-TRAZO *12</v>
      </c>
      <c r="E38" s="1">
        <v>45902</v>
      </c>
      <c r="F38">
        <v>1</v>
      </c>
    </row>
    <row r="39" spans="1:6" x14ac:dyDescent="0.25">
      <c r="A39" t="s">
        <v>472</v>
      </c>
      <c r="B39">
        <v>1875</v>
      </c>
      <c r="C39" t="str">
        <f>ENTRADAS[[#This Row],[CODIGO]]&amp;ENTRADAS[[#This Row],[FECHA]]</f>
        <v>187545902</v>
      </c>
      <c r="D39" t="str" cm="1">
        <f t="array" ref="D39">_xlfn.XLOOKUP(ENTRADAS[[#This Row],[CODIGO]],STOCK[[#All],[CODIGO]],STOCK[[#All],[DESCRIPCION]],"PRODUCTO INEXISTENTE",0)</f>
        <v>CRAYON ESCOLAR TRENSITO *6</v>
      </c>
      <c r="E39" s="1">
        <v>45902</v>
      </c>
      <c r="F39">
        <v>4</v>
      </c>
    </row>
    <row r="40" spans="1:6" x14ac:dyDescent="0.25">
      <c r="A40" t="s">
        <v>472</v>
      </c>
      <c r="B40">
        <v>1881</v>
      </c>
      <c r="C40" t="str">
        <f>ENTRADAS[[#This Row],[CODIGO]]&amp;ENTRADAS[[#This Row],[FECHA]]</f>
        <v>188145902</v>
      </c>
      <c r="D40" t="str" cm="1">
        <f t="array" ref="D40">_xlfn.XLOOKUP(ENTRADAS[[#This Row],[CODIGO]],STOCK[[#All],[CODIGO]],STOCK[[#All],[DESCRIPCION]],"PRODUCTO INEXISTENTE",0)</f>
        <v>CRAYON JUMBO TRENSITO *6</v>
      </c>
      <c r="E40" s="1">
        <v>45902</v>
      </c>
      <c r="F40">
        <v>1</v>
      </c>
    </row>
    <row r="41" spans="1:6" x14ac:dyDescent="0.25">
      <c r="A41" t="s">
        <v>472</v>
      </c>
      <c r="B41">
        <v>780</v>
      </c>
      <c r="C41" t="str">
        <f>ENTRADAS[[#This Row],[CODIGO]]&amp;ENTRADAS[[#This Row],[FECHA]]</f>
        <v>78045902</v>
      </c>
      <c r="D41" t="str" cm="1">
        <f t="array" ref="D41">_xlfn.XLOOKUP(ENTRADAS[[#This Row],[CODIGO]],STOCK[[#All],[CODIGO]],STOCK[[#All],[DESCRIPCION]],"PRODUCTO INEXISTENTE",0)</f>
        <v>BORRADOR OE-120 GOMA COLORES P1000</v>
      </c>
      <c r="E41" s="1">
        <v>45902</v>
      </c>
      <c r="F41">
        <v>16</v>
      </c>
    </row>
    <row r="42" spans="1:6" x14ac:dyDescent="0.25">
      <c r="A42" t="s">
        <v>472</v>
      </c>
      <c r="B42">
        <v>790</v>
      </c>
      <c r="C42" t="str">
        <f>ENTRADAS[[#This Row],[CODIGO]]&amp;ENTRADAS[[#This Row],[FECHA]]</f>
        <v>79045902</v>
      </c>
      <c r="D42" t="str" cm="1">
        <f t="array" ref="D42">_xlfn.XLOOKUP(ENTRADAS[[#This Row],[CODIGO]],STOCK[[#All],[CODIGO]],STOCK[[#All],[DESCRIPCION]],"PRODUCTO INEXISTENTE",0)</f>
        <v>BORRADOR PELIKAN MIGA DE PAN MP-20</v>
      </c>
      <c r="E42" s="1">
        <v>45902</v>
      </c>
      <c r="F42">
        <v>3</v>
      </c>
    </row>
    <row r="43" spans="1:6" x14ac:dyDescent="0.25">
      <c r="A43" t="s">
        <v>472</v>
      </c>
      <c r="B43">
        <v>795</v>
      </c>
      <c r="C43" t="str">
        <f>ENTRADAS[[#This Row],[CODIGO]]&amp;ENTRADAS[[#This Row],[FECHA]]</f>
        <v>79545902</v>
      </c>
      <c r="D43" t="str" cm="1">
        <f t="array" ref="D43">_xlfn.XLOOKUP(ENTRADAS[[#This Row],[CODIGO]],STOCK[[#All],[CODIGO]],STOCK[[#All],[DESCRIPCION]],"PRODUCTO INEXISTENTE",0)</f>
        <v xml:space="preserve">BORRADOR PELIKAN PZ-20 </v>
      </c>
      <c r="E43" s="1">
        <v>45902</v>
      </c>
      <c r="F43">
        <v>11</v>
      </c>
    </row>
    <row r="44" spans="1:6" x14ac:dyDescent="0.25">
      <c r="A44" t="s">
        <v>472</v>
      </c>
      <c r="B44">
        <v>796</v>
      </c>
      <c r="C44" t="str">
        <f>ENTRADAS[[#This Row],[CODIGO]]&amp;ENTRADAS[[#This Row],[FECHA]]</f>
        <v>79645902</v>
      </c>
      <c r="D44" t="str" cm="1">
        <f t="array" ref="D44">_xlfn.XLOOKUP(ENTRADAS[[#This Row],[CODIGO]],STOCK[[#All],[CODIGO]],STOCK[[#All],[DESCRIPCION]],"PRODUCTO INEXISTENTE",0)</f>
        <v>BORRADOR PELIKAN PZ-60</v>
      </c>
      <c r="E44" s="1">
        <v>45902</v>
      </c>
      <c r="F44">
        <v>7</v>
      </c>
    </row>
    <row r="45" spans="1:6" x14ac:dyDescent="0.25">
      <c r="A45" t="s">
        <v>472</v>
      </c>
      <c r="B45">
        <v>802</v>
      </c>
      <c r="C45" t="str">
        <f>ENTRADAS[[#This Row],[CODIGO]]&amp;ENTRADAS[[#This Row],[FECHA]]</f>
        <v>80245902</v>
      </c>
      <c r="D45" t="str" cm="1">
        <f t="array" ref="D45">_xlfn.XLOOKUP(ENTRADAS[[#This Row],[CODIGO]],STOCK[[#All],[CODIGO]],STOCK[[#All],[DESCRIPCION]],"PRODUCTO INEXISTENTE",0)</f>
        <v>BORRADOR TINTA LAPIZ E-250</v>
      </c>
      <c r="E45" s="1">
        <v>45902</v>
      </c>
      <c r="F45">
        <v>4</v>
      </c>
    </row>
    <row r="46" spans="1:6" x14ac:dyDescent="0.25">
      <c r="A46" t="s">
        <v>472</v>
      </c>
      <c r="B46">
        <v>4228</v>
      </c>
      <c r="C46" t="str">
        <f>ENTRADAS[[#This Row],[CODIGO]]&amp;ENTRADAS[[#This Row],[FECHA]]</f>
        <v>422845902</v>
      </c>
      <c r="D46" t="str" cm="1">
        <f t="array" ref="D46">_xlfn.XLOOKUP(ENTRADAS[[#This Row],[CODIGO]],STOCK[[#All],[CODIGO]],STOCK[[#All],[DESCRIPCION]],"PRODUCTO INEXISTENTE",0)</f>
        <v>TAJALAPIZ DEPOSITO FABER</v>
      </c>
      <c r="E46" s="1">
        <v>45902</v>
      </c>
      <c r="F46">
        <v>7</v>
      </c>
    </row>
    <row r="47" spans="1:6" x14ac:dyDescent="0.25">
      <c r="A47" t="s">
        <v>472</v>
      </c>
      <c r="B47">
        <v>4244</v>
      </c>
      <c r="C47" t="str">
        <f>ENTRADAS[[#This Row],[CODIGO]]&amp;ENTRADAS[[#This Row],[FECHA]]</f>
        <v>424445902</v>
      </c>
      <c r="D47" t="str" cm="1">
        <f t="array" ref="D47">_xlfn.XLOOKUP(ENTRADAS[[#This Row],[CODIGO]],STOCK[[#All],[CODIGO]],STOCK[[#All],[DESCRIPCION]],"PRODUCTO INEXISTENTE",0)</f>
        <v>TAJALAPIZ METALICO</v>
      </c>
      <c r="E47" s="1">
        <v>45902</v>
      </c>
      <c r="F47">
        <v>25</v>
      </c>
    </row>
    <row r="48" spans="1:6" x14ac:dyDescent="0.25">
      <c r="A48" t="s">
        <v>472</v>
      </c>
      <c r="B48">
        <v>8835</v>
      </c>
      <c r="C48" t="str">
        <f>ENTRADAS[[#This Row],[CODIGO]]&amp;ENTRADAS[[#This Row],[FECHA]]</f>
        <v>883545902</v>
      </c>
      <c r="D48" t="str" cm="1">
        <f t="array" ref="D48">_xlfn.XLOOKUP(ENTRADAS[[#This Row],[CODIGO]],STOCK[[#All],[CODIGO]],STOCK[[#All],[DESCRIPCION]],"PRODUCTO INEXISTENTE",0)</f>
        <v>TAJALAPIZ DEPOSITO GIGO</v>
      </c>
      <c r="E48" s="1">
        <v>45902</v>
      </c>
      <c r="F48">
        <v>4</v>
      </c>
    </row>
    <row r="49" spans="1:6" x14ac:dyDescent="0.25">
      <c r="A49" t="s">
        <v>472</v>
      </c>
      <c r="B49">
        <v>5137</v>
      </c>
      <c r="C49" t="str">
        <f>ENTRADAS[[#This Row],[CODIGO]]&amp;ENTRADAS[[#This Row],[FECHA]]</f>
        <v>513745902</v>
      </c>
      <c r="D49" t="str" cm="1">
        <f t="array" ref="D49">_xlfn.XLOOKUP(ENTRADAS[[#This Row],[CODIGO]],STOCK[[#All],[CODIGO]],STOCK[[#All],[DESCRIPCION]],"PRODUCTO INEXISTENTE",0)</f>
        <v>MINAS 0,5 FABER HB</v>
      </c>
      <c r="E49" s="1">
        <v>45902</v>
      </c>
      <c r="F49">
        <v>6</v>
      </c>
    </row>
    <row r="50" spans="1:6" x14ac:dyDescent="0.25">
      <c r="A50" t="s">
        <v>472</v>
      </c>
      <c r="B50">
        <v>2868</v>
      </c>
      <c r="C50" t="str">
        <f>ENTRADAS[[#This Row],[CODIGO]]&amp;ENTRADAS[[#This Row],[FECHA]]</f>
        <v>286845902</v>
      </c>
      <c r="D50" t="str" cm="1">
        <f t="array" ref="D50">_xlfn.XLOOKUP(ENTRADAS[[#This Row],[CODIGO]],STOCK[[#All],[CODIGO]],STOCK[[#All],[DESCRIPCION]],"PRODUCTO INEXISTENTE",0)</f>
        <v>MINAS 0,7 FABER CASTELL</v>
      </c>
      <c r="E50" s="1">
        <v>45902</v>
      </c>
      <c r="F50">
        <v>2</v>
      </c>
    </row>
    <row r="51" spans="1:6" x14ac:dyDescent="0.25">
      <c r="A51" t="s">
        <v>472</v>
      </c>
      <c r="B51">
        <v>4342</v>
      </c>
      <c r="C51" t="str">
        <f>ENTRADAS[[#This Row],[CODIGO]]&amp;ENTRADAS[[#This Row],[FECHA]]</f>
        <v>434245902</v>
      </c>
      <c r="D51" t="str" cm="1">
        <f t="array" ref="D51">_xlfn.XLOOKUP(ENTRADAS[[#This Row],[CODIGO]],STOCK[[#All],[CODIGO]],STOCK[[#All],[DESCRIPCION]],"PRODUCTO INEXISTENTE",0)</f>
        <v>TINTA SELLO 30CC</v>
      </c>
      <c r="E51" s="1">
        <v>45902</v>
      </c>
      <c r="F51">
        <v>3</v>
      </c>
    </row>
    <row r="52" spans="1:6" x14ac:dyDescent="0.25">
      <c r="A52" t="s">
        <v>472</v>
      </c>
      <c r="B52">
        <v>135</v>
      </c>
      <c r="C52" t="str">
        <f>ENTRADAS[[#This Row],[CODIGO]]&amp;ENTRADAS[[#This Row],[FECHA]]</f>
        <v>13545902</v>
      </c>
      <c r="D52" t="str" cm="1">
        <f t="array" ref="D52">_xlfn.XLOOKUP(ENTRADAS[[#This Row],[CODIGO]],STOCK[[#All],[CODIGO]],STOCK[[#All],[DESCRIPCION]],"PRODUCTO INEXISTENTE",0)</f>
        <v>ALMOADILLA OE-560 DACTILAR</v>
      </c>
      <c r="E52" s="1">
        <v>45902</v>
      </c>
      <c r="F52">
        <v>1</v>
      </c>
    </row>
    <row r="53" spans="1:6" x14ac:dyDescent="0.25">
      <c r="A53" t="s">
        <v>472</v>
      </c>
      <c r="B53">
        <v>137</v>
      </c>
      <c r="C53" t="str">
        <f>ENTRADAS[[#This Row],[CODIGO]]&amp;ENTRADAS[[#This Row],[FECHA]]</f>
        <v>13745902</v>
      </c>
      <c r="D53" t="str" cm="1">
        <f t="array" ref="D53">_xlfn.XLOOKUP(ENTRADAS[[#This Row],[CODIGO]],STOCK[[#All],[CODIGO]],STOCK[[#All],[DESCRIPCION]],"PRODUCTO INEXISTENTE",0)</f>
        <v>ALMOADILLA DACTILAR ECONOMICA</v>
      </c>
      <c r="E53" s="1">
        <v>45902</v>
      </c>
      <c r="F53">
        <v>4</v>
      </c>
    </row>
    <row r="54" spans="1:6" x14ac:dyDescent="0.25">
      <c r="A54" t="s">
        <v>472</v>
      </c>
      <c r="B54">
        <v>1795</v>
      </c>
      <c r="C54" t="str">
        <f>ENTRADAS[[#This Row],[CODIGO]]&amp;ENTRADAS[[#This Row],[FECHA]]</f>
        <v>179545902</v>
      </c>
      <c r="D54" t="str" cm="1">
        <f t="array" ref="D54">_xlfn.XLOOKUP(ENTRADAS[[#This Row],[CODIGO]],STOCK[[#All],[CODIGO]],STOCK[[#All],[DESCRIPCION]],"PRODUCTO INEXISTENTE",0)</f>
        <v>COSEDORA OE-309 PEQUEÑA PLASTICA</v>
      </c>
      <c r="E54" s="1">
        <v>45902</v>
      </c>
      <c r="F54">
        <v>1</v>
      </c>
    </row>
    <row r="55" spans="1:6" x14ac:dyDescent="0.25">
      <c r="A55" t="s">
        <v>472</v>
      </c>
      <c r="B55">
        <v>1812</v>
      </c>
      <c r="C55" t="str">
        <f>ENTRADAS[[#This Row],[CODIGO]]&amp;ENTRADAS[[#This Row],[FECHA]]</f>
        <v>181245902</v>
      </c>
      <c r="D55" t="str" cm="1">
        <f t="array" ref="D55">_xlfn.XLOOKUP(ENTRADAS[[#This Row],[CODIGO]],STOCK[[#All],[CODIGO]],STOCK[[#All],[DESCRIPCION]],"PRODUCTO INEXISTENTE",0)</f>
        <v>COSEDORA OE-314 MEDIANA</v>
      </c>
      <c r="E55" s="1">
        <v>45902</v>
      </c>
      <c r="F55">
        <v>1</v>
      </c>
    </row>
    <row r="56" spans="1:6" x14ac:dyDescent="0.25">
      <c r="A56" t="s">
        <v>472</v>
      </c>
      <c r="B56">
        <v>1825</v>
      </c>
      <c r="C56" t="str">
        <f>ENTRADAS[[#This Row],[CODIGO]]&amp;ENTRADAS[[#This Row],[FECHA]]</f>
        <v>182545902</v>
      </c>
      <c r="D56" t="str" cm="1">
        <f t="array" ref="D56">_xlfn.XLOOKUP(ENTRADAS[[#This Row],[CODIGO]],STOCK[[#All],[CODIGO]],STOCK[[#All],[DESCRIPCION]],"PRODUCTO INEXISTENTE",0)</f>
        <v>COSEDORA OE-308 PEQUEÑA PLASTICA</v>
      </c>
      <c r="E56" s="1">
        <v>45902</v>
      </c>
      <c r="F56">
        <v>1</v>
      </c>
    </row>
    <row r="57" spans="1:6" x14ac:dyDescent="0.25">
      <c r="A57" t="s">
        <v>472</v>
      </c>
      <c r="B57">
        <v>16873</v>
      </c>
      <c r="C57" t="str">
        <f>ENTRADAS[[#This Row],[CODIGO]]&amp;ENTRADAS[[#This Row],[FECHA]]</f>
        <v>1687345902</v>
      </c>
      <c r="D57" t="str" cm="1">
        <f t="array" ref="D57">_xlfn.XLOOKUP(ENTRADAS[[#This Row],[CODIGO]],STOCK[[#All],[CODIGO]],STOCK[[#All],[DESCRIPCION]],"PRODUCTO INEXISTENTE",0)</f>
        <v>COSEDORA OE-304 PEQUEÑA</v>
      </c>
      <c r="E57" s="1">
        <v>45902</v>
      </c>
      <c r="F57">
        <v>2</v>
      </c>
    </row>
    <row r="58" spans="1:6" x14ac:dyDescent="0.25">
      <c r="A58" t="s">
        <v>472</v>
      </c>
      <c r="B58">
        <v>16894</v>
      </c>
      <c r="C58" t="str">
        <f>ENTRADAS[[#This Row],[CODIGO]]&amp;ENTRADAS[[#This Row],[FECHA]]</f>
        <v>1689445902</v>
      </c>
      <c r="D58" t="str" cm="1">
        <f t="array" ref="D58">_xlfn.XLOOKUP(ENTRADAS[[#This Row],[CODIGO]],STOCK[[#All],[CODIGO]],STOCK[[#All],[DESCRIPCION]],"PRODUCTO INEXISTENTE",0)</f>
        <v>TIJERA PLEGABLE PLUS OE-237</v>
      </c>
      <c r="E58" s="1">
        <v>45902</v>
      </c>
      <c r="F58">
        <v>1</v>
      </c>
    </row>
    <row r="59" spans="1:6" x14ac:dyDescent="0.25">
      <c r="A59" t="s">
        <v>472</v>
      </c>
      <c r="B59">
        <v>4323</v>
      </c>
      <c r="C59" t="str">
        <f>ENTRADAS[[#This Row],[CODIGO]]&amp;ENTRADAS[[#This Row],[FECHA]]</f>
        <v>432345902</v>
      </c>
      <c r="D59" t="str" cm="1">
        <f t="array" ref="D59">_xlfn.XLOOKUP(ENTRADAS[[#This Row],[CODIGO]],STOCK[[#All],[CODIGO]],STOCK[[#All],[DESCRIPCION]],"PRODUCTO INEXISTENTE",0)</f>
        <v>TIJERA DOBEL 306 RED ROSE</v>
      </c>
      <c r="E59" s="1">
        <v>45902</v>
      </c>
      <c r="F59">
        <v>3</v>
      </c>
    </row>
    <row r="60" spans="1:6" x14ac:dyDescent="0.25">
      <c r="A60" t="s">
        <v>472</v>
      </c>
      <c r="B60">
        <v>16879</v>
      </c>
      <c r="C60" t="str">
        <f>ENTRADAS[[#This Row],[CODIGO]]&amp;ENTRADAS[[#This Row],[FECHA]]</f>
        <v>1687945902</v>
      </c>
      <c r="D60" t="str" cm="1">
        <f t="array" ref="D60">_xlfn.XLOOKUP(ENTRADAS[[#This Row],[CODIGO]],STOCK[[#All],[CODIGO]],STOCK[[#All],[DESCRIPCION]],"PRODUCTO INEXISTENTE",0)</f>
        <v>MARCADOR OE-524 BARRIL INDUSTRIAL</v>
      </c>
      <c r="E60" s="1">
        <v>45902</v>
      </c>
      <c r="F60">
        <v>1</v>
      </c>
    </row>
    <row r="61" spans="1:6" x14ac:dyDescent="0.25">
      <c r="A61" t="s">
        <v>472</v>
      </c>
      <c r="B61">
        <v>19</v>
      </c>
      <c r="C61" t="str">
        <f>ENTRADAS[[#This Row],[CODIGO]]&amp;ENTRADAS[[#This Row],[FECHA]]</f>
        <v>1945902</v>
      </c>
      <c r="D61" t="str" cm="1">
        <f t="array" ref="D61">_xlfn.XLOOKUP(ENTRADAS[[#This Row],[CODIGO]],STOCK[[#All],[CODIGO]],STOCK[[#All],[DESCRIPCION]],"PRODUCTO INEXISTENTE",0)</f>
        <v>BOLI OE-044 RT GEL</v>
      </c>
      <c r="E61" s="1">
        <v>45902</v>
      </c>
      <c r="F61">
        <v>4</v>
      </c>
    </row>
    <row r="62" spans="1:6" x14ac:dyDescent="0.25">
      <c r="A62" t="s">
        <v>472</v>
      </c>
      <c r="B62">
        <v>13283</v>
      </c>
      <c r="C62" t="str">
        <f>ENTRADAS[[#This Row],[CODIGO]]&amp;ENTRADAS[[#This Row],[FECHA]]</f>
        <v>1328345902</v>
      </c>
      <c r="D62" t="str" cm="1">
        <f t="array" ref="D62">_xlfn.XLOOKUP(ENTRADAS[[#This Row],[CODIGO]],STOCK[[#All],[CODIGO]],STOCK[[#All],[DESCRIPCION]],"PRODUCTO INEXISTENTE",0)</f>
        <v>BOLI OE-025 REPUESTO</v>
      </c>
      <c r="E62" s="1">
        <v>45902</v>
      </c>
      <c r="F62">
        <v>3</v>
      </c>
    </row>
    <row r="63" spans="1:6" x14ac:dyDescent="0.25">
      <c r="A63" t="s">
        <v>472</v>
      </c>
      <c r="B63">
        <v>2832</v>
      </c>
      <c r="C63" t="str">
        <f>ENTRADAS[[#This Row],[CODIGO]]&amp;ENTRADAS[[#This Row],[FECHA]]</f>
        <v>283245902</v>
      </c>
      <c r="D63" t="str" cm="1">
        <f t="array" ref="D63">_xlfn.XLOOKUP(ENTRADAS[[#This Row],[CODIGO]],STOCK[[#All],[CODIGO]],STOCK[[#All],[DESCRIPCION]],"PRODUCTO INEXISTENTE",0)</f>
        <v>MARCADOR SHARPIE D/PUNTA</v>
      </c>
      <c r="E63" s="1">
        <v>45902</v>
      </c>
      <c r="F63">
        <v>1</v>
      </c>
    </row>
    <row r="64" spans="1:6" x14ac:dyDescent="0.25">
      <c r="A64" t="s">
        <v>472</v>
      </c>
      <c r="B64">
        <v>9289</v>
      </c>
      <c r="C64" t="str">
        <f>ENTRADAS[[#This Row],[CODIGO]]&amp;ENTRADAS[[#This Row],[FECHA]]</f>
        <v>928945902</v>
      </c>
      <c r="D64" t="str" cm="1">
        <f t="array" ref="D64">_xlfn.XLOOKUP(ENTRADAS[[#This Row],[CODIGO]],STOCK[[#All],[CODIGO]],STOCK[[#All],[DESCRIPCION]],"PRODUCTO INEXISTENTE",0)</f>
        <v>BOLI OE-050 S/GEL 0,7 RETRACTIL GRUESO</v>
      </c>
      <c r="E64" s="1">
        <v>45902</v>
      </c>
      <c r="F64">
        <v>2</v>
      </c>
    </row>
    <row r="65" spans="1:6" x14ac:dyDescent="0.25">
      <c r="A65" t="s">
        <v>472</v>
      </c>
      <c r="B65">
        <v>14132</v>
      </c>
      <c r="C65" t="str">
        <f>ENTRADAS[[#This Row],[CODIGO]]&amp;ENTRADAS[[#This Row],[FECHA]]</f>
        <v>1413245902</v>
      </c>
      <c r="D65" t="str" cm="1">
        <f t="array" ref="D65">_xlfn.XLOOKUP(ENTRADAS[[#This Row],[CODIGO]],STOCK[[#All],[CODIGO]],STOCK[[#All],[DESCRIPCION]],"PRODUCTO INEXISTENTE",0)</f>
        <v>BOLI OE-052 S/GEL 0,7 RETRACTIL</v>
      </c>
      <c r="E65" s="1">
        <v>45902</v>
      </c>
      <c r="F65">
        <v>17</v>
      </c>
    </row>
    <row r="66" spans="1:6" x14ac:dyDescent="0.25">
      <c r="A66" t="s">
        <v>472</v>
      </c>
      <c r="B66">
        <v>8102</v>
      </c>
      <c r="C66" t="str">
        <f>ENTRADAS[[#This Row],[CODIGO]]&amp;ENTRADAS[[#This Row],[FECHA]]</f>
        <v>810245902</v>
      </c>
      <c r="D66" t="str" cm="1">
        <f t="array" ref="D66">_xlfn.XLOOKUP(ENTRADAS[[#This Row],[CODIGO]],STOCK[[#All],[CODIGO]],STOCK[[#All],[DESCRIPCION]],"PRODUCTO INEXISTENTE",0)</f>
        <v>BOLI OE-076 S/GEL 0,7</v>
      </c>
      <c r="E66" s="1">
        <v>45902</v>
      </c>
      <c r="F66">
        <v>17</v>
      </c>
    </row>
    <row r="67" spans="1:6" x14ac:dyDescent="0.25">
      <c r="A67" t="s">
        <v>472</v>
      </c>
      <c r="B67">
        <v>2247</v>
      </c>
      <c r="C67" t="str">
        <f>ENTRADAS[[#This Row],[CODIGO]]&amp;ENTRADAS[[#This Row],[FECHA]]</f>
        <v>224745902</v>
      </c>
      <c r="D67" t="str" cm="1">
        <f t="array" ref="D67">_xlfn.XLOOKUP(ENTRADAS[[#This Row],[CODIGO]],STOCK[[#All],[CODIGO]],STOCK[[#All],[DESCRIPCION]],"PRODUCTO INEXISTENTE",0)</f>
        <v>BOLI KILOMETRICO TAPA COLOR</v>
      </c>
      <c r="E67" s="1">
        <v>45902</v>
      </c>
      <c r="F67">
        <v>14</v>
      </c>
    </row>
    <row r="68" spans="1:6" x14ac:dyDescent="0.25">
      <c r="A68" t="s">
        <v>472</v>
      </c>
      <c r="B68">
        <v>2643</v>
      </c>
      <c r="C68" t="str">
        <f>ENTRADAS[[#This Row],[CODIGO]]&amp;ENTRADAS[[#This Row],[FECHA]]</f>
        <v>264345902</v>
      </c>
      <c r="D68" t="str" cm="1">
        <f t="array" ref="D68">_xlfn.XLOOKUP(ENTRADAS[[#This Row],[CODIGO]],STOCK[[#All],[CODIGO]],STOCK[[#All],[DESCRIPCION]],"PRODUCTO INEXISTENTE",0)</f>
        <v>LAPIZ PRESTO FABER</v>
      </c>
      <c r="E68" s="1">
        <v>45902</v>
      </c>
      <c r="F68">
        <v>5</v>
      </c>
    </row>
    <row r="69" spans="1:6" x14ac:dyDescent="0.25">
      <c r="A69" t="s">
        <v>472</v>
      </c>
      <c r="B69">
        <v>2635</v>
      </c>
      <c r="C69" t="str">
        <f>ENTRADAS[[#This Row],[CODIGO]]&amp;ENTRADAS[[#This Row],[FECHA]]</f>
        <v>263545902</v>
      </c>
      <c r="D69" t="str" cm="1">
        <f t="array" ref="D69">_xlfn.XLOOKUP(ENTRADAS[[#This Row],[CODIGO]],STOCK[[#All],[CODIGO]],STOCK[[#All],[DESCRIPCION]],"PRODUCTO INEXISTENTE",0)</f>
        <v>LAPIZ MIRADO NEGRO</v>
      </c>
      <c r="E69" s="1">
        <v>45902</v>
      </c>
      <c r="F69">
        <v>15</v>
      </c>
    </row>
    <row r="70" spans="1:6" x14ac:dyDescent="0.25">
      <c r="A70" t="s">
        <v>472</v>
      </c>
      <c r="B70">
        <v>7664</v>
      </c>
      <c r="C70" t="str">
        <f>ENTRADAS[[#This Row],[CODIGO]]&amp;ENTRADAS[[#This Row],[FECHA]]</f>
        <v>766445902</v>
      </c>
      <c r="D70" t="str" cm="1">
        <f t="array" ref="D70">_xlfn.XLOOKUP(ENTRADAS[[#This Row],[CODIGO]],STOCK[[#All],[CODIGO]],STOCK[[#All],[DESCRIPCION]],"PRODUCTO INEXISTENTE",0)</f>
        <v>LAPIZ OE-150 NEGRO</v>
      </c>
      <c r="E70" s="1">
        <v>45902</v>
      </c>
      <c r="F70">
        <v>37</v>
      </c>
    </row>
    <row r="71" spans="1:6" x14ac:dyDescent="0.25">
      <c r="A71" t="s">
        <v>472</v>
      </c>
      <c r="B71">
        <v>2653</v>
      </c>
      <c r="C71" t="str">
        <f>ENTRADAS[[#This Row],[CODIGO]]&amp;ENTRADAS[[#This Row],[FECHA]]</f>
        <v>265345902</v>
      </c>
      <c r="D71" t="str" cm="1">
        <f t="array" ref="D71">_xlfn.XLOOKUP(ENTRADAS[[#This Row],[CODIGO]],STOCK[[#All],[CODIGO]],STOCK[[#All],[DESCRIPCION]],"PRODUCTO INEXISTENTE",0)</f>
        <v>LAPIZ ROJO KORES</v>
      </c>
      <c r="E71" s="1">
        <v>45902</v>
      </c>
      <c r="F71">
        <v>16</v>
      </c>
    </row>
    <row r="72" spans="1:6" x14ac:dyDescent="0.25">
      <c r="A72" t="s">
        <v>472</v>
      </c>
      <c r="B72">
        <v>9738</v>
      </c>
      <c r="C72" t="str">
        <f>ENTRADAS[[#This Row],[CODIGO]]&amp;ENTRADAS[[#This Row],[FECHA]]</f>
        <v>973845902</v>
      </c>
      <c r="D72" t="str" cm="1">
        <f t="array" ref="D72">_xlfn.XLOOKUP(ENTRADAS[[#This Row],[CODIGO]],STOCK[[#All],[CODIGO]],STOCK[[#All],[DESCRIPCION]],"PRODUCTO INEXISTENTE",0)</f>
        <v>LAPIZ OE-148 D/PUNTA ROJO NEGRO</v>
      </c>
      <c r="E72" s="1">
        <v>45902</v>
      </c>
      <c r="F72">
        <v>17</v>
      </c>
    </row>
    <row r="73" spans="1:6" x14ac:dyDescent="0.25">
      <c r="A73" t="s">
        <v>472</v>
      </c>
      <c r="B73">
        <v>2648</v>
      </c>
      <c r="C73" t="str">
        <f>ENTRADAS[[#This Row],[CODIGO]]&amp;ENTRADAS[[#This Row],[FECHA]]</f>
        <v>264845902</v>
      </c>
      <c r="D73" t="str" cm="1">
        <f t="array" ref="D73">_xlfn.XLOOKUP(ENTRADAS[[#This Row],[CODIGO]],STOCK[[#All],[CODIGO]],STOCK[[#All],[DESCRIPCION]],"PRODUCTO INEXISTENTE",0)</f>
        <v>LAPIZ ROJO COLORCHECK</v>
      </c>
      <c r="E73" s="1">
        <v>45902</v>
      </c>
      <c r="F73">
        <v>4</v>
      </c>
    </row>
    <row r="74" spans="1:6" x14ac:dyDescent="0.25">
      <c r="A74" t="s">
        <v>472</v>
      </c>
      <c r="B74">
        <v>14130</v>
      </c>
      <c r="C74" t="str">
        <f>ENTRADAS[[#This Row],[CODIGO]]&amp;ENTRADAS[[#This Row],[FECHA]]</f>
        <v>1413045902</v>
      </c>
      <c r="D74" t="str" cm="1">
        <f t="array" ref="D74">_xlfn.XLOOKUP(ENTRADAS[[#This Row],[CODIGO]],STOCK[[#All],[CODIGO]],STOCK[[#All],[DESCRIPCION]],"PRODUCTO INEXISTENTE",0)</f>
        <v>LAPIZ OE-160 JUMBO NEGRO</v>
      </c>
      <c r="E74" s="1">
        <v>45902</v>
      </c>
      <c r="F74">
        <v>4</v>
      </c>
    </row>
    <row r="75" spans="1:6" x14ac:dyDescent="0.25">
      <c r="A75" t="s">
        <v>472</v>
      </c>
      <c r="B75">
        <v>14131</v>
      </c>
      <c r="C75" t="str">
        <f>ENTRADAS[[#This Row],[CODIGO]]&amp;ENTRADAS[[#This Row],[FECHA]]</f>
        <v>1413145902</v>
      </c>
      <c r="D75" t="str" cm="1">
        <f t="array" ref="D75">_xlfn.XLOOKUP(ENTRADAS[[#This Row],[CODIGO]],STOCK[[#All],[CODIGO]],STOCK[[#All],[DESCRIPCION]],"PRODUCTO INEXISTENTE",0)</f>
        <v>LAPIZ JUMBO ROJO OE- 161</v>
      </c>
      <c r="E75" s="1">
        <v>45902</v>
      </c>
      <c r="F75">
        <v>5</v>
      </c>
    </row>
    <row r="76" spans="1:6" x14ac:dyDescent="0.25">
      <c r="A76" t="s">
        <v>472</v>
      </c>
      <c r="B76">
        <v>4330</v>
      </c>
      <c r="C76" t="str">
        <f>ENTRADAS[[#This Row],[CODIGO]]&amp;ENTRADAS[[#This Row],[FECHA]]</f>
        <v>433045902</v>
      </c>
      <c r="D76" t="str" cm="1">
        <f t="array" ref="D76">_xlfn.XLOOKUP(ENTRADAS[[#This Row],[CODIGO]],STOCK[[#All],[CODIGO]],STOCK[[#All],[DESCRIPCION]],"PRODUCTO INEXISTENTE",0)</f>
        <v>TIJERAS PUNTA ROMA GIGO ECO</v>
      </c>
      <c r="E76" s="1">
        <v>45902</v>
      </c>
      <c r="F76">
        <v>2</v>
      </c>
    </row>
    <row r="77" spans="1:6" x14ac:dyDescent="0.25">
      <c r="A77" t="s">
        <v>472</v>
      </c>
      <c r="B77">
        <v>6263</v>
      </c>
      <c r="C77" t="str">
        <f>ENTRADAS[[#This Row],[CODIGO]]&amp;ENTRADAS[[#This Row],[FECHA]]</f>
        <v>626345902</v>
      </c>
      <c r="D77" t="str" cm="1">
        <f t="array" ref="D77">_xlfn.XLOOKUP(ENTRADAS[[#This Row],[CODIGO]],STOCK[[#All],[CODIGO]],STOCK[[#All],[DESCRIPCION]],"PRODUCTO INEXISTENTE",0)</f>
        <v>TIJERA OE-234 PUNTA ROMA</v>
      </c>
      <c r="E77" s="1">
        <v>45902</v>
      </c>
      <c r="F77">
        <v>3</v>
      </c>
    </row>
    <row r="78" spans="1:6" x14ac:dyDescent="0.25">
      <c r="A78" t="s">
        <v>472</v>
      </c>
      <c r="B78">
        <v>2709</v>
      </c>
      <c r="C78" t="str">
        <f>ENTRADAS[[#This Row],[CODIGO]]&amp;ENTRADAS[[#This Row],[FECHA]]</f>
        <v>270945902</v>
      </c>
      <c r="D78" t="str" cm="1">
        <f t="array" ref="D78">_xlfn.XLOOKUP(ENTRADAS[[#This Row],[CODIGO]],STOCK[[#All],[CODIGO]],STOCK[[#All],[DESCRIPCION]],"PRODUCTO INEXISTENTE",0)</f>
        <v>LUPA CRISTAL 40MM</v>
      </c>
      <c r="E78" s="1">
        <v>45902</v>
      </c>
      <c r="F78">
        <v>1</v>
      </c>
    </row>
    <row r="79" spans="1:6" x14ac:dyDescent="0.25">
      <c r="A79" t="s">
        <v>472</v>
      </c>
      <c r="B79">
        <v>2710</v>
      </c>
      <c r="C79" t="str">
        <f>ENTRADAS[[#This Row],[CODIGO]]&amp;ENTRADAS[[#This Row],[FECHA]]</f>
        <v>271045902</v>
      </c>
      <c r="D79" t="str" cm="1">
        <f t="array" ref="D79">_xlfn.XLOOKUP(ENTRADAS[[#This Row],[CODIGO]],STOCK[[#All],[CODIGO]],STOCK[[#All],[DESCRIPCION]],"PRODUCTO INEXISTENTE",0)</f>
        <v>LUPA VRISTAL 50MM</v>
      </c>
      <c r="E79" s="1">
        <v>45902</v>
      </c>
      <c r="F79">
        <v>1</v>
      </c>
    </row>
    <row r="80" spans="1:6" x14ac:dyDescent="0.25">
      <c r="A80" t="s">
        <v>472</v>
      </c>
      <c r="B80">
        <v>2711</v>
      </c>
      <c r="C80" t="str">
        <f>ENTRADAS[[#This Row],[CODIGO]]&amp;ENTRADAS[[#This Row],[FECHA]]</f>
        <v>271145902</v>
      </c>
      <c r="D80" t="str" cm="1">
        <f t="array" ref="D80">_xlfn.XLOOKUP(ENTRADAS[[#This Row],[CODIGO]],STOCK[[#All],[CODIGO]],STOCK[[#All],[DESCRIPCION]],"PRODUCTO INEXISTENTE",0)</f>
        <v>LUPA VRISTAL 60MM</v>
      </c>
      <c r="E80" s="1">
        <v>45902</v>
      </c>
      <c r="F80">
        <v>1</v>
      </c>
    </row>
    <row r="81" spans="1:6" x14ac:dyDescent="0.25">
      <c r="A81" t="s">
        <v>472</v>
      </c>
      <c r="B81">
        <v>3682</v>
      </c>
      <c r="C81" t="str">
        <f>ENTRADAS[[#This Row],[CODIGO]]&amp;ENTRADAS[[#This Row],[FECHA]]</f>
        <v>368245902</v>
      </c>
      <c r="D81" t="str" cm="1">
        <f t="array" ref="D81">_xlfn.XLOOKUP(ENTRADAS[[#This Row],[CODIGO]],STOCK[[#All],[CODIGO]],STOCK[[#All],[DESCRIPCION]],"PRODUCTO INEXISTENTE",0)</f>
        <v>PLUMON PELIKAN COLORELLA</v>
      </c>
      <c r="E81" s="1">
        <v>45902</v>
      </c>
      <c r="F81">
        <v>10</v>
      </c>
    </row>
    <row r="82" spans="1:6" x14ac:dyDescent="0.25">
      <c r="A82" t="s">
        <v>472</v>
      </c>
      <c r="B82">
        <v>2855</v>
      </c>
      <c r="C82" t="str">
        <f>ENTRADAS[[#This Row],[CODIGO]]&amp;ENTRADAS[[#This Row],[FECHA]]</f>
        <v>285545902</v>
      </c>
      <c r="D82" t="str" cm="1">
        <f t="array" ref="D82">_xlfn.XLOOKUP(ENTRADAS[[#This Row],[CODIGO]],STOCK[[#All],[CODIGO]],STOCK[[#All],[DESCRIPCION]],"PRODUCTO INEXISTENTE",0)</f>
        <v>MICROCUATRO OE-070 COLORES</v>
      </c>
      <c r="E82" s="1">
        <v>45902</v>
      </c>
      <c r="F82">
        <v>7</v>
      </c>
    </row>
    <row r="83" spans="1:6" x14ac:dyDescent="0.25">
      <c r="A83" t="s">
        <v>472</v>
      </c>
      <c r="B83">
        <v>6333</v>
      </c>
      <c r="C83" t="str">
        <f>ENTRADAS[[#This Row],[CODIGO]]&amp;ENTRADAS[[#This Row],[FECHA]]</f>
        <v>633345902</v>
      </c>
      <c r="D83" t="str" cm="1">
        <f t="array" ref="D83">_xlfn.XLOOKUP(ENTRADAS[[#This Row],[CODIGO]],STOCK[[#All],[CODIGO]],STOCK[[#All],[DESCRIPCION]],"PRODUCTO INEXISTENTE",0)</f>
        <v>MARCADOR OE-528 PERMANENTE</v>
      </c>
      <c r="E83" s="1">
        <v>45902</v>
      </c>
      <c r="F83">
        <v>7</v>
      </c>
    </row>
    <row r="84" spans="1:6" x14ac:dyDescent="0.25">
      <c r="A84" t="s">
        <v>472</v>
      </c>
      <c r="B84">
        <v>9672</v>
      </c>
      <c r="C84" t="str">
        <f>ENTRADAS[[#This Row],[CODIGO]]&amp;ENTRADAS[[#This Row],[FECHA]]</f>
        <v>967245902</v>
      </c>
      <c r="D84" t="str" cm="1">
        <f t="array" ref="D84">_xlfn.XLOOKUP(ENTRADAS[[#This Row],[CODIGO]],STOCK[[#All],[CODIGO]],STOCK[[#All],[DESCRIPCION]],"PRODUCTO INEXISTENTE",0)</f>
        <v xml:space="preserve">RESALTADOR PELIKAN </v>
      </c>
      <c r="E84" s="1">
        <v>45902</v>
      </c>
      <c r="F84">
        <v>2</v>
      </c>
    </row>
    <row r="85" spans="1:6" x14ac:dyDescent="0.25">
      <c r="A85" t="s">
        <v>472</v>
      </c>
      <c r="B85">
        <v>15748</v>
      </c>
      <c r="C85" t="str">
        <f>ENTRADAS[[#This Row],[CODIGO]]&amp;ENTRADAS[[#This Row],[FECHA]]</f>
        <v>1574845902</v>
      </c>
      <c r="D85" t="str" cm="1">
        <f t="array" ref="D85">_xlfn.XLOOKUP(ENTRADAS[[#This Row],[CODIGO]],STOCK[[#All],[CODIGO]],STOCK[[#All],[DESCRIPCION]],"PRODUCTO INEXISTENTE",0)</f>
        <v>MARCADOR OE-522 PERMANENTE</v>
      </c>
      <c r="E85" s="1">
        <v>45902</v>
      </c>
      <c r="F85">
        <v>4</v>
      </c>
    </row>
    <row r="86" spans="1:6" x14ac:dyDescent="0.25">
      <c r="A86" t="s">
        <v>472</v>
      </c>
      <c r="B86">
        <v>2782</v>
      </c>
      <c r="C86" t="str">
        <f>ENTRADAS[[#This Row],[CODIGO]]&amp;ENTRADAS[[#This Row],[FECHA]]</f>
        <v>278245902</v>
      </c>
      <c r="D86" t="str" cm="1">
        <f t="array" ref="D86">_xlfn.XLOOKUP(ENTRADAS[[#This Row],[CODIGO]],STOCK[[#All],[CODIGO]],STOCK[[#All],[DESCRIPCION]],"PRODUCTO INEXISTENTE",0)</f>
        <v>MARCADOR 420 PELIKAN</v>
      </c>
      <c r="E86" s="1">
        <v>45902</v>
      </c>
      <c r="F86">
        <v>3</v>
      </c>
    </row>
    <row r="87" spans="1:6" x14ac:dyDescent="0.25">
      <c r="A87" t="s">
        <v>472</v>
      </c>
      <c r="B87">
        <v>2781</v>
      </c>
      <c r="C87" t="str">
        <f>ENTRADAS[[#This Row],[CODIGO]]&amp;ENTRADAS[[#This Row],[FECHA]]</f>
        <v>278145902</v>
      </c>
      <c r="D87" t="str" cm="1">
        <f t="array" ref="D87">_xlfn.XLOOKUP(ENTRADAS[[#This Row],[CODIGO]],STOCK[[#All],[CODIGO]],STOCK[[#All],[DESCRIPCION]],"PRODUCTO INEXISTENTE",0)</f>
        <v>MARCADOR 418 PELIKAN</v>
      </c>
      <c r="E87" s="1">
        <v>45902</v>
      </c>
      <c r="F87">
        <v>3</v>
      </c>
    </row>
    <row r="88" spans="1:6" x14ac:dyDescent="0.25">
      <c r="A88" t="s">
        <v>472</v>
      </c>
      <c r="B88">
        <v>2819</v>
      </c>
      <c r="C88" t="str">
        <f>ENTRADAS[[#This Row],[CODIGO]]&amp;ENTRADAS[[#This Row],[FECHA]]</f>
        <v>281945902</v>
      </c>
      <c r="D88" t="str" cm="1">
        <f t="array" ref="D88">_xlfn.XLOOKUP(ENTRADAS[[#This Row],[CODIGO]],STOCK[[#All],[CODIGO]],STOCK[[#All],[DESCRIPCION]],"PRODUCTO INEXISTENTE",0)</f>
        <v>MARCADOR SECO 426 PELIKAN</v>
      </c>
      <c r="E88" s="1">
        <v>45902</v>
      </c>
      <c r="F88">
        <v>4</v>
      </c>
    </row>
    <row r="89" spans="1:6" x14ac:dyDescent="0.25">
      <c r="A89" t="s">
        <v>472</v>
      </c>
      <c r="B89">
        <v>2823</v>
      </c>
      <c r="C89" t="str">
        <f>ENTRADAS[[#This Row],[CODIGO]]&amp;ENTRADAS[[#This Row],[FECHA]]</f>
        <v>282345902</v>
      </c>
      <c r="D89" t="str" cm="1">
        <f t="array" ref="D89">_xlfn.XLOOKUP(ENTRADAS[[#This Row],[CODIGO]],STOCK[[#All],[CODIGO]],STOCK[[#All],[DESCRIPCION]],"PRODUCTO INEXISTENTE",0)</f>
        <v>MARCADO OE-510 SECO</v>
      </c>
      <c r="E89" s="1">
        <v>45902</v>
      </c>
      <c r="F89">
        <v>4</v>
      </c>
    </row>
    <row r="90" spans="1:6" x14ac:dyDescent="0.25">
      <c r="A90" t="s">
        <v>472</v>
      </c>
      <c r="B90">
        <v>2829</v>
      </c>
      <c r="C90" t="str">
        <f>ENTRADAS[[#This Row],[CODIGO]]&amp;ENTRADAS[[#This Row],[FECHA]]</f>
        <v>282945902</v>
      </c>
      <c r="D90" t="str" cm="1">
        <f t="array" ref="D90">_xlfn.XLOOKUP(ENTRADAS[[#This Row],[CODIGO]],STOCK[[#All],[CODIGO]],STOCK[[#All],[DESCRIPCION]],"PRODUCTO INEXISTENTE",0)</f>
        <v xml:space="preserve">MARCADOR OE-506 SECO RECARGABLE </v>
      </c>
      <c r="E90" s="1">
        <v>45902</v>
      </c>
      <c r="F90">
        <v>5</v>
      </c>
    </row>
    <row r="91" spans="1:6" x14ac:dyDescent="0.25">
      <c r="A91" t="s">
        <v>472</v>
      </c>
      <c r="B91">
        <v>13993</v>
      </c>
      <c r="C91" t="str">
        <f>ENTRADAS[[#This Row],[CODIGO]]&amp;ENTRADAS[[#This Row],[FECHA]]</f>
        <v>1399345902</v>
      </c>
      <c r="D91" t="str" cm="1">
        <f t="array" ref="D91">_xlfn.XLOOKUP(ENTRADAS[[#This Row],[CODIGO]],STOCK[[#All],[CODIGO]],STOCK[[#All],[DESCRIPCION]],"PRODUCTO INEXISTENTE",0)</f>
        <v>TAJALAPIZ 2H GIGO</v>
      </c>
      <c r="E91" s="1">
        <v>45902</v>
      </c>
      <c r="F91">
        <v>5</v>
      </c>
    </row>
    <row r="92" spans="1:6" x14ac:dyDescent="0.25">
      <c r="A92" t="s">
        <v>472</v>
      </c>
      <c r="B92">
        <v>10900</v>
      </c>
      <c r="C92" t="str">
        <f>ENTRADAS[[#This Row],[CODIGO]]&amp;ENTRADAS[[#This Row],[FECHA]]</f>
        <v>1090045902</v>
      </c>
      <c r="D92" t="str" cm="1">
        <f t="array" ref="D92">_xlfn.XLOOKUP(ENTRADAS[[#This Row],[CODIGO]],STOCK[[#All],[CODIGO]],STOCK[[#All],[DESCRIPCION]],"PRODUCTO INEXISTENTE",0)</f>
        <v>RESALTADOR OE-532 MEDIANO</v>
      </c>
      <c r="E92" s="1">
        <v>45902</v>
      </c>
      <c r="F92">
        <v>1</v>
      </c>
    </row>
    <row r="93" spans="1:6" x14ac:dyDescent="0.25">
      <c r="A93" t="s">
        <v>472</v>
      </c>
      <c r="B93">
        <v>3856</v>
      </c>
      <c r="C93" t="str">
        <f>ENTRADAS[[#This Row],[CODIGO]]&amp;ENTRADAS[[#This Row],[FECHA]]</f>
        <v>385645902</v>
      </c>
      <c r="D93" t="str" cm="1">
        <f t="array" ref="D93">_xlfn.XLOOKUP(ENTRADAS[[#This Row],[CODIGO]],STOCK[[#All],[CODIGO]],STOCK[[#All],[DESCRIPCION]],"PRODUCTO INEXISTENTE",0)</f>
        <v>RESALTADOR OE-540</v>
      </c>
      <c r="E93" s="1">
        <v>45902</v>
      </c>
      <c r="F93">
        <v>7</v>
      </c>
    </row>
    <row r="94" spans="1:6" x14ac:dyDescent="0.25">
      <c r="A94" t="s">
        <v>473</v>
      </c>
      <c r="B94">
        <v>10865</v>
      </c>
      <c r="C94" t="str">
        <f>ENTRADAS[[#This Row],[CODIGO]]&amp;ENTRADAS[[#This Row],[FECHA]]</f>
        <v>1086545902</v>
      </c>
      <c r="D94" t="str" cm="1">
        <f t="array" ref="D94">_xlfn.XLOOKUP(ENTRADAS[[#This Row],[CODIGO]],STOCK[[#All],[CODIGO]],STOCK[[#All],[DESCRIPCION]],"PRODUCTO INEXISTENTE",0)</f>
        <v>GUANTE NITRILO NEGRO</v>
      </c>
      <c r="E94" s="1">
        <v>45902</v>
      </c>
      <c r="F94">
        <v>12</v>
      </c>
    </row>
    <row r="95" spans="1:6" x14ac:dyDescent="0.25">
      <c r="A95" t="s">
        <v>474</v>
      </c>
      <c r="B95">
        <v>2437</v>
      </c>
      <c r="C95" t="str">
        <f>ENTRADAS[[#This Row],[CODIGO]]&amp;ENTRADAS[[#This Row],[FECHA]]</f>
        <v>243745902</v>
      </c>
      <c r="D95" t="str" cm="1">
        <f t="array" ref="D95">_xlfn.XLOOKUP(ENTRADAS[[#This Row],[CODIGO]],STOCK[[#All],[CODIGO]],STOCK[[#All],[DESCRIPCION]],"PRODUCTO INEXISTENTE",0)</f>
        <v>GANCHO LEGAJADOR TRITON</v>
      </c>
      <c r="E95" s="1">
        <v>45902</v>
      </c>
      <c r="F95">
        <v>20</v>
      </c>
    </row>
    <row r="96" spans="1:6" x14ac:dyDescent="0.25">
      <c r="A96" t="s">
        <v>474</v>
      </c>
      <c r="B96">
        <v>7106</v>
      </c>
      <c r="C96" t="str">
        <f>ENTRADAS[[#This Row],[CODIGO]]&amp;ENTRADAS[[#This Row],[FECHA]]</f>
        <v>710645902</v>
      </c>
      <c r="D96" t="str" cm="1">
        <f t="array" ref="D96">_xlfn.XLOOKUP(ENTRADAS[[#This Row],[CODIGO]],STOCK[[#All],[CODIGO]],STOCK[[#All],[DESCRIPCION]],"PRODUCTO INEXISTENTE",0)</f>
        <v>GANCHO LEGAJADOR PLASTICO TRITON</v>
      </c>
      <c r="E96" s="1">
        <v>45902</v>
      </c>
      <c r="F96">
        <v>20</v>
      </c>
    </row>
    <row r="97" spans="1:6" x14ac:dyDescent="0.25">
      <c r="A97" t="s">
        <v>474</v>
      </c>
      <c r="B97">
        <v>9727</v>
      </c>
      <c r="C97" t="str">
        <f>ENTRADAS[[#This Row],[CODIGO]]&amp;ENTRADAS[[#This Row],[FECHA]]</f>
        <v>972745902</v>
      </c>
      <c r="D97" t="str" cm="1">
        <f t="array" ref="D97">_xlfn.XLOOKUP(ENTRADAS[[#This Row],[CODIGO]],STOCK[[#All],[CODIGO]],STOCK[[#All],[DESCRIPCION]],"PRODUCTO INEXISTENTE",0)</f>
        <v>BOLSILLO CATAL CARTA OE-200</v>
      </c>
      <c r="E97" s="1">
        <v>45902</v>
      </c>
      <c r="F97">
        <v>100</v>
      </c>
    </row>
    <row r="98" spans="1:6" x14ac:dyDescent="0.25">
      <c r="A98" t="s">
        <v>474</v>
      </c>
      <c r="B98">
        <v>9726</v>
      </c>
      <c r="C98" t="str">
        <f>ENTRADAS[[#This Row],[CODIGO]]&amp;ENTRADAS[[#This Row],[FECHA]]</f>
        <v>972645902</v>
      </c>
      <c r="D98" t="str" cm="1">
        <f t="array" ref="D98">_xlfn.XLOOKUP(ENTRADAS[[#This Row],[CODIGO]],STOCK[[#All],[CODIGO]],STOCK[[#All],[DESCRIPCION]],"PRODUCTO INEXISTENTE",0)</f>
        <v>BOLSILLO CATAL OFICIO OE-202</v>
      </c>
      <c r="E98" s="1">
        <v>45902</v>
      </c>
      <c r="F98">
        <v>100</v>
      </c>
    </row>
    <row r="99" spans="1:6" x14ac:dyDescent="0.25">
      <c r="A99" t="s">
        <v>474</v>
      </c>
      <c r="B99">
        <v>4244</v>
      </c>
      <c r="C99" t="str">
        <f>ENTRADAS[[#This Row],[CODIGO]]&amp;ENTRADAS[[#This Row],[FECHA]]</f>
        <v>424445902</v>
      </c>
      <c r="D99" t="str" cm="1">
        <f t="array" ref="D99">_xlfn.XLOOKUP(ENTRADAS[[#This Row],[CODIGO]],STOCK[[#All],[CODIGO]],STOCK[[#All],[DESCRIPCION]],"PRODUCTO INEXISTENTE",0)</f>
        <v>TAJALAPIZ METALICO</v>
      </c>
      <c r="E99" s="1">
        <v>45902</v>
      </c>
      <c r="F99">
        <v>24</v>
      </c>
    </row>
    <row r="100" spans="1:6" x14ac:dyDescent="0.25">
      <c r="A100" t="s">
        <v>474</v>
      </c>
      <c r="B100">
        <v>796</v>
      </c>
      <c r="C100" t="str">
        <f>ENTRADAS[[#This Row],[CODIGO]]&amp;ENTRADAS[[#This Row],[FECHA]]</f>
        <v>79645902</v>
      </c>
      <c r="D100" t="str" cm="1">
        <f t="array" ref="D100">_xlfn.XLOOKUP(ENTRADAS[[#This Row],[CODIGO]],STOCK[[#All],[CODIGO]],STOCK[[#All],[DESCRIPCION]],"PRODUCTO INEXISTENTE",0)</f>
        <v>BORRADOR PELIKAN PZ-60</v>
      </c>
      <c r="E100" s="1">
        <v>45902</v>
      </c>
      <c r="F100">
        <v>60</v>
      </c>
    </row>
    <row r="101" spans="1:6" x14ac:dyDescent="0.25">
      <c r="A101" t="s">
        <v>474</v>
      </c>
      <c r="B101">
        <v>4122</v>
      </c>
      <c r="C101" t="str">
        <f>ENTRADAS[[#This Row],[CODIGO]]&amp;ENTRADAS[[#This Row],[FECHA]]</f>
        <v>412245902</v>
      </c>
      <c r="D101" t="str" cm="1">
        <f t="array" ref="D101">_xlfn.XLOOKUP(ENTRADAS[[#This Row],[CODIGO]],STOCK[[#All],[CODIGO]],STOCK[[#All],[DESCRIPCION]],"PRODUCTO INEXISTENTE",0)</f>
        <v>SILICONA BARRA DELGADA OE-196</v>
      </c>
      <c r="E101" s="1">
        <v>45902</v>
      </c>
      <c r="F101">
        <v>210</v>
      </c>
    </row>
    <row r="102" spans="1:6" x14ac:dyDescent="0.25">
      <c r="A102" t="s">
        <v>474</v>
      </c>
      <c r="B102">
        <v>720</v>
      </c>
      <c r="C102" t="str">
        <f>ENTRADAS[[#This Row],[CODIGO]]&amp;ENTRADAS[[#This Row],[FECHA]]</f>
        <v>72045902</v>
      </c>
      <c r="D102" t="str" cm="1">
        <f t="array" ref="D102">_xlfn.XLOOKUP(ENTRADAS[[#This Row],[CODIGO]],STOCK[[#All],[CODIGO]],STOCK[[#All],[DESCRIPCION]],"PRODUCTO INEXISTENTE",0)</f>
        <v>BOLSILLO CATALOGO CARTA GRUESO PQ25</v>
      </c>
      <c r="E102" s="1">
        <v>45902</v>
      </c>
      <c r="F102">
        <v>50</v>
      </c>
    </row>
    <row r="103" spans="1:6" x14ac:dyDescent="0.25">
      <c r="A103" t="s">
        <v>474</v>
      </c>
      <c r="B103">
        <v>3961</v>
      </c>
      <c r="C103" t="str">
        <f>ENTRADAS[[#This Row],[CODIGO]]&amp;ENTRADAS[[#This Row],[FECHA]]</f>
        <v>396145902</v>
      </c>
      <c r="D103" t="str" cm="1">
        <f t="array" ref="D103">_xlfn.XLOOKUP(ENTRADAS[[#This Row],[CODIGO]],STOCK[[#All],[CODIGO]],STOCK[[#All],[DESCRIPCION]],"PRODUCTO INEXISTENTE",0)</f>
        <v>ROTULO IMPRESION LASE</v>
      </c>
      <c r="E103" s="1">
        <v>45902</v>
      </c>
      <c r="F103">
        <v>60</v>
      </c>
    </row>
    <row r="104" spans="1:6" x14ac:dyDescent="0.25">
      <c r="A104" t="s">
        <v>474</v>
      </c>
      <c r="B104">
        <v>9738</v>
      </c>
      <c r="C104" t="str">
        <f>ENTRADAS[[#This Row],[CODIGO]]&amp;ENTRADAS[[#This Row],[FECHA]]</f>
        <v>973845902</v>
      </c>
      <c r="D104" t="str" cm="1">
        <f t="array" ref="D104">_xlfn.XLOOKUP(ENTRADAS[[#This Row],[CODIGO]],STOCK[[#All],[CODIGO]],STOCK[[#All],[DESCRIPCION]],"PRODUCTO INEXISTENTE",0)</f>
        <v>LAPIZ OE-148 D/PUNTA ROJO NEGRO</v>
      </c>
      <c r="E104" s="1">
        <v>45902</v>
      </c>
      <c r="F104">
        <v>60</v>
      </c>
    </row>
    <row r="105" spans="1:6" x14ac:dyDescent="0.25">
      <c r="A105" t="s">
        <v>474</v>
      </c>
      <c r="B105">
        <v>7664</v>
      </c>
      <c r="C105" t="str">
        <f>ENTRADAS[[#This Row],[CODIGO]]&amp;ENTRADAS[[#This Row],[FECHA]]</f>
        <v>766445902</v>
      </c>
      <c r="D105" t="str" cm="1">
        <f t="array" ref="D105">_xlfn.XLOOKUP(ENTRADAS[[#This Row],[CODIGO]],STOCK[[#All],[CODIGO]],STOCK[[#All],[DESCRIPCION]],"PRODUCTO INEXISTENTE",0)</f>
        <v>LAPIZ OE-150 NEGRO</v>
      </c>
      <c r="E105" s="1">
        <v>45902</v>
      </c>
      <c r="F105">
        <v>72</v>
      </c>
    </row>
    <row r="106" spans="1:6" x14ac:dyDescent="0.25">
      <c r="A106" t="s">
        <v>474</v>
      </c>
      <c r="B106">
        <v>9739</v>
      </c>
      <c r="C106" t="str">
        <f>ENTRADAS[[#This Row],[CODIGO]]&amp;ENTRADAS[[#This Row],[FECHA]]</f>
        <v>973945902</v>
      </c>
      <c r="D106" t="str" cm="1">
        <f t="array" ref="D106">_xlfn.XLOOKUP(ENTRADAS[[#This Row],[CODIGO]],STOCK[[#All],[CODIGO]],STOCK[[#All],[DESCRIPCION]],"PRODUCTO INEXISTENTE",0)</f>
        <v>LAPIZ OE-149 ROJO</v>
      </c>
      <c r="E106" s="1">
        <v>45902</v>
      </c>
      <c r="F106">
        <v>72</v>
      </c>
    </row>
    <row r="107" spans="1:6" x14ac:dyDescent="0.25">
      <c r="A107" t="s">
        <v>474</v>
      </c>
      <c r="B107">
        <v>723</v>
      </c>
      <c r="C107" t="str">
        <f>ENTRADAS[[#This Row],[CODIGO]]&amp;ENTRADAS[[#This Row],[FECHA]]</f>
        <v>72345902</v>
      </c>
      <c r="D107" t="str" cm="1">
        <f t="array" ref="D107">_xlfn.XLOOKUP(ENTRADAS[[#This Row],[CODIGO]],STOCK[[#All],[CODIGO]],STOCK[[#All],[DESCRIPCION]],"PRODUCTO INEXISTENTE",0)</f>
        <v>BOLSILLO CATALOGO OFICIO GRUESO PQ25</v>
      </c>
      <c r="E107" s="1">
        <v>45902</v>
      </c>
      <c r="F107">
        <v>100</v>
      </c>
    </row>
    <row r="108" spans="1:6" x14ac:dyDescent="0.25">
      <c r="A108" t="s">
        <v>474</v>
      </c>
      <c r="B108">
        <v>8102</v>
      </c>
      <c r="C108" t="str">
        <f>ENTRADAS[[#This Row],[CODIGO]]&amp;ENTRADAS[[#This Row],[FECHA]]</f>
        <v>810245902</v>
      </c>
      <c r="D108" t="str" cm="1">
        <f t="array" ref="D108">_xlfn.XLOOKUP(ENTRADAS[[#This Row],[CODIGO]],STOCK[[#All],[CODIGO]],STOCK[[#All],[DESCRIPCION]],"PRODUCTO INEXISTENTE",0)</f>
        <v>BOLI OE-076 S/GEL 0,7</v>
      </c>
      <c r="E108" s="1">
        <v>45902</v>
      </c>
      <c r="F108">
        <f>19*12</f>
        <v>228</v>
      </c>
    </row>
    <row r="109" spans="1:6" x14ac:dyDescent="0.25">
      <c r="A109" t="s">
        <v>474</v>
      </c>
      <c r="B109">
        <v>2247</v>
      </c>
      <c r="C109" t="str">
        <f>ENTRADAS[[#This Row],[CODIGO]]&amp;ENTRADAS[[#This Row],[FECHA]]</f>
        <v>224745902</v>
      </c>
      <c r="D109" t="str" cm="1">
        <f t="array" ref="D109">_xlfn.XLOOKUP(ENTRADAS[[#This Row],[CODIGO]],STOCK[[#All],[CODIGO]],STOCK[[#All],[DESCRIPCION]],"PRODUCTO INEXISTENTE",0)</f>
        <v>BOLI KILOMETRICO TAPA COLOR</v>
      </c>
      <c r="E109" s="1">
        <v>45902</v>
      </c>
      <c r="F109">
        <v>48</v>
      </c>
    </row>
    <row r="110" spans="1:6" x14ac:dyDescent="0.25">
      <c r="A110" t="s">
        <v>474</v>
      </c>
      <c r="B110">
        <v>795</v>
      </c>
      <c r="C110" t="str">
        <f>ENTRADAS[[#This Row],[CODIGO]]&amp;ENTRADAS[[#This Row],[FECHA]]</f>
        <v>79545902</v>
      </c>
      <c r="D110" t="str" cm="1">
        <f t="array" ref="D110">_xlfn.XLOOKUP(ENTRADAS[[#This Row],[CODIGO]],STOCK[[#All],[CODIGO]],STOCK[[#All],[DESCRIPCION]],"PRODUCTO INEXISTENTE",0)</f>
        <v xml:space="preserve">BORRADOR PELIKAN PZ-20 </v>
      </c>
      <c r="E110" s="1">
        <v>45902</v>
      </c>
      <c r="F110">
        <v>20</v>
      </c>
    </row>
    <row r="111" spans="1:6" x14ac:dyDescent="0.25">
      <c r="A111" t="s">
        <v>474</v>
      </c>
      <c r="B111">
        <v>8724</v>
      </c>
      <c r="C111" t="str">
        <f>ENTRADAS[[#This Row],[CODIGO]]&amp;ENTRADAS[[#This Row],[FECHA]]</f>
        <v>872445902</v>
      </c>
      <c r="D111" t="str" cm="1">
        <f t="array" ref="D111">_xlfn.XLOOKUP(ENTRADAS[[#This Row],[CODIGO]],STOCK[[#All],[CODIGO]],STOCK[[#All],[DESCRIPCION]],"PRODUCTO INEXISTENTE",0)</f>
        <v>BORRADOR OE-124 GOMA COLORES P400</v>
      </c>
      <c r="E111" s="1">
        <v>45902</v>
      </c>
      <c r="F111">
        <v>20</v>
      </c>
    </row>
    <row r="112" spans="1:6" x14ac:dyDescent="0.25">
      <c r="A112" t="s">
        <v>474</v>
      </c>
      <c r="B112">
        <v>8835</v>
      </c>
      <c r="C112" t="str">
        <f>ENTRADAS[[#This Row],[CODIGO]]&amp;ENTRADAS[[#This Row],[FECHA]]</f>
        <v>883545902</v>
      </c>
      <c r="D112" t="str" cm="1">
        <f t="array" ref="D112">_xlfn.XLOOKUP(ENTRADAS[[#This Row],[CODIGO]],STOCK[[#All],[CODIGO]],STOCK[[#All],[DESCRIPCION]],"PRODUCTO INEXISTENTE",0)</f>
        <v>TAJALAPIZ DEPOSITO GIGO</v>
      </c>
      <c r="E112" s="1">
        <v>45902</v>
      </c>
      <c r="F112">
        <v>48</v>
      </c>
    </row>
    <row r="113" spans="1:6" x14ac:dyDescent="0.25">
      <c r="A113" t="s">
        <v>474</v>
      </c>
      <c r="B113">
        <v>2635</v>
      </c>
      <c r="C113" t="str">
        <f>ENTRADAS[[#This Row],[CODIGO]]&amp;ENTRADAS[[#This Row],[FECHA]]</f>
        <v>263545902</v>
      </c>
      <c r="D113" t="str" cm="1">
        <f t="array" ref="D113">_xlfn.XLOOKUP(ENTRADAS[[#This Row],[CODIGO]],STOCK[[#All],[CODIGO]],STOCK[[#All],[DESCRIPCION]],"PRODUCTO INEXISTENTE",0)</f>
        <v>LAPIZ MIRADO NEGRO</v>
      </c>
      <c r="E113" s="1">
        <v>45902</v>
      </c>
      <c r="F113">
        <v>60</v>
      </c>
    </row>
    <row r="114" spans="1:6" x14ac:dyDescent="0.25">
      <c r="A114" t="s">
        <v>474</v>
      </c>
      <c r="B114">
        <v>2643</v>
      </c>
      <c r="C114" t="str">
        <f>ENTRADAS[[#This Row],[CODIGO]]&amp;ENTRADAS[[#This Row],[FECHA]]</f>
        <v>264345902</v>
      </c>
      <c r="D114" t="str" cm="1">
        <f t="array" ref="D114">_xlfn.XLOOKUP(ENTRADAS[[#This Row],[CODIGO]],STOCK[[#All],[CODIGO]],STOCK[[#All],[DESCRIPCION]],"PRODUCTO INEXISTENTE",0)</f>
        <v>LAPIZ PRESTO FABER</v>
      </c>
      <c r="E114" s="1">
        <v>45902</v>
      </c>
      <c r="F114">
        <v>60</v>
      </c>
    </row>
    <row r="115" spans="1:6" x14ac:dyDescent="0.25">
      <c r="A115" t="s">
        <v>474</v>
      </c>
      <c r="B115">
        <v>14132</v>
      </c>
      <c r="C115" t="str">
        <f>ENTRADAS[[#This Row],[CODIGO]]&amp;ENTRADAS[[#This Row],[FECHA]]</f>
        <v>1413245902</v>
      </c>
      <c r="D115" t="str" cm="1">
        <f t="array" ref="D115">_xlfn.XLOOKUP(ENTRADAS[[#This Row],[CODIGO]],STOCK[[#All],[CODIGO]],STOCK[[#All],[DESCRIPCION]],"PRODUCTO INEXISTENTE",0)</f>
        <v>BOLI OE-052 S/GEL 0,7 RETRACTIL</v>
      </c>
      <c r="E115" s="1">
        <v>45902</v>
      </c>
      <c r="F115">
        <v>60</v>
      </c>
    </row>
    <row r="116" spans="1:6" x14ac:dyDescent="0.25">
      <c r="A116" t="s">
        <v>474</v>
      </c>
      <c r="B116">
        <v>9797</v>
      </c>
      <c r="C116" t="str">
        <f>ENTRADAS[[#This Row],[CODIGO]]&amp;ENTRADAS[[#This Row],[FECHA]]</f>
        <v>979745902</v>
      </c>
      <c r="D116" t="str" cm="1">
        <f t="array" ref="D116">_xlfn.XLOOKUP(ENTRADAS[[#This Row],[CODIGO]],STOCK[[#All],[CODIGO]],STOCK[[#All],[DESCRIPCION]],"PRODUCTO INEXISTENTE",0)</f>
        <v>LANA ESCOLAR</v>
      </c>
      <c r="E116" s="1">
        <v>45902</v>
      </c>
      <c r="F116">
        <v>28</v>
      </c>
    </row>
    <row r="117" spans="1:6" x14ac:dyDescent="0.25">
      <c r="A117" t="s">
        <v>474</v>
      </c>
      <c r="B117">
        <v>9748</v>
      </c>
      <c r="C117" t="str">
        <f>ENTRADAS[[#This Row],[CODIGO]]&amp;ENTRADAS[[#This Row],[FECHA]]</f>
        <v>974845902</v>
      </c>
      <c r="D117" t="str" cm="1">
        <f t="array" ref="D117">_xlfn.XLOOKUP(ENTRADAS[[#This Row],[CODIGO]],STOCK[[#All],[CODIGO]],STOCK[[#All],[DESCRIPCION]],"PRODUCTO INEXISTENTE",0)</f>
        <v>SILICONA BARRA GRUESA OE-196</v>
      </c>
      <c r="E117" s="1">
        <v>45902</v>
      </c>
      <c r="F117">
        <v>56</v>
      </c>
    </row>
    <row r="118" spans="1:6" x14ac:dyDescent="0.25">
      <c r="A118" t="s">
        <v>474</v>
      </c>
      <c r="B118">
        <v>10290</v>
      </c>
      <c r="C118" t="str">
        <f>ENTRADAS[[#This Row],[CODIGO]]&amp;ENTRADAS[[#This Row],[FECHA]]</f>
        <v>1029045902</v>
      </c>
      <c r="D118" t="str" cm="1">
        <f t="array" ref="D118">_xlfn.XLOOKUP(ENTRADAS[[#This Row],[CODIGO]],STOCK[[#All],[CODIGO]],STOCK[[#All],[DESCRIPCION]],"PRODUCTO INEXISTENTE",0)</f>
        <v>GANCHO COSEDORA OE-301</v>
      </c>
      <c r="E118" s="1">
        <v>45902</v>
      </c>
      <c r="F118">
        <v>7</v>
      </c>
    </row>
    <row r="119" spans="1:6" x14ac:dyDescent="0.25">
      <c r="A119" t="s">
        <v>474</v>
      </c>
      <c r="B119">
        <v>790</v>
      </c>
      <c r="C119" t="str">
        <f>ENTRADAS[[#This Row],[CODIGO]]&amp;ENTRADAS[[#This Row],[FECHA]]</f>
        <v>79045902</v>
      </c>
      <c r="D119" t="str" cm="1">
        <f t="array" ref="D119">_xlfn.XLOOKUP(ENTRADAS[[#This Row],[CODIGO]],STOCK[[#All],[CODIGO]],STOCK[[#All],[DESCRIPCION]],"PRODUCTO INEXISTENTE",0)</f>
        <v>BORRADOR PELIKAN MIGA DE PAN MP-20</v>
      </c>
      <c r="E119" s="1">
        <v>45902</v>
      </c>
      <c r="F119">
        <v>10</v>
      </c>
    </row>
    <row r="120" spans="1:6" x14ac:dyDescent="0.25">
      <c r="A120" t="s">
        <v>474</v>
      </c>
      <c r="B120">
        <v>2648</v>
      </c>
      <c r="C120" t="str">
        <f>ENTRADAS[[#This Row],[CODIGO]]&amp;ENTRADAS[[#This Row],[FECHA]]</f>
        <v>264845902</v>
      </c>
      <c r="D120" t="str" cm="1">
        <f t="array" ref="D120">_xlfn.XLOOKUP(ENTRADAS[[#This Row],[CODIGO]],STOCK[[#All],[CODIGO]],STOCK[[#All],[DESCRIPCION]],"PRODUCTO INEXISTENTE",0)</f>
        <v>LAPIZ ROJO COLORCHECK</v>
      </c>
      <c r="E120" s="1">
        <v>45902</v>
      </c>
      <c r="F120">
        <v>24</v>
      </c>
    </row>
    <row r="121" spans="1:6" x14ac:dyDescent="0.25">
      <c r="A121" t="s">
        <v>474</v>
      </c>
      <c r="B121">
        <v>4330</v>
      </c>
      <c r="C121" t="str">
        <f>ENTRADAS[[#This Row],[CODIGO]]&amp;ENTRADAS[[#This Row],[FECHA]]</f>
        <v>433045902</v>
      </c>
      <c r="D121" t="str" cm="1">
        <f t="array" ref="D121">_xlfn.XLOOKUP(ENTRADAS[[#This Row],[CODIGO]],STOCK[[#All],[CODIGO]],STOCK[[#All],[DESCRIPCION]],"PRODUCTO INEXISTENTE",0)</f>
        <v>TIJERAS PUNTA ROMA GIGO ECO</v>
      </c>
      <c r="E121" s="1">
        <v>45902</v>
      </c>
      <c r="F121">
        <v>9</v>
      </c>
    </row>
    <row r="122" spans="1:6" x14ac:dyDescent="0.25">
      <c r="A122" t="s">
        <v>474</v>
      </c>
      <c r="B122">
        <v>9289</v>
      </c>
      <c r="C122" t="str">
        <f>ENTRADAS[[#This Row],[CODIGO]]&amp;ENTRADAS[[#This Row],[FECHA]]</f>
        <v>928945902</v>
      </c>
      <c r="D122" t="str" cm="1">
        <f t="array" ref="D122">_xlfn.XLOOKUP(ENTRADAS[[#This Row],[CODIGO]],STOCK[[#All],[CODIGO]],STOCK[[#All],[DESCRIPCION]],"PRODUCTO INEXISTENTE",0)</f>
        <v>BOLI OE-050 S/GEL 0,7 RETRACTIL GRUESO</v>
      </c>
      <c r="E122" s="1">
        <v>45902</v>
      </c>
      <c r="F122">
        <v>31</v>
      </c>
    </row>
    <row r="123" spans="1:6" x14ac:dyDescent="0.25">
      <c r="A123" t="s">
        <v>474</v>
      </c>
      <c r="B123">
        <v>2860</v>
      </c>
      <c r="C123" t="str">
        <f>ENTRADAS[[#This Row],[CODIGO]]&amp;ENTRADAS[[#This Row],[FECHA]]</f>
        <v>286045902</v>
      </c>
      <c r="D123" t="str" cm="1">
        <f t="array" ref="D123">_xlfn.XLOOKUP(ENTRADAS[[#This Row],[CODIGO]],STOCK[[#All],[CODIGO]],STOCK[[#All],[DESCRIPCION]],"PRODUCTO INEXISTENTE",0)</f>
        <v>MICROPUNTA PELIKAN</v>
      </c>
      <c r="E123" s="1">
        <v>45902</v>
      </c>
      <c r="F123">
        <v>30</v>
      </c>
    </row>
    <row r="124" spans="1:6" x14ac:dyDescent="0.25">
      <c r="A124" t="s">
        <v>474</v>
      </c>
      <c r="B124">
        <v>3743</v>
      </c>
      <c r="C124" t="str">
        <f>ENTRADAS[[#This Row],[CODIGO]]&amp;ENTRADAS[[#This Row],[FECHA]]</f>
        <v>374345902</v>
      </c>
      <c r="D124" t="str" cm="1">
        <f t="array" ref="D124">_xlfn.XLOOKUP(ENTRADAS[[#This Row],[CODIGO]],STOCK[[#All],[CODIGO]],STOCK[[#All],[DESCRIPCION]],"PRODUCTO INEXISTENTE",0)</f>
        <v>PORTAMINAS 0,5 OE-154</v>
      </c>
      <c r="E124" s="1">
        <v>45902</v>
      </c>
      <c r="F124">
        <v>12</v>
      </c>
    </row>
    <row r="125" spans="1:6" x14ac:dyDescent="0.25">
      <c r="A125" t="s">
        <v>474</v>
      </c>
      <c r="B125">
        <v>16984</v>
      </c>
      <c r="C125" t="str">
        <f>ENTRADAS[[#This Row],[CODIGO]]&amp;ENTRADAS[[#This Row],[FECHA]]</f>
        <v>1698445902</v>
      </c>
      <c r="D125" t="str" cm="1">
        <f t="array" ref="D125">_xlfn.XLOOKUP(ENTRADAS[[#This Row],[CODIGO]],STOCK[[#All],[CODIGO]],STOCK[[#All],[DESCRIPCION]],"PRODUCTO INEXISTENTE",0)</f>
        <v>CORRECTOR CINTA OE-261 MINI</v>
      </c>
      <c r="E125" s="1">
        <v>45902</v>
      </c>
      <c r="F125">
        <v>26</v>
      </c>
    </row>
    <row r="126" spans="1:6" x14ac:dyDescent="0.25">
      <c r="A126" t="s">
        <v>474</v>
      </c>
      <c r="B126">
        <v>14659</v>
      </c>
      <c r="C126" t="str">
        <f>ENTRADAS[[#This Row],[CODIGO]]&amp;ENTRADAS[[#This Row],[FECHA]]</f>
        <v>1465945902</v>
      </c>
      <c r="D126" t="str" cm="1">
        <f t="array" ref="D126">_xlfn.XLOOKUP(ENTRADAS[[#This Row],[CODIGO]],STOCK[[#All],[CODIGO]],STOCK[[#All],[DESCRIPCION]],"PRODUCTO INEXISTENTE",0)</f>
        <v>CHINCHE PLASTIFICADO TRITON</v>
      </c>
      <c r="E126" s="1">
        <v>45902</v>
      </c>
      <c r="F126">
        <v>8</v>
      </c>
    </row>
    <row r="127" spans="1:6" x14ac:dyDescent="0.25">
      <c r="A127" t="s">
        <v>474</v>
      </c>
      <c r="B127">
        <v>1708</v>
      </c>
      <c r="C127" t="str">
        <f>ENTRADAS[[#This Row],[CODIGO]]&amp;ENTRADAS[[#This Row],[FECHA]]</f>
        <v>170845902</v>
      </c>
      <c r="D127" t="str" cm="1">
        <f t="array" ref="D127">_xlfn.XLOOKUP(ENTRADAS[[#This Row],[CODIGO]],STOCK[[#All],[CODIGO]],STOCK[[#All],[DESCRIPCION]],"PRODUCTO INEXISTENTE",0)</f>
        <v>COMPAS LAPIZ</v>
      </c>
      <c r="E127" s="1">
        <v>45902</v>
      </c>
      <c r="F127">
        <v>12</v>
      </c>
    </row>
    <row r="128" spans="1:6" x14ac:dyDescent="0.25">
      <c r="A128" t="s">
        <v>474</v>
      </c>
      <c r="B128">
        <v>3811</v>
      </c>
      <c r="C128" t="str">
        <f>ENTRADAS[[#This Row],[CODIGO]]&amp;ENTRADAS[[#This Row],[FECHA]]</f>
        <v>381145902</v>
      </c>
      <c r="D128" t="str" cm="1">
        <f t="array" ref="D128">_xlfn.XLOOKUP(ENTRADAS[[#This Row],[CODIGO]],STOCK[[#All],[CODIGO]],STOCK[[#All],[DESCRIPCION]],"PRODUCTO INEXISTENTE",0)</f>
        <v>REGLA 30CM MADERA FABRIESCO</v>
      </c>
      <c r="E128" s="1">
        <v>45902</v>
      </c>
      <c r="F128">
        <v>8</v>
      </c>
    </row>
    <row r="129" spans="1:6" x14ac:dyDescent="0.25">
      <c r="A129" t="s">
        <v>474</v>
      </c>
      <c r="B129">
        <v>3805</v>
      </c>
      <c r="C129" t="str">
        <f>ENTRADAS[[#This Row],[CODIGO]]&amp;ENTRADAS[[#This Row],[FECHA]]</f>
        <v>380545902</v>
      </c>
      <c r="D129" t="str" cm="1">
        <f t="array" ref="D129">_xlfn.XLOOKUP(ENTRADAS[[#This Row],[CODIGO]],STOCK[[#All],[CODIGO]],STOCK[[#All],[DESCRIPCION]],"PRODUCTO INEXISTENTE",0)</f>
        <v>REGLA 30CM FABER</v>
      </c>
      <c r="E129" s="1">
        <v>45902</v>
      </c>
      <c r="F129">
        <v>5</v>
      </c>
    </row>
    <row r="130" spans="1:6" x14ac:dyDescent="0.25">
      <c r="A130" t="s">
        <v>474</v>
      </c>
      <c r="B130">
        <v>6202</v>
      </c>
      <c r="C130" t="str">
        <f>ENTRADAS[[#This Row],[CODIGO]]&amp;ENTRADAS[[#This Row],[FECHA]]</f>
        <v>620245902</v>
      </c>
      <c r="D130" t="str" cm="1">
        <f t="array" ref="D130">_xlfn.XLOOKUP(ENTRADAS[[#This Row],[CODIGO]],STOCK[[#All],[CODIGO]],STOCK[[#All],[DESCRIPCION]],"PRODUCTO INEXISTENTE",0)</f>
        <v>REGLA ALUMINIO 30CM</v>
      </c>
      <c r="E130" s="1">
        <v>45902</v>
      </c>
      <c r="F130">
        <v>8</v>
      </c>
    </row>
    <row r="131" spans="1:6" x14ac:dyDescent="0.25">
      <c r="A131" t="s">
        <v>474</v>
      </c>
      <c r="B131">
        <v>5802</v>
      </c>
      <c r="C131" t="str">
        <f>ENTRADAS[[#This Row],[CODIGO]]&amp;ENTRADAS[[#This Row],[FECHA]]</f>
        <v>580245902</v>
      </c>
      <c r="D131" t="str" cm="1">
        <f t="array" ref="D131">_xlfn.XLOOKUP(ENTRADAS[[#This Row],[CODIGO]],STOCK[[#All],[CODIGO]],STOCK[[#All],[DESCRIPCION]],"PRODUCTO INEXISTENTE",0)</f>
        <v>TALONARIO RIFA PEQUEÑO IMPRESARTE</v>
      </c>
      <c r="E131" s="1">
        <v>45902</v>
      </c>
      <c r="F131">
        <v>1</v>
      </c>
    </row>
    <row r="132" spans="1:6" x14ac:dyDescent="0.25">
      <c r="A132" t="s">
        <v>474</v>
      </c>
      <c r="B132">
        <v>16749</v>
      </c>
      <c r="C132" t="str">
        <f>ENTRADAS[[#This Row],[CODIGO]]&amp;ENTRADAS[[#This Row],[FECHA]]</f>
        <v>1674945902</v>
      </c>
      <c r="D132" t="str" cm="1">
        <f t="array" ref="D132">_xlfn.XLOOKUP(ENTRADAS[[#This Row],[CODIGO]],STOCK[[#All],[CODIGO]],STOCK[[#All],[DESCRIPCION]],"PRODUCTO INEXISTENTE",0)</f>
        <v>CUADERNILLO DOBLE CUADRICULADO</v>
      </c>
      <c r="E132" s="1">
        <v>45902</v>
      </c>
      <c r="F132">
        <v>24</v>
      </c>
    </row>
    <row r="133" spans="1:6" x14ac:dyDescent="0.25">
      <c r="A133" t="s">
        <v>474</v>
      </c>
      <c r="B133">
        <v>4422</v>
      </c>
      <c r="C133" t="str">
        <f>ENTRADAS[[#This Row],[CODIGO]]&amp;ENTRADAS[[#This Row],[FECHA]]</f>
        <v>442245902</v>
      </c>
      <c r="D133" t="str" cm="1">
        <f t="array" ref="D133">_xlfn.XLOOKUP(ENTRADAS[[#This Row],[CODIGO]],STOCK[[#All],[CODIGO]],STOCK[[#All],[DESCRIPCION]],"PRODUCTO INEXISTENTE",0)</f>
        <v>PEGANTE BARRA OE-212 21GR</v>
      </c>
      <c r="E133" s="1">
        <v>45902</v>
      </c>
      <c r="F133">
        <v>12</v>
      </c>
    </row>
    <row r="134" spans="1:6" x14ac:dyDescent="0.25">
      <c r="A134" t="s">
        <v>474</v>
      </c>
      <c r="B134">
        <v>6087</v>
      </c>
      <c r="C134" t="str">
        <f>ENTRADAS[[#This Row],[CODIGO]]&amp;ENTRADAS[[#This Row],[FECHA]]</f>
        <v>608745902</v>
      </c>
      <c r="D134" t="str" cm="1">
        <f t="array" ref="D134">_xlfn.XLOOKUP(ENTRADAS[[#This Row],[CODIGO]],STOCK[[#All],[CODIGO]],STOCK[[#All],[DESCRIPCION]],"PRODUCTO INEXISTENTE",0)</f>
        <v>NOTAS OE-360 76*76 100H COLOR NEON</v>
      </c>
      <c r="E134" s="1">
        <v>45902</v>
      </c>
      <c r="F134">
        <v>4</v>
      </c>
    </row>
    <row r="135" spans="1:6" x14ac:dyDescent="0.25">
      <c r="A135" t="s">
        <v>474</v>
      </c>
      <c r="B135">
        <v>6263</v>
      </c>
      <c r="C135" t="str">
        <f>ENTRADAS[[#This Row],[CODIGO]]&amp;ENTRADAS[[#This Row],[FECHA]]</f>
        <v>626345902</v>
      </c>
      <c r="D135" t="str" cm="1">
        <f t="array" ref="D135">_xlfn.XLOOKUP(ENTRADAS[[#This Row],[CODIGO]],STOCK[[#All],[CODIGO]],STOCK[[#All],[DESCRIPCION]],"PRODUCTO INEXISTENTE",0)</f>
        <v>TIJERA OE-234 PUNTA ROMA</v>
      </c>
      <c r="E135" s="1">
        <v>45902</v>
      </c>
      <c r="F135">
        <v>21</v>
      </c>
    </row>
    <row r="136" spans="1:6" x14ac:dyDescent="0.25">
      <c r="A136" t="s">
        <v>474</v>
      </c>
      <c r="B136">
        <v>18526</v>
      </c>
      <c r="C136" t="str">
        <f>ENTRADAS[[#This Row],[CODIGO]]&amp;ENTRADAS[[#This Row],[FECHA]]</f>
        <v>1852645902</v>
      </c>
      <c r="D136" t="str" cm="1">
        <f t="array" ref="D136">_xlfn.XLOOKUP(ENTRADAS[[#This Row],[CODIGO]],STOCK[[#All],[CODIGO]],STOCK[[#All],[DESCRIPCION]],"PRODUCTO INEXISTENTE",0)</f>
        <v>REGLA OE-256 FLEXIBLE 30CM</v>
      </c>
      <c r="E136" s="1">
        <v>45902</v>
      </c>
      <c r="F136">
        <v>8</v>
      </c>
    </row>
    <row r="137" spans="1:6" x14ac:dyDescent="0.25">
      <c r="A137" t="s">
        <v>474</v>
      </c>
      <c r="B137">
        <v>15985</v>
      </c>
      <c r="C137" t="str">
        <f>ENTRADAS[[#This Row],[CODIGO]]&amp;ENTRADAS[[#This Row],[FECHA]]</f>
        <v>1598545902</v>
      </c>
      <c r="D137" t="str" cm="1">
        <f t="array" ref="D137">_xlfn.XLOOKUP(ENTRADAS[[#This Row],[CODIGO]],STOCK[[#All],[CODIGO]],STOCK[[#All],[DESCRIPCION]],"PRODUCTO INEXISTENTE",0)</f>
        <v>TACO PAPEL BOND 8*8CM</v>
      </c>
      <c r="E137" s="1">
        <v>45902</v>
      </c>
      <c r="F137">
        <v>7</v>
      </c>
    </row>
    <row r="138" spans="1:6" x14ac:dyDescent="0.25">
      <c r="A138" t="s">
        <v>474</v>
      </c>
      <c r="B138">
        <v>16702</v>
      </c>
      <c r="C138" t="str">
        <f>ENTRADAS[[#This Row],[CODIGO]]&amp;ENTRADAS[[#This Row],[FECHA]]</f>
        <v>1670245902</v>
      </c>
      <c r="D138" t="str" cm="1">
        <f t="array" ref="D138">_xlfn.XLOOKUP(ENTRADAS[[#This Row],[CODIGO]],STOCK[[#All],[CODIGO]],STOCK[[#All],[DESCRIPCION]],"PRODUCTO INEXISTENTE",0)</f>
        <v>CINTA ENMASCARAR 12*30MT</v>
      </c>
      <c r="E138" s="1">
        <v>45902</v>
      </c>
      <c r="F138">
        <v>12</v>
      </c>
    </row>
    <row r="139" spans="1:6" x14ac:dyDescent="0.25">
      <c r="A139" t="s">
        <v>474</v>
      </c>
      <c r="B139">
        <v>127</v>
      </c>
      <c r="C139" t="str">
        <f>ENTRADAS[[#This Row],[CODIGO]]&amp;ENTRADAS[[#This Row],[FECHA]]</f>
        <v>12745902</v>
      </c>
      <c r="D139" t="str" cm="1">
        <f t="array" ref="D139">_xlfn.XLOOKUP(ENTRADAS[[#This Row],[CODIGO]],STOCK[[#All],[CODIGO]],STOCK[[#All],[DESCRIPCION]],"PRODUCTO INEXISTENTE",0)</f>
        <v>ALFILER TRITON 50GM</v>
      </c>
      <c r="E139" s="1">
        <v>45902</v>
      </c>
      <c r="F139">
        <v>3</v>
      </c>
    </row>
    <row r="140" spans="1:6" x14ac:dyDescent="0.25">
      <c r="A140" t="s">
        <v>474</v>
      </c>
      <c r="B140">
        <v>4270</v>
      </c>
      <c r="C140" t="str">
        <f>ENTRADAS[[#This Row],[CODIGO]]&amp;ENTRADAS[[#This Row],[FECHA]]</f>
        <v>427045902</v>
      </c>
      <c r="D140" t="str" cm="1">
        <f t="array" ref="D140">_xlfn.XLOOKUP(ENTRADAS[[#This Row],[CODIGO]],STOCK[[#All],[CODIGO]],STOCK[[#All],[DESCRIPCION]],"PRODUCTO INEXISTENTE",0)</f>
        <v>TALONARIO DE RIFA GRANDE P100</v>
      </c>
      <c r="E140" s="1">
        <v>45902</v>
      </c>
      <c r="F140">
        <v>1</v>
      </c>
    </row>
    <row r="141" spans="1:6" x14ac:dyDescent="0.25">
      <c r="A141" t="s">
        <v>474</v>
      </c>
      <c r="B141">
        <v>9793</v>
      </c>
      <c r="C141" t="str">
        <f>ENTRADAS[[#This Row],[CODIGO]]&amp;ENTRADAS[[#This Row],[FECHA]]</f>
        <v>979345902</v>
      </c>
      <c r="D141" t="str" cm="1">
        <f t="array" ref="D141">_xlfn.XLOOKUP(ENTRADAS[[#This Row],[CODIGO]],STOCK[[#All],[CODIGO]],STOCK[[#All],[DESCRIPCION]],"PRODUCTO INEXISTENTE",0)</f>
        <v>TALONARIO RIFA GRANDE ESTELAR</v>
      </c>
      <c r="E141" s="1">
        <v>45902</v>
      </c>
      <c r="F141">
        <v>5</v>
      </c>
    </row>
    <row r="142" spans="1:6" x14ac:dyDescent="0.25">
      <c r="A142" t="s">
        <v>474</v>
      </c>
      <c r="B142">
        <v>2830</v>
      </c>
      <c r="C142" t="str">
        <f>ENTRADAS[[#This Row],[CODIGO]]&amp;ENTRADAS[[#This Row],[FECHA]]</f>
        <v>283045902</v>
      </c>
      <c r="D142" t="str" cm="1">
        <f t="array" ref="D142">_xlfn.XLOOKUP(ENTRADAS[[#This Row],[CODIGO]],STOCK[[#All],[CODIGO]],STOCK[[#All],[DESCRIPCION]],"PRODUCTO INEXISTENTE",0)</f>
        <v>MARCADOR SHARPIE</v>
      </c>
      <c r="E142" s="1">
        <v>45902</v>
      </c>
      <c r="F142">
        <v>48</v>
      </c>
    </row>
    <row r="143" spans="1:6" x14ac:dyDescent="0.25">
      <c r="A143" t="s">
        <v>474</v>
      </c>
      <c r="B143">
        <v>1825</v>
      </c>
      <c r="C143" t="str">
        <f>ENTRADAS[[#This Row],[CODIGO]]&amp;ENTRADAS[[#This Row],[FECHA]]</f>
        <v>182545902</v>
      </c>
      <c r="D143" t="str" cm="1">
        <f t="array" ref="D143">_xlfn.XLOOKUP(ENTRADAS[[#This Row],[CODIGO]],STOCK[[#All],[CODIGO]],STOCK[[#All],[DESCRIPCION]],"PRODUCTO INEXISTENTE",0)</f>
        <v>COSEDORA OE-308 PEQUEÑA PLASTICA</v>
      </c>
      <c r="E143" s="1">
        <v>45902</v>
      </c>
      <c r="F143">
        <v>2</v>
      </c>
    </row>
    <row r="144" spans="1:6" x14ac:dyDescent="0.25">
      <c r="A144" t="s">
        <v>474</v>
      </c>
      <c r="B144">
        <v>1633</v>
      </c>
      <c r="C144" t="str">
        <f>ENTRADAS[[#This Row],[CODIGO]]&amp;ENTRADAS[[#This Row],[FECHA]]</f>
        <v>163345902</v>
      </c>
      <c r="D144" t="str" cm="1">
        <f t="array" ref="D144">_xlfn.XLOOKUP(ENTRADAS[[#This Row],[CODIGO]],STOCK[[#All],[CODIGO]],STOCK[[#All],[DESCRIPCION]],"PRODUCTO INEXISTENTE",0)</f>
        <v>COLOR GIGO*12</v>
      </c>
      <c r="E144" s="1">
        <v>45902</v>
      </c>
      <c r="F144">
        <v>8</v>
      </c>
    </row>
    <row r="145" spans="1:6" x14ac:dyDescent="0.25">
      <c r="A145" t="s">
        <v>474</v>
      </c>
      <c r="B145">
        <v>16703</v>
      </c>
      <c r="C145" t="str">
        <f>ENTRADAS[[#This Row],[CODIGO]]&amp;ENTRADAS[[#This Row],[FECHA]]</f>
        <v>1670345902</v>
      </c>
      <c r="D145" t="str" cm="1">
        <f t="array" ref="D145">_xlfn.XLOOKUP(ENTRADAS[[#This Row],[CODIGO]],STOCK[[#All],[CODIGO]],STOCK[[#All],[DESCRIPCION]],"PRODUCTO INEXISTENTE",0)</f>
        <v>CINTA ENMASCARAR 18*30MT</v>
      </c>
      <c r="E145" s="1">
        <v>45902</v>
      </c>
      <c r="F145">
        <v>12</v>
      </c>
    </row>
    <row r="146" spans="1:6" x14ac:dyDescent="0.25">
      <c r="A146" t="s">
        <v>474</v>
      </c>
      <c r="B146">
        <v>16873</v>
      </c>
      <c r="C146" t="str">
        <f>ENTRADAS[[#This Row],[CODIGO]]&amp;ENTRADAS[[#This Row],[FECHA]]</f>
        <v>1687345902</v>
      </c>
      <c r="D146" t="str" cm="1">
        <f t="array" ref="D146">_xlfn.XLOOKUP(ENTRADAS[[#This Row],[CODIGO]],STOCK[[#All],[CODIGO]],STOCK[[#All],[DESCRIPCION]],"PRODUCTO INEXISTENTE",0)</f>
        <v>COSEDORA OE-304 PEQUEÑA</v>
      </c>
      <c r="E146" s="1">
        <v>45902</v>
      </c>
      <c r="F146">
        <v>3</v>
      </c>
    </row>
    <row r="147" spans="1:6" x14ac:dyDescent="0.25">
      <c r="A147" t="s">
        <v>474</v>
      </c>
      <c r="B147">
        <v>1632</v>
      </c>
      <c r="C147" t="str">
        <f>ENTRADAS[[#This Row],[CODIGO]]&amp;ENTRADAS[[#This Row],[FECHA]]</f>
        <v>163245902</v>
      </c>
      <c r="D147" t="str" cm="1">
        <f t="array" ref="D147">_xlfn.XLOOKUP(ENTRADAS[[#This Row],[CODIGO]],STOCK[[#All],[CODIGO]],STOCK[[#All],[DESCRIPCION]],"PRODUCTO INEXISTENTE",0)</f>
        <v>COLOR GIGO*12 D/PUNTA</v>
      </c>
      <c r="E147" s="1">
        <v>45902</v>
      </c>
      <c r="F147">
        <v>8</v>
      </c>
    </row>
    <row r="148" spans="1:6" x14ac:dyDescent="0.25">
      <c r="A148" t="s">
        <v>474</v>
      </c>
      <c r="B148">
        <v>8343</v>
      </c>
      <c r="C148" t="str">
        <f>ENTRADAS[[#This Row],[CODIGO]]&amp;ENTRADAS[[#This Row],[FECHA]]</f>
        <v>834345902</v>
      </c>
      <c r="D148" t="str" cm="1">
        <f t="array" ref="D148">_xlfn.XLOOKUP(ENTRADAS[[#This Row],[CODIGO]],STOCK[[#All],[CODIGO]],STOCK[[#All],[DESCRIPCION]],"PRODUCTO INEXISTENTE",0)</f>
        <v>COMPAS PRESICION BOINK</v>
      </c>
      <c r="E148" s="1">
        <v>45902</v>
      </c>
      <c r="F148">
        <v>10</v>
      </c>
    </row>
    <row r="149" spans="1:6" x14ac:dyDescent="0.25">
      <c r="A149" t="s">
        <v>474</v>
      </c>
      <c r="B149">
        <v>2066</v>
      </c>
      <c r="C149" t="str">
        <f>ENTRADAS[[#This Row],[CODIGO]]&amp;ENTRADAS[[#This Row],[FECHA]]</f>
        <v>206645902</v>
      </c>
      <c r="D149" t="str" cm="1">
        <f t="array" ref="D149">_xlfn.XLOOKUP(ENTRADAS[[#This Row],[CODIGO]],STOCK[[#All],[CODIGO]],STOCK[[#All],[DESCRIPCION]],"PRODUCTO INEXISTENTE",0)</f>
        <v>CUENTA DE COBRO A/COPIANTE</v>
      </c>
      <c r="E149" s="1">
        <v>45902</v>
      </c>
      <c r="F149">
        <v>5</v>
      </c>
    </row>
    <row r="150" spans="1:6" x14ac:dyDescent="0.25">
      <c r="A150" t="s">
        <v>474</v>
      </c>
      <c r="B150">
        <v>16704</v>
      </c>
      <c r="C150" t="str">
        <f>ENTRADAS[[#This Row],[CODIGO]]&amp;ENTRADAS[[#This Row],[FECHA]]</f>
        <v>1670445902</v>
      </c>
      <c r="D150" t="str" cm="1">
        <f t="array" ref="D150">_xlfn.XLOOKUP(ENTRADAS[[#This Row],[CODIGO]],STOCK[[#All],[CODIGO]],STOCK[[#All],[DESCRIPCION]],"PRODUCTO INEXISTENTE",0)</f>
        <v>CINTA ENMASCARAR 24*30MT</v>
      </c>
      <c r="E150" s="1">
        <v>45902</v>
      </c>
      <c r="F150">
        <v>12</v>
      </c>
    </row>
    <row r="151" spans="1:6" x14ac:dyDescent="0.25">
      <c r="A151" t="s">
        <v>474</v>
      </c>
      <c r="B151">
        <v>3505</v>
      </c>
      <c r="C151" t="str">
        <f>ENTRADAS[[#This Row],[CODIGO]]&amp;ENTRADAS[[#This Row],[FECHA]]</f>
        <v>350545902</v>
      </c>
      <c r="D151" t="str" cm="1">
        <f t="array" ref="D151">_xlfn.XLOOKUP(ENTRADAS[[#This Row],[CODIGO]],STOCK[[#All],[CODIGO]],STOCK[[#All],[DESCRIPCION]],"PRODUCTO INEXISTENTE",0)</f>
        <v>PERFORADORA OE-340 METAL</v>
      </c>
      <c r="E151" s="1">
        <v>45902</v>
      </c>
      <c r="F151">
        <v>3</v>
      </c>
    </row>
    <row r="152" spans="1:6" x14ac:dyDescent="0.25">
      <c r="A152" t="s">
        <v>474</v>
      </c>
      <c r="B152">
        <v>15855</v>
      </c>
      <c r="C152" t="str">
        <f>ENTRADAS[[#This Row],[CODIGO]]&amp;ENTRADAS[[#This Row],[FECHA]]</f>
        <v>1585545902</v>
      </c>
      <c r="D152" t="str" cm="1">
        <f t="array" ref="D152">_xlfn.XLOOKUP(ENTRADAS[[#This Row],[CODIGO]],STOCK[[#All],[CODIGO]],STOCK[[#All],[DESCRIPCION]],"PRODUCTO INEXISTENTE",0)</f>
        <v>DICCIONARIO ESPAÑOL ILUSTRADO RAPSA</v>
      </c>
      <c r="E152" s="1">
        <v>45902</v>
      </c>
      <c r="F152">
        <v>5</v>
      </c>
    </row>
    <row r="153" spans="1:6" x14ac:dyDescent="0.25">
      <c r="A153" t="s">
        <v>474</v>
      </c>
      <c r="B153">
        <v>4651</v>
      </c>
      <c r="C153" t="str">
        <f>ENTRADAS[[#This Row],[CODIGO]]&amp;ENTRADAS[[#This Row],[FECHA]]</f>
        <v>465145902</v>
      </c>
      <c r="D153" t="str" cm="1">
        <f t="array" ref="D153">_xlfn.XLOOKUP(ENTRADAS[[#This Row],[CODIGO]],STOCK[[#All],[CODIGO]],STOCK[[#All],[DESCRIPCION]],"PRODUCTO INEXISTENTE",0)</f>
        <v>COMPAS PRESICION GIGO</v>
      </c>
      <c r="E153" s="1">
        <v>45902</v>
      </c>
      <c r="F153">
        <v>9</v>
      </c>
    </row>
    <row r="154" spans="1:6" x14ac:dyDescent="0.25">
      <c r="A154" t="s">
        <v>474</v>
      </c>
      <c r="B154">
        <v>2206</v>
      </c>
      <c r="C154" t="str">
        <f>ENTRADAS[[#This Row],[CODIGO]]&amp;ENTRADAS[[#This Row],[FECHA]]</f>
        <v>220645902</v>
      </c>
      <c r="D154" t="str" cm="1">
        <f t="array" ref="D154">_xlfn.XLOOKUP(ENTRADAS[[#This Row],[CODIGO]],STOCK[[#All],[CODIGO]],STOCK[[#All],[DESCRIPCION]],"PRODUCTO INEXISTENTE",0)</f>
        <v>ESCUADRA 45*32CM FABER</v>
      </c>
      <c r="E154" s="1">
        <v>45902</v>
      </c>
      <c r="F154">
        <v>2</v>
      </c>
    </row>
    <row r="155" spans="1:6" x14ac:dyDescent="0.25">
      <c r="A155" t="s">
        <v>474</v>
      </c>
      <c r="B155">
        <v>2217</v>
      </c>
      <c r="C155" t="str">
        <f>ENTRADAS[[#This Row],[CODIGO]]&amp;ENTRADAS[[#This Row],[FECHA]]</f>
        <v>221745902</v>
      </c>
      <c r="D155" t="str" cm="1">
        <f t="array" ref="D155">_xlfn.XLOOKUP(ENTRADAS[[#This Row],[CODIGO]],STOCK[[#All],[CODIGO]],STOCK[[#All],[DESCRIPCION]],"PRODUCTO INEXISTENTE",0)</f>
        <v>ESCUADRA 60*32CM FABER</v>
      </c>
      <c r="E155" s="1">
        <v>45902</v>
      </c>
      <c r="F155">
        <v>1</v>
      </c>
    </row>
    <row r="156" spans="1:6" x14ac:dyDescent="0.25">
      <c r="A156" t="s">
        <v>474</v>
      </c>
      <c r="B156">
        <v>2570</v>
      </c>
      <c r="C156" t="str">
        <f>ENTRADAS[[#This Row],[CODIGO]]&amp;ENTRADAS[[#This Row],[FECHA]]</f>
        <v>257045902</v>
      </c>
      <c r="D156" t="str" cm="1">
        <f t="array" ref="D156">_xlfn.XLOOKUP(ENTRADAS[[#This Row],[CODIGO]],STOCK[[#All],[CODIGO]],STOCK[[#All],[DESCRIPCION]],"PRODUCTO INEXISTENTE",0)</f>
        <v>JUEGO GEOMETRICO OE-240</v>
      </c>
      <c r="E156" s="1">
        <v>45902</v>
      </c>
      <c r="F156">
        <v>3</v>
      </c>
    </row>
    <row r="157" spans="1:6" x14ac:dyDescent="0.25">
      <c r="A157" t="s">
        <v>474</v>
      </c>
      <c r="B157">
        <v>16705</v>
      </c>
      <c r="C157" t="str">
        <f>ENTRADAS[[#This Row],[CODIGO]]&amp;ENTRADAS[[#This Row],[FECHA]]</f>
        <v>1670545902</v>
      </c>
      <c r="D157" t="str" cm="1">
        <f t="array" ref="D157">_xlfn.XLOOKUP(ENTRADAS[[#This Row],[CODIGO]],STOCK[[#All],[CODIGO]],STOCK[[#All],[DESCRIPCION]],"PRODUCTO INEXISTENTE",0)</f>
        <v>CINTA ENMASCARAR 36*30MT</v>
      </c>
      <c r="E157" s="1">
        <v>45902</v>
      </c>
      <c r="F157">
        <v>1</v>
      </c>
    </row>
    <row r="158" spans="1:6" x14ac:dyDescent="0.25">
      <c r="A158" t="s">
        <v>474</v>
      </c>
      <c r="B158">
        <v>4342</v>
      </c>
      <c r="C158" t="str">
        <f>ENTRADAS[[#This Row],[CODIGO]]&amp;ENTRADAS[[#This Row],[FECHA]]</f>
        <v>434245902</v>
      </c>
      <c r="D158" t="str" cm="1">
        <f t="array" ref="D158">_xlfn.XLOOKUP(ENTRADAS[[#This Row],[CODIGO]],STOCK[[#All],[CODIGO]],STOCK[[#All],[DESCRIPCION]],"PRODUCTO INEXISTENTE",0)</f>
        <v>TINTA SELLO 30CC</v>
      </c>
      <c r="E158" s="1">
        <v>45902</v>
      </c>
      <c r="F158">
        <v>2</v>
      </c>
    </row>
    <row r="159" spans="1:6" x14ac:dyDescent="0.25">
      <c r="A159" t="s">
        <v>474</v>
      </c>
      <c r="B159">
        <v>8721</v>
      </c>
      <c r="C159" t="str">
        <f>ENTRADAS[[#This Row],[CODIGO]]&amp;ENTRADAS[[#This Row],[FECHA]]</f>
        <v>872145902</v>
      </c>
      <c r="D159" t="str" cm="1">
        <f t="array" ref="D159">_xlfn.XLOOKUP(ENTRADAS[[#This Row],[CODIGO]],STOCK[[#All],[CODIGO]],STOCK[[#All],[DESCRIPCION]],"PRODUCTO INEXISTENTE",0)</f>
        <v>BISTURI OE-114 PUNTA DE LANZA</v>
      </c>
      <c r="E159" s="1">
        <v>45902</v>
      </c>
      <c r="F159">
        <v>5</v>
      </c>
    </row>
    <row r="160" spans="1:6" x14ac:dyDescent="0.25">
      <c r="A160" t="s">
        <v>474</v>
      </c>
      <c r="B160">
        <v>11377</v>
      </c>
      <c r="C160" t="str">
        <f>ENTRADAS[[#This Row],[CODIGO]]&amp;ENTRADAS[[#This Row],[FECHA]]</f>
        <v>1137745902</v>
      </c>
      <c r="D160" t="str" cm="1">
        <f t="array" ref="D160">_xlfn.XLOOKUP(ENTRADAS[[#This Row],[CODIGO]],STOCK[[#All],[CODIGO]],STOCK[[#All],[DESCRIPCION]],"PRODUCTO INEXISTENTE",0)</f>
        <v>COMPAS PRESICION OE-294</v>
      </c>
      <c r="E160" s="1">
        <v>45902</v>
      </c>
      <c r="F160">
        <v>5</v>
      </c>
    </row>
    <row r="161" spans="1:6" x14ac:dyDescent="0.25">
      <c r="A161" t="s">
        <v>474</v>
      </c>
      <c r="B161">
        <v>4264</v>
      </c>
      <c r="C161" t="str">
        <f>ENTRADAS[[#This Row],[CODIGO]]&amp;ENTRADAS[[#This Row],[FECHA]]</f>
        <v>426445902</v>
      </c>
      <c r="D161" t="str" cm="1">
        <f t="array" ref="D161">_xlfn.XLOOKUP(ENTRADAS[[#This Row],[CODIGO]],STOCK[[#All],[CODIGO]],STOCK[[#All],[DESCRIPCION]],"PRODUCTO INEXISTENTE",0)</f>
        <v>TALONARIO LETRA DE CAMBIO *100</v>
      </c>
      <c r="E161" s="1">
        <v>45902</v>
      </c>
      <c r="F161">
        <v>3</v>
      </c>
    </row>
    <row r="162" spans="1:6" x14ac:dyDescent="0.25">
      <c r="A162" t="s">
        <v>474</v>
      </c>
      <c r="B162">
        <v>16706</v>
      </c>
      <c r="C162" t="str">
        <f>ENTRADAS[[#This Row],[CODIGO]]&amp;ENTRADAS[[#This Row],[FECHA]]</f>
        <v>1670645902</v>
      </c>
      <c r="D162" t="str" cm="1">
        <f t="array" ref="D162">_xlfn.XLOOKUP(ENTRADAS[[#This Row],[CODIGO]],STOCK[[#All],[CODIGO]],STOCK[[#All],[DESCRIPCION]],"PRODUCTO INEXISTENTE",0)</f>
        <v>CINTA ENMASCARAR 48*30MT</v>
      </c>
      <c r="E162" s="1">
        <v>45902</v>
      </c>
      <c r="F162">
        <v>1</v>
      </c>
    </row>
    <row r="163" spans="1:6" x14ac:dyDescent="0.25">
      <c r="A163" t="s">
        <v>474</v>
      </c>
      <c r="B163">
        <v>3688</v>
      </c>
      <c r="C163" t="str">
        <f>ENTRADAS[[#This Row],[CODIGO]]&amp;ENTRADAS[[#This Row],[FECHA]]</f>
        <v>368845902</v>
      </c>
      <c r="D163" t="str" cm="1">
        <f t="array" ref="D163">_xlfn.XLOOKUP(ENTRADAS[[#This Row],[CODIGO]],STOCK[[#All],[CODIGO]],STOCK[[#All],[DESCRIPCION]],"PRODUCTO INEXISTENTE",0)</f>
        <v>PLUMON OE-080 ES*12</v>
      </c>
      <c r="E163" s="1">
        <v>45902</v>
      </c>
      <c r="F163">
        <v>3</v>
      </c>
    </row>
    <row r="164" spans="1:6" x14ac:dyDescent="0.25">
      <c r="A164" t="s">
        <v>474</v>
      </c>
      <c r="B164">
        <v>7661</v>
      </c>
      <c r="C164" t="str">
        <f>ENTRADAS[[#This Row],[CODIGO]]&amp;ENTRADAS[[#This Row],[FECHA]]</f>
        <v>766145902</v>
      </c>
      <c r="D164" t="str" cm="1">
        <f t="array" ref="D164">_xlfn.XLOOKUP(ENTRADAS[[#This Row],[CODIGO]],STOCK[[#All],[CODIGO]],STOCK[[#All],[DESCRIPCION]],"PRODUCTO INEXISTENTE",0)</f>
        <v>COLOR OE-140*12 UNIPUNTA</v>
      </c>
      <c r="E164" s="1">
        <v>45902</v>
      </c>
      <c r="F164">
        <v>2</v>
      </c>
    </row>
    <row r="165" spans="1:6" x14ac:dyDescent="0.25">
      <c r="A165" t="s">
        <v>474</v>
      </c>
      <c r="B165">
        <v>2107</v>
      </c>
      <c r="C165" t="str">
        <f>ENTRADAS[[#This Row],[CODIGO]]&amp;ENTRADAS[[#This Row],[FECHA]]</f>
        <v>210745902</v>
      </c>
      <c r="D165" t="str" cm="1">
        <f t="array" ref="D165">_xlfn.XLOOKUP(ENTRADAS[[#This Row],[CODIGO]],STOCK[[#All],[CODIGO]],STOCK[[#All],[DESCRIPCION]],"PRODUCTO INEXISTENTE",0)</f>
        <v>DICCIONARIO CHICAGRO INGLES NIKA</v>
      </c>
      <c r="E165" s="1">
        <v>45902</v>
      </c>
      <c r="F165">
        <v>3</v>
      </c>
    </row>
    <row r="166" spans="1:6" x14ac:dyDescent="0.25">
      <c r="A166" t="s">
        <v>474</v>
      </c>
      <c r="B166">
        <v>1795</v>
      </c>
      <c r="C166" t="str">
        <f>ENTRADAS[[#This Row],[CODIGO]]&amp;ENTRADAS[[#This Row],[FECHA]]</f>
        <v>179545902</v>
      </c>
      <c r="D166" t="str" cm="1">
        <f t="array" ref="D166">_xlfn.XLOOKUP(ENTRADAS[[#This Row],[CODIGO]],STOCK[[#All],[CODIGO]],STOCK[[#All],[DESCRIPCION]],"PRODUCTO INEXISTENTE",0)</f>
        <v>COSEDORA OE-309 PEQUEÑA PLASTICA</v>
      </c>
      <c r="E166" s="1">
        <v>45902</v>
      </c>
      <c r="F166">
        <v>1</v>
      </c>
    </row>
    <row r="167" spans="1:6" x14ac:dyDescent="0.25">
      <c r="A167" t="s">
        <v>474</v>
      </c>
      <c r="B167">
        <v>7663</v>
      </c>
      <c r="C167" t="str">
        <f>ENTRADAS[[#This Row],[CODIGO]]&amp;ENTRADAS[[#This Row],[FECHA]]</f>
        <v>766345902</v>
      </c>
      <c r="D167" t="str" cm="1">
        <f t="array" ref="D167">_xlfn.XLOOKUP(ENTRADAS[[#This Row],[CODIGO]],STOCK[[#All],[CODIGO]],STOCK[[#All],[DESCRIPCION]],"PRODUCTO INEXISTENTE",0)</f>
        <v>COLOR OE-144 JUMBO*12</v>
      </c>
      <c r="E167" s="1">
        <v>45902</v>
      </c>
      <c r="F167">
        <v>1</v>
      </c>
    </row>
    <row r="168" spans="1:6" x14ac:dyDescent="0.25">
      <c r="A168" t="s">
        <v>474</v>
      </c>
      <c r="B168">
        <v>1642</v>
      </c>
      <c r="C168" t="str">
        <f>ENTRADAS[[#This Row],[CODIGO]]&amp;ENTRADAS[[#This Row],[FECHA]]</f>
        <v>164245902</v>
      </c>
      <c r="D168" t="str" cm="1">
        <f t="array" ref="D168">_xlfn.XLOOKUP(ENTRADAS[[#This Row],[CODIGO]],STOCK[[#All],[CODIGO]],STOCK[[#All],[DESCRIPCION]],"PRODUCTO INEXISTENTE",0)</f>
        <v>COLOR NORMA*13 D/PUNTA</v>
      </c>
      <c r="E168" s="1">
        <v>45902</v>
      </c>
      <c r="F168">
        <v>1</v>
      </c>
    </row>
    <row r="169" spans="1:6" x14ac:dyDescent="0.25">
      <c r="A169" t="s">
        <v>474</v>
      </c>
      <c r="B169">
        <v>14130</v>
      </c>
      <c r="C169" t="str">
        <f>ENTRADAS[[#This Row],[CODIGO]]&amp;ENTRADAS[[#This Row],[FECHA]]</f>
        <v>1413045902</v>
      </c>
      <c r="D169" t="str" cm="1">
        <f t="array" ref="D169">_xlfn.XLOOKUP(ENTRADAS[[#This Row],[CODIGO]],STOCK[[#All],[CODIGO]],STOCK[[#All],[DESCRIPCION]],"PRODUCTO INEXISTENTE",0)</f>
        <v>LAPIZ OE-160 JUMBO NEGRO</v>
      </c>
      <c r="E169" s="1">
        <v>45902</v>
      </c>
      <c r="F169">
        <v>7</v>
      </c>
    </row>
    <row r="170" spans="1:6" x14ac:dyDescent="0.25">
      <c r="A170" t="s">
        <v>474</v>
      </c>
      <c r="B170">
        <v>14131</v>
      </c>
      <c r="C170" t="str">
        <f>ENTRADAS[[#This Row],[CODIGO]]&amp;ENTRADAS[[#This Row],[FECHA]]</f>
        <v>1413145902</v>
      </c>
      <c r="D170" t="str" cm="1">
        <f t="array" ref="D170">_xlfn.XLOOKUP(ENTRADAS[[#This Row],[CODIGO]],STOCK[[#All],[CODIGO]],STOCK[[#All],[DESCRIPCION]],"PRODUCTO INEXISTENTE",0)</f>
        <v>LAPIZ JUMBO ROJO OE- 161</v>
      </c>
      <c r="E170" s="1">
        <v>45902</v>
      </c>
      <c r="F170">
        <v>12</v>
      </c>
    </row>
    <row r="171" spans="1:6" x14ac:dyDescent="0.25">
      <c r="A171" t="s">
        <v>474</v>
      </c>
      <c r="B171">
        <v>11540</v>
      </c>
      <c r="C171" t="str">
        <f>ENTRADAS[[#This Row],[CODIGO]]&amp;ENTRADAS[[#This Row],[FECHA]]</f>
        <v>1154045902</v>
      </c>
      <c r="D171" t="str" cm="1">
        <f t="array" ref="D171">_xlfn.XLOOKUP(ENTRADAS[[#This Row],[CODIGO]],STOCK[[#All],[CODIGO]],STOCK[[#All],[DESCRIPCION]],"PRODUCTO INEXISTENTE",0)</f>
        <v>SILICONA LIQUIDA OE-190 30ML</v>
      </c>
      <c r="E171" s="1">
        <v>45902</v>
      </c>
      <c r="F171">
        <v>30</v>
      </c>
    </row>
    <row r="172" spans="1:6" x14ac:dyDescent="0.25">
      <c r="A172" t="s">
        <v>474</v>
      </c>
      <c r="B172">
        <v>11541</v>
      </c>
      <c r="C172" t="str">
        <f>ENTRADAS[[#This Row],[CODIGO]]&amp;ENTRADAS[[#This Row],[FECHA]]</f>
        <v>1154145902</v>
      </c>
      <c r="D172" t="str" cm="1">
        <f t="array" ref="D172">_xlfn.XLOOKUP(ENTRADAS[[#This Row],[CODIGO]],STOCK[[#All],[CODIGO]],STOCK[[#All],[DESCRIPCION]],"PRODUCTO INEXISTENTE",0)</f>
        <v>SILICONA LIQUIDA OE-191 60ML</v>
      </c>
      <c r="E172" s="1">
        <v>45902</v>
      </c>
      <c r="F172">
        <v>25</v>
      </c>
    </row>
    <row r="173" spans="1:6" x14ac:dyDescent="0.25">
      <c r="A173" t="s">
        <v>474</v>
      </c>
      <c r="B173">
        <v>11542</v>
      </c>
      <c r="C173" t="str">
        <f>ENTRADAS[[#This Row],[CODIGO]]&amp;ENTRADAS[[#This Row],[FECHA]]</f>
        <v>1154245902</v>
      </c>
      <c r="D173" t="str" cm="1">
        <f t="array" ref="D173">_xlfn.XLOOKUP(ENTRADAS[[#This Row],[CODIGO]],STOCK[[#All],[CODIGO]],STOCK[[#All],[DESCRIPCION]],"PRODUCTO INEXISTENTE",0)</f>
        <v>SILICONA LIQUIEDA OE-192 100ML</v>
      </c>
      <c r="E173" s="1">
        <v>45902</v>
      </c>
      <c r="F173">
        <v>7</v>
      </c>
    </row>
    <row r="174" spans="1:6" x14ac:dyDescent="0.25">
      <c r="A174" t="s">
        <v>474</v>
      </c>
      <c r="B174">
        <v>2823</v>
      </c>
      <c r="C174" t="str">
        <f>ENTRADAS[[#This Row],[CODIGO]]&amp;ENTRADAS[[#This Row],[FECHA]]</f>
        <v>282345902</v>
      </c>
      <c r="D174" t="str" cm="1">
        <f t="array" ref="D174">_xlfn.XLOOKUP(ENTRADAS[[#This Row],[CODIGO]],STOCK[[#All],[CODIGO]],STOCK[[#All],[DESCRIPCION]],"PRODUCTO INEXISTENTE",0)</f>
        <v>MARCADO OE-510 SECO</v>
      </c>
      <c r="E174" s="1">
        <v>45902</v>
      </c>
      <c r="F174">
        <v>12</v>
      </c>
    </row>
    <row r="175" spans="1:6" x14ac:dyDescent="0.25">
      <c r="A175" t="s">
        <v>474</v>
      </c>
      <c r="B175">
        <v>3682</v>
      </c>
      <c r="C175" t="str">
        <f>ENTRADAS[[#This Row],[CODIGO]]&amp;ENTRADAS[[#This Row],[FECHA]]</f>
        <v>368245902</v>
      </c>
      <c r="D175" t="str" cm="1">
        <f t="array" ref="D175">_xlfn.XLOOKUP(ENTRADAS[[#This Row],[CODIGO]],STOCK[[#All],[CODIGO]],STOCK[[#All],[DESCRIPCION]],"PRODUCTO INEXISTENTE",0)</f>
        <v>PLUMON PELIKAN COLORELLA</v>
      </c>
      <c r="E175" s="1">
        <v>45902</v>
      </c>
      <c r="F175">
        <v>84</v>
      </c>
    </row>
    <row r="176" spans="1:6" x14ac:dyDescent="0.25">
      <c r="A176" t="s">
        <v>474</v>
      </c>
      <c r="B176">
        <v>2781</v>
      </c>
      <c r="C176" t="str">
        <f>ENTRADAS[[#This Row],[CODIGO]]&amp;ENTRADAS[[#This Row],[FECHA]]</f>
        <v>278145902</v>
      </c>
      <c r="D176" t="str" cm="1">
        <f t="array" ref="D176">_xlfn.XLOOKUP(ENTRADAS[[#This Row],[CODIGO]],STOCK[[#All],[CODIGO]],STOCK[[#All],[DESCRIPCION]],"PRODUCTO INEXISTENTE",0)</f>
        <v>MARCADOR 418 PELIKAN</v>
      </c>
      <c r="E176" s="1">
        <v>45902</v>
      </c>
      <c r="F176">
        <v>8</v>
      </c>
    </row>
    <row r="177" spans="1:6" x14ac:dyDescent="0.25">
      <c r="A177" t="s">
        <v>474</v>
      </c>
      <c r="B177">
        <v>15748</v>
      </c>
      <c r="C177" t="str">
        <f>ENTRADAS[[#This Row],[CODIGO]]&amp;ENTRADAS[[#This Row],[FECHA]]</f>
        <v>1574845902</v>
      </c>
      <c r="D177" t="str" cm="1">
        <f t="array" ref="D177">_xlfn.XLOOKUP(ENTRADAS[[#This Row],[CODIGO]],STOCK[[#All],[CODIGO]],STOCK[[#All],[DESCRIPCION]],"PRODUCTO INEXISTENTE",0)</f>
        <v>MARCADOR OE-522 PERMANENTE</v>
      </c>
      <c r="E177" s="1">
        <v>45902</v>
      </c>
      <c r="F177">
        <v>12</v>
      </c>
    </row>
    <row r="178" spans="1:6" x14ac:dyDescent="0.25">
      <c r="A178" t="s">
        <v>474</v>
      </c>
      <c r="B178">
        <v>9672</v>
      </c>
      <c r="C178" t="str">
        <f>ENTRADAS[[#This Row],[CODIGO]]&amp;ENTRADAS[[#This Row],[FECHA]]</f>
        <v>967245902</v>
      </c>
      <c r="D178" t="str" cm="1">
        <f t="array" ref="D178">_xlfn.XLOOKUP(ENTRADAS[[#This Row],[CODIGO]],STOCK[[#All],[CODIGO]],STOCK[[#All],[DESCRIPCION]],"PRODUCTO INEXISTENTE",0)</f>
        <v xml:space="preserve">RESALTADOR PELIKAN </v>
      </c>
      <c r="E178" s="1">
        <v>45902</v>
      </c>
      <c r="F178">
        <v>8</v>
      </c>
    </row>
    <row r="179" spans="1:6" x14ac:dyDescent="0.25">
      <c r="A179" t="s">
        <v>474</v>
      </c>
      <c r="B179">
        <v>1710</v>
      </c>
      <c r="C179" t="str">
        <f>ENTRADAS[[#This Row],[CODIGO]]&amp;ENTRADAS[[#This Row],[FECHA]]</f>
        <v>171045902</v>
      </c>
      <c r="D179" t="str" cm="1">
        <f t="array" ref="D179">_xlfn.XLOOKUP(ENTRADAS[[#This Row],[CODIGO]],STOCK[[#All],[CODIGO]],STOCK[[#All],[DESCRIPCION]],"PRODUCTO INEXISTENTE",0)</f>
        <v>COMPAS METAL P/LAPIZ</v>
      </c>
      <c r="E179" s="1">
        <v>45902</v>
      </c>
      <c r="F179">
        <v>1</v>
      </c>
    </row>
    <row r="180" spans="1:6" x14ac:dyDescent="0.25">
      <c r="A180" t="s">
        <v>475</v>
      </c>
      <c r="B180">
        <v>3243</v>
      </c>
      <c r="C180" t="str">
        <f>ENTRADAS[[#This Row],[CODIGO]]&amp;ENTRADAS[[#This Row],[FECHA]]</f>
        <v>324345902</v>
      </c>
      <c r="D180" t="str" cm="1">
        <f t="array" ref="D180">_xlfn.XLOOKUP(ENTRADAS[[#This Row],[CODIGO]],STOCK[[#All],[CODIGO]],STOCK[[#All],[DESCRIPCION]],"PRODUCTO INEXISTENTE",0)</f>
        <v>PALO PINCHO 30CM *100</v>
      </c>
      <c r="E180" s="1">
        <v>45902</v>
      </c>
      <c r="F180">
        <v>180</v>
      </c>
    </row>
    <row r="181" spans="1:6" x14ac:dyDescent="0.25">
      <c r="A181" t="s">
        <v>475</v>
      </c>
      <c r="B181">
        <v>3237</v>
      </c>
      <c r="C181" t="str">
        <f>ENTRADAS[[#This Row],[CODIGO]]&amp;ENTRADAS[[#This Row],[FECHA]]</f>
        <v>323745902</v>
      </c>
      <c r="D181" t="str" cm="1">
        <f t="array" ref="D181">_xlfn.XLOOKUP(ENTRADAS[[#This Row],[CODIGO]],STOCK[[#All],[CODIGO]],STOCK[[#All],[DESCRIPCION]],"PRODUCTO INEXISTENTE",0)</f>
        <v>PALO PALETA LARGO</v>
      </c>
      <c r="E181" s="1">
        <v>45902</v>
      </c>
      <c r="F181">
        <v>8</v>
      </c>
    </row>
    <row r="182" spans="1:6" x14ac:dyDescent="0.25">
      <c r="A182" t="s">
        <v>475</v>
      </c>
      <c r="B182">
        <v>1544</v>
      </c>
      <c r="C182" t="str">
        <f>ENTRADAS[[#This Row],[CODIGO]]&amp;ENTRADAS[[#This Row],[FECHA]]</f>
        <v>154445902</v>
      </c>
      <c r="D182" t="str" cm="1">
        <f t="array" ref="D182">_xlfn.XLOOKUP(ENTRADAS[[#This Row],[CODIGO]],STOCK[[#All],[CODIGO]],STOCK[[#All],[DESCRIPCION]],"PRODUCTO INEXISTENTE",0)</f>
        <v>CINTA TRANSPARENTE 12*40</v>
      </c>
      <c r="E182" s="1">
        <v>45902</v>
      </c>
      <c r="F182">
        <v>1</v>
      </c>
    </row>
    <row r="183" spans="1:6" x14ac:dyDescent="0.25">
      <c r="A183" t="s">
        <v>475</v>
      </c>
      <c r="B183">
        <v>17223</v>
      </c>
      <c r="C183" t="str">
        <f>ENTRADAS[[#This Row],[CODIGO]]&amp;ENTRADAS[[#This Row],[FECHA]]</f>
        <v>1722345902</v>
      </c>
      <c r="D183" t="str" cm="1">
        <f t="array" ref="D183">_xlfn.XLOOKUP(ENTRADAS[[#This Row],[CODIGO]],STOCK[[#All],[CODIGO]],STOCK[[#All],[DESCRIPCION]],"PRODUCTO INEXISTENTE",0)</f>
        <v>CINTA TRANSPARENTE 24*40</v>
      </c>
      <c r="E183" s="1">
        <v>45902</v>
      </c>
      <c r="F183">
        <v>18</v>
      </c>
    </row>
    <row r="184" spans="1:6" x14ac:dyDescent="0.25">
      <c r="A184" t="s">
        <v>475</v>
      </c>
      <c r="B184">
        <v>3236</v>
      </c>
      <c r="C184" t="str">
        <f>ENTRADAS[[#This Row],[CODIGO]]&amp;ENTRADAS[[#This Row],[FECHA]]</f>
        <v>323645902</v>
      </c>
      <c r="D184" t="str" cm="1">
        <f t="array" ref="D184">_xlfn.XLOOKUP(ENTRADAS[[#This Row],[CODIGO]],STOCK[[#All],[CODIGO]],STOCK[[#All],[DESCRIPCION]],"PRODUCTO INEXISTENTE",0)</f>
        <v>PALO PALETA COLORES</v>
      </c>
      <c r="E184" s="1">
        <v>45902</v>
      </c>
      <c r="F184">
        <v>3</v>
      </c>
    </row>
    <row r="185" spans="1:6" x14ac:dyDescent="0.25">
      <c r="A185" t="s">
        <v>475</v>
      </c>
      <c r="B185">
        <v>8004</v>
      </c>
      <c r="C185" t="str">
        <f>ENTRADAS[[#This Row],[CODIGO]]&amp;ENTRADAS[[#This Row],[FECHA]]</f>
        <v>800445902</v>
      </c>
      <c r="D185" t="str" cm="1">
        <f t="array" ref="D185">_xlfn.XLOOKUP(ENTRADAS[[#This Row],[CODIGO]],STOCK[[#All],[CODIGO]],STOCK[[#All],[DESCRIPCION]],"PRODUCTO INEXISTENTE",0)</f>
        <v>TIJERA OE-228 OFICINA 6,5</v>
      </c>
      <c r="E185" s="1">
        <v>45902</v>
      </c>
      <c r="F185">
        <v>8</v>
      </c>
    </row>
    <row r="186" spans="1:6" x14ac:dyDescent="0.25">
      <c r="A186" t="s">
        <v>476</v>
      </c>
      <c r="B186">
        <v>1984</v>
      </c>
      <c r="C186" t="str">
        <f>ENTRADAS[[#This Row],[CODIGO]]&amp;ENTRADAS[[#This Row],[FECHA]]</f>
        <v>198445902</v>
      </c>
      <c r="D186" t="str" cm="1">
        <f t="array" ref="D186">_xlfn.XLOOKUP(ENTRADAS[[#This Row],[CODIGO]],STOCK[[#All],[CODIGO]],STOCK[[#All],[DESCRIPCION]],"PRODUCTO INEXISTENTE",0)</f>
        <v>CUADERNO ARG 5M P/DURA</v>
      </c>
      <c r="E186" s="1">
        <v>45902</v>
      </c>
      <c r="F186">
        <v>1</v>
      </c>
    </row>
    <row r="187" spans="1:6" x14ac:dyDescent="0.25">
      <c r="A187" t="s">
        <v>476</v>
      </c>
      <c r="B187">
        <v>4969</v>
      </c>
      <c r="C187" t="str">
        <f>ENTRADAS[[#This Row],[CODIGO]]&amp;ENTRADAS[[#This Row],[FECHA]]</f>
        <v>496945902</v>
      </c>
      <c r="D187" t="str" cm="1">
        <f t="array" ref="D187">_xlfn.XLOOKUP(ENTRADAS[[#This Row],[CODIGO]],STOCK[[#All],[CODIGO]],STOCK[[#All],[DESCRIPCION]],"PRODUCTO INEXISTENTE",0)</f>
        <v>CUADERNO ARG 7M P/DURA</v>
      </c>
      <c r="E187" s="1">
        <v>45902</v>
      </c>
      <c r="F187">
        <v>6</v>
      </c>
    </row>
    <row r="188" spans="1:6" x14ac:dyDescent="0.25">
      <c r="A188" t="s">
        <v>476</v>
      </c>
      <c r="B188">
        <v>1963</v>
      </c>
      <c r="C188" t="str">
        <f>ENTRADAS[[#This Row],[CODIGO]]&amp;ENTRADAS[[#This Row],[FECHA]]</f>
        <v>196345902</v>
      </c>
      <c r="D188" t="str" cm="1">
        <f t="array" ref="D188">_xlfn.XLOOKUP(ENTRADAS[[#This Row],[CODIGO]],STOCK[[#All],[CODIGO]],STOCK[[#All],[DESCRIPCION]],"PRODUCTO INEXISTENTE",0)</f>
        <v>CUADERNO ARGOLLADO 80H PASTA DURA UNI/CO PRIMA</v>
      </c>
      <c r="E188" s="1">
        <v>45902</v>
      </c>
      <c r="F188">
        <v>3</v>
      </c>
    </row>
    <row r="189" spans="1:6" x14ac:dyDescent="0.25">
      <c r="A189" t="s">
        <v>477</v>
      </c>
      <c r="B189">
        <v>15832</v>
      </c>
      <c r="C189" t="str">
        <f>ENTRADAS[[#This Row],[CODIGO]]&amp;ENTRADAS[[#This Row],[FECHA]]</f>
        <v>1583245902</v>
      </c>
      <c r="D189" t="str" cm="1">
        <f t="array" ref="D189">_xlfn.XLOOKUP(ENTRADAS[[#This Row],[CODIGO]],STOCK[[#All],[CODIGO]],STOCK[[#All],[DESCRIPCION]],"PRODUCTO INEXISTENTE",0)</f>
        <v>PELOTA PING PONG</v>
      </c>
      <c r="E189" s="1">
        <v>45902</v>
      </c>
      <c r="F189">
        <v>176</v>
      </c>
    </row>
    <row r="190" spans="1:6" x14ac:dyDescent="0.25">
      <c r="A190" t="s">
        <v>477</v>
      </c>
      <c r="B190">
        <v>3269</v>
      </c>
      <c r="C190" t="str">
        <f>ENTRADAS[[#This Row],[CODIGO]]&amp;ENTRADAS[[#This Row],[FECHA]]</f>
        <v>326945902</v>
      </c>
      <c r="D190" t="str" cm="1">
        <f t="array" ref="D190">_xlfn.XLOOKUP(ENTRADAS[[#This Row],[CODIGO]],STOCK[[#All],[CODIGO]],STOCK[[#All],[DESCRIPCION]],"PRODUCTO INEXISTENTE",0)</f>
        <v xml:space="preserve">PAPEL CELOFAN EXTRAFINO </v>
      </c>
      <c r="E190" s="1">
        <v>45902</v>
      </c>
      <c r="F190">
        <v>62</v>
      </c>
    </row>
    <row r="191" spans="1:6" x14ac:dyDescent="0.25">
      <c r="A191" t="s">
        <v>478</v>
      </c>
      <c r="B191">
        <v>2656</v>
      </c>
      <c r="C191" t="str">
        <f>ENTRADAS[[#This Row],[CODIGO]]&amp;ENTRADAS[[#This Row],[FECHA]]</f>
        <v>265645902</v>
      </c>
      <c r="D191" t="str" cm="1">
        <f t="array" ref="D191">_xlfn.XLOOKUP(ENTRADAS[[#This Row],[CODIGO]],STOCK[[#All],[CODIGO]],STOCK[[#All],[DESCRIPCION]],"PRODUCTO INEXISTENTE",0)</f>
        <v>LAZO PARA SALTAR 2MT</v>
      </c>
      <c r="E191" s="1">
        <v>45902</v>
      </c>
      <c r="F191">
        <v>11</v>
      </c>
    </row>
    <row r="192" spans="1:6" x14ac:dyDescent="0.25">
      <c r="A192" t="s">
        <v>478</v>
      </c>
      <c r="B192">
        <v>15832</v>
      </c>
      <c r="C192" t="str">
        <f>ENTRADAS[[#This Row],[CODIGO]]&amp;ENTRADAS[[#This Row],[FECHA]]</f>
        <v>1583245902</v>
      </c>
      <c r="D192" t="str" cm="1">
        <f t="array" ref="D192">_xlfn.XLOOKUP(ENTRADAS[[#This Row],[CODIGO]],STOCK[[#All],[CODIGO]],STOCK[[#All],[DESCRIPCION]],"PRODUCTO INEXISTENTE",0)</f>
        <v>PELOTA PING PONG</v>
      </c>
      <c r="E192" s="1">
        <v>45902</v>
      </c>
      <c r="F192">
        <v>49</v>
      </c>
    </row>
    <row r="193" spans="1:6" x14ac:dyDescent="0.25">
      <c r="A193" t="s">
        <v>479</v>
      </c>
      <c r="B193">
        <v>4455</v>
      </c>
      <c r="C193" t="str">
        <f>ENTRADAS[[#This Row],[CODIGO]]&amp;ENTRADAS[[#This Row],[FECHA]]</f>
        <v>445545902</v>
      </c>
      <c r="D193" t="str" cm="1">
        <f t="array" ref="D193">_xlfn.XLOOKUP(ENTRADAS[[#This Row],[CODIGO]],STOCK[[#All],[CODIGO]],STOCK[[#All],[DESCRIPCION]],"PRODUCTO INEXISTENTE",0)</f>
        <v>VASELINA CORRIENTE</v>
      </c>
      <c r="E193" s="1">
        <v>45902</v>
      </c>
      <c r="F193">
        <v>10</v>
      </c>
    </row>
    <row r="194" spans="1:6" x14ac:dyDescent="0.25">
      <c r="A194" t="s">
        <v>479</v>
      </c>
      <c r="B194">
        <v>4456</v>
      </c>
      <c r="C194" t="str">
        <f>ENTRADAS[[#This Row],[CODIGO]]&amp;ENTRADAS[[#This Row],[FECHA]]</f>
        <v>445645902</v>
      </c>
      <c r="D194" t="str" cm="1">
        <f t="array" ref="D194">_xlfn.XLOOKUP(ENTRADAS[[#This Row],[CODIGO]],STOCK[[#All],[CODIGO]],STOCK[[#All],[DESCRIPCION]],"PRODUCTO INEXISTENTE",0)</f>
        <v>VASELINA SABOR FRESA</v>
      </c>
      <c r="E194" s="1">
        <v>45902</v>
      </c>
      <c r="F194">
        <v>2</v>
      </c>
    </row>
    <row r="195" spans="1:6" x14ac:dyDescent="0.25">
      <c r="A195" t="s">
        <v>479</v>
      </c>
      <c r="B195">
        <v>2770</v>
      </c>
      <c r="C195" t="str">
        <f>ENTRADAS[[#This Row],[CODIGO]]&amp;ENTRADAS[[#This Row],[FECHA]]</f>
        <v>277045902</v>
      </c>
      <c r="D195" t="str" cm="1">
        <f t="array" ref="D195">_xlfn.XLOOKUP(ENTRADAS[[#This Row],[CODIGO]],STOCK[[#All],[CODIGO]],STOCK[[#All],[DESCRIPCION]],"PRODUCTO INEXISTENTE",0)</f>
        <v>MANTECA CACAO LABIAL</v>
      </c>
      <c r="E195" s="1">
        <v>45902</v>
      </c>
      <c r="F195">
        <v>1</v>
      </c>
    </row>
    <row r="196" spans="1:6" x14ac:dyDescent="0.25">
      <c r="A196" t="s">
        <v>479</v>
      </c>
      <c r="B196">
        <v>2182</v>
      </c>
      <c r="C196" t="str">
        <f>ENTRADAS[[#This Row],[CODIGO]]&amp;ENTRADAS[[#This Row],[FECHA]]</f>
        <v>218245902</v>
      </c>
      <c r="D196" t="str" cm="1">
        <f t="array" ref="D196">_xlfn.XLOOKUP(ENTRADAS[[#This Row],[CODIGO]],STOCK[[#All],[CODIGO]],STOCK[[#All],[DESCRIPCION]],"PRODUCTO INEXISTENTE",0)</f>
        <v>ESCARAPELA CEDULA</v>
      </c>
      <c r="E196" s="1">
        <v>45902</v>
      </c>
      <c r="F196">
        <v>56</v>
      </c>
    </row>
    <row r="197" spans="1:6" x14ac:dyDescent="0.25">
      <c r="A197" t="s">
        <v>479</v>
      </c>
      <c r="B197">
        <v>423</v>
      </c>
      <c r="C197" t="str">
        <f>ENTRADAS[[#This Row],[CODIGO]]&amp;ENTRADAS[[#This Row],[FECHA]]</f>
        <v>42345902</v>
      </c>
      <c r="D197" t="str" cm="1">
        <f t="array" ref="D197">_xlfn.XLOOKUP(ENTRADAS[[#This Row],[CODIGO]],STOCK[[#All],[CODIGO]],STOCK[[#All],[DESCRIPCION]],"PRODUCTO INEXISTENTE",0)</f>
        <v>BAJA LENGUAS</v>
      </c>
      <c r="E197" s="1">
        <v>45902</v>
      </c>
      <c r="F197">
        <v>58</v>
      </c>
    </row>
    <row r="198" spans="1:6" x14ac:dyDescent="0.25">
      <c r="A198" t="s">
        <v>480</v>
      </c>
      <c r="B198">
        <v>10329</v>
      </c>
      <c r="C198" t="str">
        <f>ENTRADAS[[#This Row],[CODIGO]]&amp;ENTRADAS[[#This Row],[FECHA]]</f>
        <v>1032945902</v>
      </c>
      <c r="D198" t="str" cm="1">
        <f t="array" ref="D198">_xlfn.XLOOKUP(ENTRADAS[[#This Row],[CODIGO]],STOCK[[#All],[CODIGO]],STOCK[[#All],[DESCRIPCION]],"PRODUCTO INEXISTENTE",0)</f>
        <v>CINTA INDUSTRIAL 48*50MT</v>
      </c>
      <c r="E198" s="1">
        <v>45902</v>
      </c>
      <c r="F198">
        <v>6</v>
      </c>
    </row>
    <row r="199" spans="1:6" x14ac:dyDescent="0.25">
      <c r="A199" t="s">
        <v>480</v>
      </c>
      <c r="B199">
        <v>3232</v>
      </c>
      <c r="C199" t="str">
        <f>ENTRADAS[[#This Row],[CODIGO]]&amp;ENTRADAS[[#This Row],[FECHA]]</f>
        <v>323245902</v>
      </c>
      <c r="D199" t="str" cm="1">
        <f t="array" ref="D199">_xlfn.XLOOKUP(ENTRADAS[[#This Row],[CODIGO]],STOCK[[#All],[CODIGO]],STOCK[[#All],[DESCRIPCION]],"PRODUCTO INEXISTENTE",0)</f>
        <v>PALILLO REDONDO CAJILLA</v>
      </c>
      <c r="E199" s="1">
        <v>45902</v>
      </c>
      <c r="F199">
        <v>9</v>
      </c>
    </row>
    <row r="200" spans="1:6" x14ac:dyDescent="0.25">
      <c r="A200" t="s">
        <v>480</v>
      </c>
      <c r="B200">
        <v>521</v>
      </c>
      <c r="C200" t="str">
        <f>ENTRADAS[[#This Row],[CODIGO]]&amp;ENTRADAS[[#This Row],[FECHA]]</f>
        <v>52145902</v>
      </c>
      <c r="D200" t="str" cm="1">
        <f t="array" ref="D200">_xlfn.XLOOKUP(ENTRADAS[[#This Row],[CODIGO]],STOCK[[#All],[CODIGO]],STOCK[[#All],[DESCRIPCION]],"PRODUCTO INEXISTENTE",0)</f>
        <v xml:space="preserve">BILLETE DIDACTICO </v>
      </c>
      <c r="E200" s="1">
        <v>45902</v>
      </c>
      <c r="F200">
        <v>6</v>
      </c>
    </row>
    <row r="201" spans="1:6" x14ac:dyDescent="0.25">
      <c r="A201" t="s">
        <v>480</v>
      </c>
      <c r="B201">
        <v>6395</v>
      </c>
      <c r="C201" t="str">
        <f>ENTRADAS[[#This Row],[CODIGO]]&amp;ENTRADAS[[#This Row],[FECHA]]</f>
        <v>639545902</v>
      </c>
      <c r="D201" t="str" cm="1">
        <f t="array" ref="D201">_xlfn.XLOOKUP(ENTRADAS[[#This Row],[CODIGO]],STOCK[[#All],[CODIGO]],STOCK[[#All],[DESCRIPCION]],"PRODUCTO INEXISTENTE",0)</f>
        <v>BILLETE DIDACTICO C/MONEDAS</v>
      </c>
      <c r="E201" s="1">
        <v>45902</v>
      </c>
      <c r="F201">
        <v>3</v>
      </c>
    </row>
    <row r="202" spans="1:6" x14ac:dyDescent="0.25">
      <c r="A202" t="s">
        <v>480</v>
      </c>
      <c r="B202">
        <v>798</v>
      </c>
      <c r="C202" t="str">
        <f>ENTRADAS[[#This Row],[CODIGO]]&amp;ENTRADAS[[#This Row],[FECHA]]</f>
        <v>79845902</v>
      </c>
      <c r="D202" t="str" cm="1">
        <f t="array" ref="D202">_xlfn.XLOOKUP(ENTRADAS[[#This Row],[CODIGO]],STOCK[[#All],[CODIGO]],STOCK[[#All],[DESCRIPCION]],"PRODUCTO INEXISTENTE",0)</f>
        <v>BORRADOR TABLERO FELPA ECONOMICO</v>
      </c>
      <c r="E202" s="1">
        <v>45902</v>
      </c>
      <c r="F202">
        <v>10</v>
      </c>
    </row>
    <row r="203" spans="1:6" x14ac:dyDescent="0.25">
      <c r="A203" t="s">
        <v>480</v>
      </c>
      <c r="B203">
        <v>15115</v>
      </c>
      <c r="C203" t="str">
        <f>ENTRADAS[[#This Row],[CODIGO]]&amp;ENTRADAS[[#This Row],[FECHA]]</f>
        <v>1511545902</v>
      </c>
      <c r="D203" t="str" cm="1">
        <f t="array" ref="D203">_xlfn.XLOOKUP(ENTRADAS[[#This Row],[CODIGO]],STOCK[[#All],[CODIGO]],STOCK[[#All],[DESCRIPCION]],"PRODUCTO INEXISTENTE",0)</f>
        <v>PALETA PLASTICA REDONDA</v>
      </c>
      <c r="E203" s="1">
        <v>45902</v>
      </c>
      <c r="F203">
        <v>2</v>
      </c>
    </row>
    <row r="204" spans="1:6" x14ac:dyDescent="0.25">
      <c r="A204" t="s">
        <v>480</v>
      </c>
      <c r="B204">
        <v>1773</v>
      </c>
      <c r="C204" t="str">
        <f>ENTRADAS[[#This Row],[CODIGO]]&amp;ENTRADAS[[#This Row],[FECHA]]</f>
        <v>177345902</v>
      </c>
      <c r="D204" t="str" cm="1">
        <f t="array" ref="D204">_xlfn.XLOOKUP(ENTRADAS[[#This Row],[CODIGO]],STOCK[[#All],[CODIGO]],STOCK[[#All],[DESCRIPCION]],"PRODUCTO INEXISTENTE",0)</f>
        <v>CORRECTOR CINTA OE-260</v>
      </c>
      <c r="E204" s="1">
        <v>45902</v>
      </c>
      <c r="F204">
        <v>5</v>
      </c>
    </row>
    <row r="205" spans="1:6" x14ac:dyDescent="0.25">
      <c r="A205" t="s">
        <v>480</v>
      </c>
      <c r="B205">
        <v>16984</v>
      </c>
      <c r="C205" t="str">
        <f>ENTRADAS[[#This Row],[CODIGO]]&amp;ENTRADAS[[#This Row],[FECHA]]</f>
        <v>1698445902</v>
      </c>
      <c r="D205" t="str" cm="1">
        <f t="array" ref="D205">_xlfn.XLOOKUP(ENTRADAS[[#This Row],[CODIGO]],STOCK[[#All],[CODIGO]],STOCK[[#All],[DESCRIPCION]],"PRODUCTO INEXISTENTE",0)</f>
        <v>CORRECTOR CINTA OE-261 MINI</v>
      </c>
      <c r="E205" s="1">
        <v>45902</v>
      </c>
      <c r="F205">
        <v>17</v>
      </c>
    </row>
    <row r="206" spans="1:6" x14ac:dyDescent="0.25">
      <c r="A206" t="s">
        <v>480</v>
      </c>
      <c r="B206">
        <v>1540</v>
      </c>
      <c r="C206" t="str">
        <f>ENTRADAS[[#This Row],[CODIGO]]&amp;ENTRADAS[[#This Row],[FECHA]]</f>
        <v>154045902</v>
      </c>
      <c r="D206" t="str" cm="1">
        <f t="array" ref="D206">_xlfn.XLOOKUP(ENTRADAS[[#This Row],[CODIGO]],STOCK[[#All],[CODIGO]],STOCK[[#All],[DESCRIPCION]],"PRODUCTO INEXISTENTE",0)</f>
        <v>CINTA TRANSPARENTE 12*15</v>
      </c>
      <c r="E206" s="1">
        <v>45902</v>
      </c>
      <c r="F206">
        <v>13</v>
      </c>
    </row>
    <row r="207" spans="1:6" x14ac:dyDescent="0.25">
      <c r="A207" t="s">
        <v>480</v>
      </c>
      <c r="B207">
        <v>16702</v>
      </c>
      <c r="C207" t="str">
        <f>ENTRADAS[[#This Row],[CODIGO]]&amp;ENTRADAS[[#This Row],[FECHA]]</f>
        <v>1670245902</v>
      </c>
      <c r="D207" t="str" cm="1">
        <f t="array" ref="D207">_xlfn.XLOOKUP(ENTRADAS[[#This Row],[CODIGO]],STOCK[[#All],[CODIGO]],STOCK[[#All],[DESCRIPCION]],"PRODUCTO INEXISTENTE",0)</f>
        <v>CINTA ENMASCARAR 12*30MT</v>
      </c>
      <c r="E207" s="1">
        <v>45902</v>
      </c>
      <c r="F207">
        <v>7</v>
      </c>
    </row>
    <row r="208" spans="1:6" x14ac:dyDescent="0.25">
      <c r="A208" t="s">
        <v>480</v>
      </c>
      <c r="B208">
        <v>16704</v>
      </c>
      <c r="C208" t="str">
        <f>ENTRADAS[[#This Row],[CODIGO]]&amp;ENTRADAS[[#This Row],[FECHA]]</f>
        <v>1670445902</v>
      </c>
      <c r="D208" t="str" cm="1">
        <f t="array" ref="D208">_xlfn.XLOOKUP(ENTRADAS[[#This Row],[CODIGO]],STOCK[[#All],[CODIGO]],STOCK[[#All],[DESCRIPCION]],"PRODUCTO INEXISTENTE",0)</f>
        <v>CINTA ENMASCARAR 24*30MT</v>
      </c>
      <c r="E208" s="1">
        <v>45902</v>
      </c>
      <c r="F208">
        <v>1</v>
      </c>
    </row>
    <row r="209" spans="1:6" x14ac:dyDescent="0.25">
      <c r="A209" t="s">
        <v>480</v>
      </c>
      <c r="B209">
        <v>11184</v>
      </c>
      <c r="C209" t="str">
        <f>ENTRADAS[[#This Row],[CODIGO]]&amp;ENTRADAS[[#This Row],[FECHA]]</f>
        <v>1118445902</v>
      </c>
      <c r="D209" t="str" cm="1">
        <f t="array" ref="D209">_xlfn.XLOOKUP(ENTRADAS[[#This Row],[CODIGO]],STOCK[[#All],[CODIGO]],STOCK[[#All],[DESCRIPCION]],"PRODUCTO INEXISTENTE",0)</f>
        <v>PLASTIFOMY BOLSA*8</v>
      </c>
      <c r="E209" s="1">
        <v>45902</v>
      </c>
      <c r="F209">
        <v>1</v>
      </c>
    </row>
    <row r="210" spans="1:6" x14ac:dyDescent="0.25">
      <c r="A210" t="s">
        <v>480</v>
      </c>
      <c r="B210">
        <v>1489</v>
      </c>
      <c r="C210" t="str">
        <f>ENTRADAS[[#This Row],[CODIGO]]&amp;ENTRADAS[[#This Row],[FECHA]]</f>
        <v>148945902</v>
      </c>
      <c r="D210" t="str" cm="1">
        <f t="array" ref="D210">_xlfn.XLOOKUP(ENTRADAS[[#This Row],[CODIGO]],STOCK[[#All],[CODIGO]],STOCK[[#All],[DESCRIPCION]],"PRODUCTO INEXISTENTE",0)</f>
        <v>CINTA ENMASCARAR 12*25 TESA</v>
      </c>
      <c r="E210" s="1">
        <v>45902</v>
      </c>
      <c r="F210">
        <v>8</v>
      </c>
    </row>
    <row r="211" spans="1:6" x14ac:dyDescent="0.25">
      <c r="A211" t="s">
        <v>480</v>
      </c>
      <c r="B211">
        <v>1493</v>
      </c>
      <c r="C211" t="str">
        <f>ENTRADAS[[#This Row],[CODIGO]]&amp;ENTRADAS[[#This Row],[FECHA]]</f>
        <v>149345902</v>
      </c>
      <c r="D211" t="str" cm="1">
        <f t="array" ref="D211">_xlfn.XLOOKUP(ENTRADAS[[#This Row],[CODIGO]],STOCK[[#All],[CODIGO]],STOCK[[#All],[DESCRIPCION]],"PRODUCTO INEXISTENTE",0)</f>
        <v>CINTA ENMASCARAR 18*25 TESA 3/4</v>
      </c>
      <c r="E211" s="1">
        <v>45902</v>
      </c>
      <c r="F211">
        <v>2</v>
      </c>
    </row>
    <row r="212" spans="1:6" x14ac:dyDescent="0.25">
      <c r="A212" t="s">
        <v>480</v>
      </c>
      <c r="B212">
        <v>1495</v>
      </c>
      <c r="C212" t="str">
        <f>ENTRADAS[[#This Row],[CODIGO]]&amp;ENTRADAS[[#This Row],[FECHA]]</f>
        <v>149545902</v>
      </c>
      <c r="D212" t="str" cm="1">
        <f t="array" ref="D212">_xlfn.XLOOKUP(ENTRADAS[[#This Row],[CODIGO]],STOCK[[#All],[CODIGO]],STOCK[[#All],[DESCRIPCION]],"PRODUCTO INEXISTENTE",0)</f>
        <v>CINTA ENMASCARAR 24*25 TESA</v>
      </c>
      <c r="E212" s="1">
        <v>45902</v>
      </c>
      <c r="F212">
        <v>5</v>
      </c>
    </row>
    <row r="213" spans="1:6" x14ac:dyDescent="0.25">
      <c r="A213" t="s">
        <v>480</v>
      </c>
      <c r="B213">
        <v>8145</v>
      </c>
      <c r="C213" t="str">
        <f>ENTRADAS[[#This Row],[CODIGO]]&amp;ENTRADAS[[#This Row],[FECHA]]</f>
        <v>814545902</v>
      </c>
      <c r="D213" t="str" cm="1">
        <f t="array" ref="D213">_xlfn.XLOOKUP(ENTRADAS[[#This Row],[CODIGO]],STOCK[[#All],[CODIGO]],STOCK[[#All],[DESCRIPCION]],"PRODUCTO INEXISTENTE",0)</f>
        <v>CINTA DE ENMASCARAR 36*25 TESA</v>
      </c>
      <c r="E213" s="1">
        <v>45902</v>
      </c>
      <c r="F213">
        <v>1</v>
      </c>
    </row>
    <row r="214" spans="1:6" x14ac:dyDescent="0.25">
      <c r="A214" t="s">
        <v>480</v>
      </c>
      <c r="B214">
        <v>16705</v>
      </c>
      <c r="C214" t="str">
        <f>ENTRADAS[[#This Row],[CODIGO]]&amp;ENTRADAS[[#This Row],[FECHA]]</f>
        <v>1670545902</v>
      </c>
      <c r="D214" t="str" cm="1">
        <f t="array" ref="D214">_xlfn.XLOOKUP(ENTRADAS[[#This Row],[CODIGO]],STOCK[[#All],[CODIGO]],STOCK[[#All],[DESCRIPCION]],"PRODUCTO INEXISTENTE",0)</f>
        <v>CINTA ENMASCARAR 36*30MT</v>
      </c>
      <c r="E214" s="1">
        <v>45902</v>
      </c>
      <c r="F214">
        <v>2</v>
      </c>
    </row>
    <row r="215" spans="1:6" x14ac:dyDescent="0.25">
      <c r="A215" t="s">
        <v>480</v>
      </c>
      <c r="B215">
        <v>16706</v>
      </c>
      <c r="C215" t="str">
        <f>ENTRADAS[[#This Row],[CODIGO]]&amp;ENTRADAS[[#This Row],[FECHA]]</f>
        <v>1670645902</v>
      </c>
      <c r="D215" t="str" cm="1">
        <f t="array" ref="D215">_xlfn.XLOOKUP(ENTRADAS[[#This Row],[CODIGO]],STOCK[[#All],[CODIGO]],STOCK[[#All],[DESCRIPCION]],"PRODUCTO INEXISTENTE",0)</f>
        <v>CINTA ENMASCARAR 48*30MT</v>
      </c>
      <c r="E215" s="1">
        <v>45902</v>
      </c>
      <c r="F215">
        <v>1</v>
      </c>
    </row>
    <row r="216" spans="1:6" x14ac:dyDescent="0.25">
      <c r="A216" t="s">
        <v>480</v>
      </c>
      <c r="B216">
        <v>8048</v>
      </c>
      <c r="C216" t="str">
        <f>ENTRADAS[[#This Row],[CODIGO]]&amp;ENTRADAS[[#This Row],[FECHA]]</f>
        <v>804845902</v>
      </c>
      <c r="D216" t="str" cm="1">
        <f t="array" ref="D216">_xlfn.XLOOKUP(ENTRADAS[[#This Row],[CODIGO]],STOCK[[#All],[CODIGO]],STOCK[[#All],[DESCRIPCION]],"PRODUCTO INEXISTENTE",0)</f>
        <v>MARCADOR 751 GRAFICO PELIKAN</v>
      </c>
      <c r="E216" s="1">
        <v>45902</v>
      </c>
      <c r="F216">
        <v>11</v>
      </c>
    </row>
    <row r="217" spans="1:6" x14ac:dyDescent="0.25">
      <c r="A217" t="s">
        <v>480</v>
      </c>
      <c r="B217">
        <v>18</v>
      </c>
      <c r="C217" t="str">
        <f>ENTRADAS[[#This Row],[CODIGO]]&amp;ENTRADAS[[#This Row],[FECHA]]</f>
        <v>1845902</v>
      </c>
      <c r="D217" t="str" cm="1">
        <f t="array" ref="D217">_xlfn.XLOOKUP(ENTRADAS[[#This Row],[CODIGO]],STOCK[[#All],[CODIGO]],STOCK[[#All],[DESCRIPCION]],"PRODUCTO INEXISTENTE",0)</f>
        <v>BOLI OE-164 GEL ESCARCHADO</v>
      </c>
      <c r="E217" s="1">
        <v>45902</v>
      </c>
      <c r="F217">
        <v>5</v>
      </c>
    </row>
    <row r="218" spans="1:6" x14ac:dyDescent="0.25">
      <c r="A218" t="s">
        <v>481</v>
      </c>
      <c r="B218">
        <v>1341</v>
      </c>
      <c r="C218" t="str">
        <f>ENTRADAS[[#This Row],[CODIGO]]&amp;ENTRADAS[[#This Row],[FECHA]]</f>
        <v>134145902</v>
      </c>
      <c r="D218" t="str" cm="1">
        <f t="array" ref="D218">_xlfn.XLOOKUP(ENTRADAS[[#This Row],[CODIGO]],STOCK[[#All],[CODIGO]],STOCK[[#All],[DESCRIPCION]],"PRODUCTO INEXISTENTE",0)</f>
        <v>CARTULINA BRISTOL 1/8</v>
      </c>
      <c r="E218" s="1">
        <v>45902</v>
      </c>
      <c r="F218">
        <v>500</v>
      </c>
    </row>
    <row r="219" spans="1:6" x14ac:dyDescent="0.25">
      <c r="A219" t="s">
        <v>481</v>
      </c>
      <c r="B219">
        <v>4155</v>
      </c>
      <c r="C219" t="str">
        <f>ENTRADAS[[#This Row],[CODIGO]]&amp;ENTRADAS[[#This Row],[FECHA]]</f>
        <v>415545902</v>
      </c>
      <c r="D219" t="str" cm="1">
        <f t="array" ref="D219">_xlfn.XLOOKUP(ENTRADAS[[#This Row],[CODIGO]],STOCK[[#All],[CODIGO]],STOCK[[#All],[DESCRIPCION]],"PRODUCTO INEXISTENTE",0)</f>
        <v>SOBRE MANILA CARTA NORMA</v>
      </c>
      <c r="E219" s="1">
        <v>45902</v>
      </c>
      <c r="F219">
        <v>62</v>
      </c>
    </row>
    <row r="220" spans="1:6" x14ac:dyDescent="0.25">
      <c r="A220" t="s">
        <v>481</v>
      </c>
      <c r="B220">
        <v>1349</v>
      </c>
      <c r="C220" t="str">
        <f>ENTRADAS[[#This Row],[CODIGO]]&amp;ENTRADAS[[#This Row],[FECHA]]</f>
        <v>134945902</v>
      </c>
      <c r="D220" t="str" cm="1">
        <f t="array" ref="D220">_xlfn.XLOOKUP(ENTRADAS[[#This Row],[CODIGO]],STOCK[[#All],[CODIGO]],STOCK[[#All],[DESCRIPCION]],"PRODUCTO INEXISTENTE",0)</f>
        <v>CARTULINA NEGRA FINA 1/8</v>
      </c>
      <c r="E220" s="1">
        <v>45902</v>
      </c>
      <c r="F220">
        <v>100</v>
      </c>
    </row>
    <row r="221" spans="1:6" x14ac:dyDescent="0.25">
      <c r="A221" t="s">
        <v>481</v>
      </c>
      <c r="B221">
        <v>2770</v>
      </c>
      <c r="C221" t="str">
        <f>ENTRADAS[[#This Row],[CODIGO]]&amp;ENTRADAS[[#This Row],[FECHA]]</f>
        <v>277045902</v>
      </c>
      <c r="D221" t="str" cm="1">
        <f t="array" ref="D221">_xlfn.XLOOKUP(ENTRADAS[[#This Row],[CODIGO]],STOCK[[#All],[CODIGO]],STOCK[[#All],[DESCRIPCION]],"PRODUCTO INEXISTENTE",0)</f>
        <v>MANTECA CACAO LABIAL</v>
      </c>
      <c r="E221" s="1">
        <v>45902</v>
      </c>
      <c r="F221">
        <v>12</v>
      </c>
    </row>
    <row r="222" spans="1:6" x14ac:dyDescent="0.25">
      <c r="A222" t="s">
        <v>481</v>
      </c>
      <c r="B222">
        <v>4455</v>
      </c>
      <c r="C222" t="str">
        <f>ENTRADAS[[#This Row],[CODIGO]]&amp;ENTRADAS[[#This Row],[FECHA]]</f>
        <v>445545902</v>
      </c>
      <c r="D222" t="str" cm="1">
        <f t="array" ref="D222">_xlfn.XLOOKUP(ENTRADAS[[#This Row],[CODIGO]],STOCK[[#All],[CODIGO]],STOCK[[#All],[DESCRIPCION]],"PRODUCTO INEXISTENTE",0)</f>
        <v>VASELINA CORRIENTE</v>
      </c>
      <c r="E222" s="1">
        <v>45902</v>
      </c>
      <c r="F222">
        <v>24</v>
      </c>
    </row>
    <row r="223" spans="1:6" x14ac:dyDescent="0.25">
      <c r="A223" t="s">
        <v>481</v>
      </c>
      <c r="B223">
        <v>4456</v>
      </c>
      <c r="C223" t="str">
        <f>ENTRADAS[[#This Row],[CODIGO]]&amp;ENTRADAS[[#This Row],[FECHA]]</f>
        <v>445645902</v>
      </c>
      <c r="D223" t="str" cm="1">
        <f t="array" ref="D223">_xlfn.XLOOKUP(ENTRADAS[[#This Row],[CODIGO]],STOCK[[#All],[CODIGO]],STOCK[[#All],[DESCRIPCION]],"PRODUCTO INEXISTENTE",0)</f>
        <v>VASELINA SABOR FRESA</v>
      </c>
      <c r="E223" s="1">
        <v>45902</v>
      </c>
      <c r="F223">
        <v>12</v>
      </c>
    </row>
    <row r="224" spans="1:6" x14ac:dyDescent="0.25">
      <c r="A224" t="s">
        <v>481</v>
      </c>
      <c r="B224">
        <v>8015</v>
      </c>
      <c r="C224" t="str">
        <f>ENTRADAS[[#This Row],[CODIGO]]&amp;ENTRADAS[[#This Row],[FECHA]]</f>
        <v>801545902</v>
      </c>
      <c r="D224" t="str" cm="1">
        <f t="array" ref="D224">_xlfn.XLOOKUP(ENTRADAS[[#This Row],[CODIGO]],STOCK[[#All],[CODIGO]],STOCK[[#All],[DESCRIPCION]],"PRODUCTO INEXISTENTE",0)</f>
        <v>FOMY 1/8</v>
      </c>
      <c r="E224" s="1">
        <v>45902</v>
      </c>
      <c r="F224">
        <v>140</v>
      </c>
    </row>
    <row r="225" spans="1:6" x14ac:dyDescent="0.25">
      <c r="A225" t="s">
        <v>481</v>
      </c>
      <c r="B225">
        <v>1264</v>
      </c>
      <c r="C225" t="str">
        <f>ENTRADAS[[#This Row],[CODIGO]]&amp;ENTRADAS[[#This Row],[FECHA]]</f>
        <v>126445902</v>
      </c>
      <c r="D225" t="str" cm="1">
        <f t="array" ref="D225">_xlfn.XLOOKUP(ENTRADAS[[#This Row],[CODIGO]],STOCK[[#All],[CODIGO]],STOCK[[#All],[DESCRIPCION]],"PRODUCTO INEXISTENTE",0)</f>
        <v>CARTON PAJA 1/8</v>
      </c>
      <c r="E225" s="1">
        <v>45902</v>
      </c>
      <c r="F225">
        <v>40</v>
      </c>
    </row>
    <row r="226" spans="1:6" x14ac:dyDescent="0.25">
      <c r="A226" t="s">
        <v>481</v>
      </c>
      <c r="B226">
        <v>4313</v>
      </c>
      <c r="C226" t="str">
        <f>ENTRADAS[[#This Row],[CODIGO]]&amp;ENTRADAS[[#This Row],[FECHA]]</f>
        <v>431345902</v>
      </c>
      <c r="D226" t="str" cm="1">
        <f t="array" ref="D226">_xlfn.XLOOKUP(ENTRADAS[[#This Row],[CODIGO]],STOCK[[#All],[CODIGO]],STOCK[[#All],[DESCRIPCION]],"PRODUCTO INEXISTENTE",0)</f>
        <v>TEMPERA PAYASITO</v>
      </c>
      <c r="E226" s="1">
        <v>45902</v>
      </c>
      <c r="F226">
        <v>20</v>
      </c>
    </row>
    <row r="227" spans="1:6" x14ac:dyDescent="0.25">
      <c r="A227" t="s">
        <v>481</v>
      </c>
      <c r="B227">
        <v>1271</v>
      </c>
      <c r="C227" t="str">
        <f>ENTRADAS[[#This Row],[CODIGO]]&amp;ENTRADAS[[#This Row],[FECHA]]</f>
        <v>127145902</v>
      </c>
      <c r="D227" t="str" cm="1">
        <f t="array" ref="D227">_xlfn.XLOOKUP(ENTRADAS[[#This Row],[CODIGO]],STOCK[[#All],[CODIGO]],STOCK[[#All],[DESCRIPCION]],"PRODUCTO INEXISTENTE",0)</f>
        <v>CARTON PRENSADO 1/8</v>
      </c>
      <c r="E227" s="1">
        <v>45902</v>
      </c>
      <c r="F227">
        <v>20</v>
      </c>
    </row>
    <row r="228" spans="1:6" x14ac:dyDescent="0.25">
      <c r="A228" t="s">
        <v>481</v>
      </c>
      <c r="B228">
        <v>9287</v>
      </c>
      <c r="C228" t="str">
        <f>ENTRADAS[[#This Row],[CODIGO]]&amp;ENTRADAS[[#This Row],[FECHA]]</f>
        <v>928745902</v>
      </c>
      <c r="D228" t="str" cm="1">
        <f t="array" ref="D228">_xlfn.XLOOKUP(ENTRADAS[[#This Row],[CODIGO]],STOCK[[#All],[CODIGO]],STOCK[[#All],[DESCRIPCION]],"PRODUCTO INEXISTENTE",0)</f>
        <v>FOMY ESCARCHADO 1/8</v>
      </c>
      <c r="E228" s="1">
        <v>45902</v>
      </c>
      <c r="F228">
        <v>60</v>
      </c>
    </row>
    <row r="229" spans="1:6" x14ac:dyDescent="0.25">
      <c r="A229" t="s">
        <v>481</v>
      </c>
      <c r="B229">
        <v>4475</v>
      </c>
      <c r="C229" t="str">
        <f>ENTRADAS[[#This Row],[CODIGO]]&amp;ENTRADAS[[#This Row],[FECHA]]</f>
        <v>447545902</v>
      </c>
      <c r="D229" t="str" cm="1">
        <f t="array" ref="D229">_xlfn.XLOOKUP(ENTRADAS[[#This Row],[CODIGO]],STOCK[[#All],[CODIGO]],STOCK[[#All],[DESCRIPCION]],"PRODUCTO INEXISTENTE",0)</f>
        <v>VINILO PAYASITO 80GR</v>
      </c>
      <c r="E229" s="1">
        <v>45902</v>
      </c>
      <c r="F229">
        <v>42</v>
      </c>
    </row>
    <row r="230" spans="1:6" x14ac:dyDescent="0.25">
      <c r="A230" t="s">
        <v>481</v>
      </c>
      <c r="B230">
        <v>3945</v>
      </c>
      <c r="C230" t="str">
        <f>ENTRADAS[[#This Row],[CODIGO]]&amp;ENTRADAS[[#This Row],[FECHA]]</f>
        <v>394545902</v>
      </c>
      <c r="D230" t="str" cm="1">
        <f t="array" ref="D230">_xlfn.XLOOKUP(ENTRADAS[[#This Row],[CODIGO]],STOCK[[#All],[CODIGO]],STOCK[[#All],[DESCRIPCION]],"PRODUCTO INEXISTENTE",0)</f>
        <v>ROLLO TIQUETEADORA</v>
      </c>
      <c r="E230" s="1">
        <v>45902</v>
      </c>
      <c r="F230">
        <v>20</v>
      </c>
    </row>
    <row r="231" spans="1:6" x14ac:dyDescent="0.25">
      <c r="A231" t="s">
        <v>481</v>
      </c>
      <c r="B231">
        <v>5092</v>
      </c>
      <c r="C231" t="str">
        <f>ENTRADAS[[#This Row],[CODIGO]]&amp;ENTRADAS[[#This Row],[FECHA]]</f>
        <v>509245902</v>
      </c>
      <c r="D231" t="str" cm="1">
        <f t="array" ref="D231">_xlfn.XLOOKUP(ENTRADAS[[#This Row],[CODIGO]],STOCK[[#All],[CODIGO]],STOCK[[#All],[DESCRIPCION]],"PRODUCTO INEXISTENTE",0)</f>
        <v xml:space="preserve">ROLLO TIQUETEADORA BLAN/RAYA </v>
      </c>
      <c r="E231" s="1">
        <v>45902</v>
      </c>
      <c r="F231">
        <v>30</v>
      </c>
    </row>
    <row r="232" spans="1:6" x14ac:dyDescent="0.25">
      <c r="A232" t="s">
        <v>481</v>
      </c>
      <c r="B232">
        <v>132</v>
      </c>
      <c r="C232" t="str">
        <f>ENTRADAS[[#This Row],[CODIGO]]&amp;ENTRADAS[[#This Row],[FECHA]]</f>
        <v>13245902</v>
      </c>
      <c r="D232" t="str" cm="1">
        <f t="array" ref="D232">_xlfn.XLOOKUP(ENTRADAS[[#This Row],[CODIGO]],STOCK[[#All],[CODIGO]],STOCK[[#All],[DESCRIPCION]],"PRODUCTO INEXISTENTE",0)</f>
        <v>ALGODÓN 15GR</v>
      </c>
      <c r="E232" s="1">
        <v>45902</v>
      </c>
      <c r="F232">
        <v>4</v>
      </c>
    </row>
    <row r="233" spans="1:6" x14ac:dyDescent="0.25">
      <c r="A233" t="s">
        <v>481</v>
      </c>
      <c r="B233">
        <v>10591</v>
      </c>
      <c r="C233" t="str">
        <f>ENTRADAS[[#This Row],[CODIGO]]&amp;ENTRADAS[[#This Row],[FECHA]]</f>
        <v>1059145902</v>
      </c>
      <c r="D233" t="str" cm="1">
        <f t="array" ref="D233">_xlfn.XLOOKUP(ENTRADAS[[#This Row],[CODIGO]],STOCK[[#All],[CODIGO]],STOCK[[#All],[DESCRIPCION]],"PRODUCTO INEXISTENTE",0)</f>
        <v>CUADERNO COSIDO 50H</v>
      </c>
      <c r="E233" s="1">
        <v>45902</v>
      </c>
      <c r="F233">
        <v>113</v>
      </c>
    </row>
    <row r="234" spans="1:6" x14ac:dyDescent="0.25">
      <c r="A234" t="s">
        <v>481</v>
      </c>
      <c r="B234">
        <v>4145</v>
      </c>
      <c r="C234" t="str">
        <f>ENTRADAS[[#This Row],[CODIGO]]&amp;ENTRADAS[[#This Row],[FECHA]]</f>
        <v>414545902</v>
      </c>
      <c r="D234" t="str" cm="1">
        <f t="array" ref="D234">_xlfn.XLOOKUP(ENTRADAS[[#This Row],[CODIGO]],STOCK[[#All],[CODIGO]],STOCK[[#All],[DESCRIPCION]],"PRODUCTO INEXISTENTE",0)</f>
        <v>SOBRE OE-864 HILO OFICIO</v>
      </c>
      <c r="E234" s="1">
        <v>45902</v>
      </c>
      <c r="F234">
        <v>12</v>
      </c>
    </row>
    <row r="235" spans="1:6" x14ac:dyDescent="0.25">
      <c r="A235" t="s">
        <v>481</v>
      </c>
      <c r="B235">
        <v>4134</v>
      </c>
      <c r="C235" t="str">
        <f>ENTRADAS[[#This Row],[CODIGO]]&amp;ENTRADAS[[#This Row],[FECHA]]</f>
        <v>413445902</v>
      </c>
      <c r="D235" t="str" cm="1">
        <f t="array" ref="D235">_xlfn.XLOOKUP(ENTRADAS[[#This Row],[CODIGO]],STOCK[[#All],[CODIGO]],STOCK[[#All],[DESCRIPCION]],"PRODUCTO INEXISTENTE",0)</f>
        <v>SOBRE OE-872 BROCHE CARTA</v>
      </c>
      <c r="E235" s="1">
        <v>45902</v>
      </c>
      <c r="F235">
        <v>12</v>
      </c>
    </row>
    <row r="236" spans="1:6" x14ac:dyDescent="0.25">
      <c r="A236" t="s">
        <v>481</v>
      </c>
      <c r="B236">
        <v>4470</v>
      </c>
      <c r="C236" t="str">
        <f>ENTRADAS[[#This Row],[CODIGO]]&amp;ENTRADAS[[#This Row],[FECHA]]</f>
        <v>447045902</v>
      </c>
      <c r="D236" t="str" cm="1">
        <f t="array" ref="D236">_xlfn.XLOOKUP(ENTRADAS[[#This Row],[CODIGO]],STOCK[[#All],[CODIGO]],STOCK[[#All],[DESCRIPCION]],"PRODUCTO INEXISTENTE",0)</f>
        <v>VINILO PAYASITO 125GR</v>
      </c>
      <c r="E236" s="1">
        <v>45902</v>
      </c>
      <c r="F236">
        <v>4</v>
      </c>
    </row>
    <row r="237" spans="1:6" x14ac:dyDescent="0.25">
      <c r="A237" t="s">
        <v>481</v>
      </c>
      <c r="B237">
        <v>14791</v>
      </c>
      <c r="C237" t="str">
        <f>ENTRADAS[[#This Row],[CODIGO]]&amp;ENTRADAS[[#This Row],[FECHA]]</f>
        <v>1479145902</v>
      </c>
      <c r="D237" t="str" cm="1">
        <f t="array" ref="D237">_xlfn.XLOOKUP(ENTRADAS[[#This Row],[CODIGO]],STOCK[[#All],[CODIGO]],STOCK[[#All],[DESCRIPCION]],"PRODUCTO INEXISTENTE",0)</f>
        <v>CUADERNO COSIDO 100H</v>
      </c>
      <c r="E237" s="1">
        <v>45902</v>
      </c>
      <c r="F237">
        <v>87</v>
      </c>
    </row>
    <row r="238" spans="1:6" x14ac:dyDescent="0.25">
      <c r="A238" t="s">
        <v>481</v>
      </c>
      <c r="B238">
        <v>11229</v>
      </c>
      <c r="C238" t="str">
        <f>ENTRADAS[[#This Row],[CODIGO]]&amp;ENTRADAS[[#This Row],[FECHA]]</f>
        <v>1122945902</v>
      </c>
      <c r="D238" t="str" cm="1">
        <f t="array" ref="D238">_xlfn.XLOOKUP(ENTRADAS[[#This Row],[CODIGO]],STOCK[[#All],[CODIGO]],STOCK[[#All],[DESCRIPCION]],"PRODUCTO INEXISTENTE",0)</f>
        <v>CARPETA OE-809 LEGAJADOR OFICIO</v>
      </c>
      <c r="E238" s="1">
        <v>45902</v>
      </c>
      <c r="F238">
        <v>16</v>
      </c>
    </row>
    <row r="239" spans="1:6" x14ac:dyDescent="0.25">
      <c r="A239" t="s">
        <v>481</v>
      </c>
      <c r="B239">
        <v>554</v>
      </c>
      <c r="C239" t="str">
        <f>ENTRADAS[[#This Row],[CODIGO]]&amp;ENTRADAS[[#This Row],[FECHA]]</f>
        <v>55445902</v>
      </c>
      <c r="D239" t="str" cm="1">
        <f t="array" ref="D239">_xlfn.XLOOKUP(ENTRADAS[[#This Row],[CODIGO]],STOCK[[#All],[CODIGO]],STOCK[[#All],[DESCRIPCION]],"PRODUCTO INEXISTENTE",0)</f>
        <v>BLOCK AMARILLLO CARTA CUA 50H NORMA</v>
      </c>
      <c r="E239" s="1">
        <v>45902</v>
      </c>
      <c r="F239">
        <v>12</v>
      </c>
    </row>
    <row r="240" spans="1:6" x14ac:dyDescent="0.25">
      <c r="A240" t="s">
        <v>481</v>
      </c>
      <c r="B240">
        <v>418</v>
      </c>
      <c r="C240" t="str">
        <f>ENTRADAS[[#This Row],[CODIGO]]&amp;ENTRADAS[[#This Row],[FECHA]]</f>
        <v>41845902</v>
      </c>
      <c r="D240" t="str" cm="1">
        <f t="array" ref="D240">_xlfn.XLOOKUP(ENTRADAS[[#This Row],[CODIGO]],STOCK[[#All],[CODIGO]],STOCK[[#All],[DESCRIPCION]],"PRODUCTO INEXISTENTE",0)</f>
        <v>AZ CARTA ECONOMICA</v>
      </c>
      <c r="E240" s="1">
        <v>45902</v>
      </c>
      <c r="F240">
        <v>8</v>
      </c>
    </row>
    <row r="241" spans="1:6" x14ac:dyDescent="0.25">
      <c r="A241" t="s">
        <v>481</v>
      </c>
      <c r="B241">
        <v>1104</v>
      </c>
      <c r="C241" t="str">
        <f>ENTRADAS[[#This Row],[CODIGO]]&amp;ENTRADAS[[#This Row],[FECHA]]</f>
        <v>110445902</v>
      </c>
      <c r="D241" t="str" cm="1">
        <f t="array" ref="D241">_xlfn.XLOOKUP(ENTRADAS[[#This Row],[CODIGO]],STOCK[[#All],[CODIGO]],STOCK[[#All],[DESCRIPCION]],"PRODUCTO INEXISTENTE",0)</f>
        <v>CARPETA OE-812 FUELLE OFICIO</v>
      </c>
      <c r="E241" s="1">
        <v>45902</v>
      </c>
      <c r="F241">
        <v>7</v>
      </c>
    </row>
    <row r="242" spans="1:6" x14ac:dyDescent="0.25">
      <c r="A242" t="s">
        <v>481</v>
      </c>
      <c r="B242">
        <v>420</v>
      </c>
      <c r="C242" t="str">
        <f>ENTRADAS[[#This Row],[CODIGO]]&amp;ENTRADAS[[#This Row],[FECHA]]</f>
        <v>42045902</v>
      </c>
      <c r="D242" t="str" cm="1">
        <f t="array" ref="D242">_xlfn.XLOOKUP(ENTRADAS[[#This Row],[CODIGO]],STOCK[[#All],[CODIGO]],STOCK[[#All],[DESCRIPCION]],"PRODUCTO INEXISTENTE",0)</f>
        <v>AZ OFICIO ECONOMICA</v>
      </c>
      <c r="E242" s="1">
        <v>45902</v>
      </c>
      <c r="F242">
        <v>4</v>
      </c>
    </row>
    <row r="243" spans="1:6" x14ac:dyDescent="0.25">
      <c r="A243" t="s">
        <v>481</v>
      </c>
      <c r="B243">
        <v>3867</v>
      </c>
      <c r="C243" t="str">
        <f>ENTRADAS[[#This Row],[CODIGO]]&amp;ENTRADAS[[#This Row],[FECHA]]</f>
        <v>386745902</v>
      </c>
      <c r="D243" t="str" cm="1">
        <f t="array" ref="D243">_xlfn.XLOOKUP(ENTRADAS[[#This Row],[CODIGO]],STOCK[[#All],[CODIGO]],STOCK[[#All],[DESCRIPCION]],"PRODUCTO INEXISTENTE",0)</f>
        <v>RESMA CARTA 75GR REPROGRAF</v>
      </c>
      <c r="E243" s="1">
        <v>45902</v>
      </c>
      <c r="F243">
        <v>4</v>
      </c>
    </row>
    <row r="244" spans="1:6" x14ac:dyDescent="0.25">
      <c r="A244" t="s">
        <v>481</v>
      </c>
      <c r="B244">
        <v>3940</v>
      </c>
      <c r="C244" t="str">
        <f>ENTRADAS[[#This Row],[CODIGO]]&amp;ENTRADAS[[#This Row],[FECHA]]</f>
        <v>394045902</v>
      </c>
      <c r="D244" t="str" cm="1">
        <f t="array" ref="D244">_xlfn.XLOOKUP(ENTRADAS[[#This Row],[CODIGO]],STOCK[[#All],[CODIGO]],STOCK[[#All],[DESCRIPCION]],"PRODUCTO INEXISTENTE",0)</f>
        <v>ROLLO TERMICO 57*30</v>
      </c>
      <c r="E244" s="1">
        <v>45902</v>
      </c>
      <c r="F244">
        <v>3</v>
      </c>
    </row>
    <row r="245" spans="1:6" x14ac:dyDescent="0.25">
      <c r="A245" t="s">
        <v>481</v>
      </c>
      <c r="B245">
        <v>3870</v>
      </c>
      <c r="C245" t="str">
        <f>ENTRADAS[[#This Row],[CODIGO]]&amp;ENTRADAS[[#This Row],[FECHA]]</f>
        <v>387045902</v>
      </c>
      <c r="D245" t="str" cm="1">
        <f t="array" ref="D245">_xlfn.XLOOKUP(ENTRADAS[[#This Row],[CODIGO]],STOCK[[#All],[CODIGO]],STOCK[[#All],[DESCRIPCION]],"PRODUCTO INEXISTENTE",0)</f>
        <v>RESMA OFICIO 75GR REPROGRAF</v>
      </c>
      <c r="E245" s="1">
        <v>45902</v>
      </c>
      <c r="F245">
        <v>11</v>
      </c>
    </row>
    <row r="246" spans="1:6" x14ac:dyDescent="0.25">
      <c r="A246" t="s">
        <v>481</v>
      </c>
      <c r="B246">
        <v>286</v>
      </c>
      <c r="C246" t="str">
        <f>ENTRADAS[[#This Row],[CODIGO]]&amp;ENTRADAS[[#This Row],[FECHA]]</f>
        <v>28645902</v>
      </c>
      <c r="D246" t="str" cm="1">
        <f t="array" ref="D246">_xlfn.XLOOKUP(ENTRADAS[[#This Row],[CODIGO]],STOCK[[#All],[CODIGO]],STOCK[[#All],[DESCRIPCION]],"PRODUCTO INEXISTENTE",0)</f>
        <v>ARCH OE-455 OFICIO PROMO 13B C/MANIJA P60</v>
      </c>
      <c r="E246" s="1">
        <v>45902</v>
      </c>
      <c r="F246">
        <v>3</v>
      </c>
    </row>
    <row r="247" spans="1:6" x14ac:dyDescent="0.25">
      <c r="A247" t="s">
        <v>481</v>
      </c>
      <c r="B247">
        <v>3933</v>
      </c>
      <c r="C247" t="str">
        <f>ENTRADAS[[#This Row],[CODIGO]]&amp;ENTRADAS[[#This Row],[FECHA]]</f>
        <v>393345902</v>
      </c>
      <c r="D247" t="str" cm="1">
        <f t="array" ref="D247">_xlfn.XLOOKUP(ENTRADAS[[#This Row],[CODIGO]],STOCK[[#All],[CODIGO]],STOCK[[#All],[DESCRIPCION]],"PRODUCTO INEXISTENTE",0)</f>
        <v>ROLLO TERMICO 80*60</v>
      </c>
      <c r="E247" s="1">
        <v>45902</v>
      </c>
      <c r="F247">
        <v>2</v>
      </c>
    </row>
    <row r="248" spans="1:6" x14ac:dyDescent="0.25">
      <c r="A248" t="s">
        <v>481</v>
      </c>
      <c r="B248">
        <v>633</v>
      </c>
      <c r="C248" t="str">
        <f>ENTRADAS[[#This Row],[CODIGO]]&amp;ENTRADAS[[#This Row],[FECHA]]</f>
        <v>63345902</v>
      </c>
      <c r="D248" t="str" cm="1">
        <f t="array" ref="D248">_xlfn.XLOOKUP(ENTRADAS[[#This Row],[CODIGO]],STOCK[[#All],[CODIGO]],STOCK[[#All],[DESCRIPCION]],"PRODUCTO INEXISTENTE",0)</f>
        <v>BOLA ICOPOR NO. 1</v>
      </c>
      <c r="E248" s="1">
        <v>45902</v>
      </c>
      <c r="F248">
        <v>70</v>
      </c>
    </row>
    <row r="249" spans="1:6" x14ac:dyDescent="0.25">
      <c r="A249" t="s">
        <v>481</v>
      </c>
      <c r="B249">
        <v>634</v>
      </c>
      <c r="C249" t="str">
        <f>ENTRADAS[[#This Row],[CODIGO]]&amp;ENTRADAS[[#This Row],[FECHA]]</f>
        <v>63445902</v>
      </c>
      <c r="D249" t="str" cm="1">
        <f t="array" ref="D249">_xlfn.XLOOKUP(ENTRADAS[[#This Row],[CODIGO]],STOCK[[#All],[CODIGO]],STOCK[[#All],[DESCRIPCION]],"PRODUCTO INEXISTENTE",0)</f>
        <v>BOLA ICOPOR NO. 2</v>
      </c>
      <c r="E249" s="1">
        <v>45902</v>
      </c>
      <c r="F249">
        <v>90</v>
      </c>
    </row>
    <row r="250" spans="1:6" x14ac:dyDescent="0.25">
      <c r="A250" t="s">
        <v>481</v>
      </c>
      <c r="B250">
        <v>635</v>
      </c>
      <c r="C250" t="str">
        <f>ENTRADAS[[#This Row],[CODIGO]]&amp;ENTRADAS[[#This Row],[FECHA]]</f>
        <v>63545902</v>
      </c>
      <c r="D250" t="str" cm="1">
        <f t="array" ref="D250">_xlfn.XLOOKUP(ENTRADAS[[#This Row],[CODIGO]],STOCK[[#All],[CODIGO]],STOCK[[#All],[DESCRIPCION]],"PRODUCTO INEXISTENTE",0)</f>
        <v>BOLA ICOPOR NO. 3</v>
      </c>
      <c r="E250" s="1">
        <v>45902</v>
      </c>
      <c r="F250">
        <v>70</v>
      </c>
    </row>
    <row r="251" spans="1:6" x14ac:dyDescent="0.25">
      <c r="A251" t="s">
        <v>481</v>
      </c>
      <c r="B251">
        <v>636</v>
      </c>
      <c r="C251" t="str">
        <f>ENTRADAS[[#This Row],[CODIGO]]&amp;ENTRADAS[[#This Row],[FECHA]]</f>
        <v>63645902</v>
      </c>
      <c r="D251" t="str" cm="1">
        <f t="array" ref="D251">_xlfn.XLOOKUP(ENTRADAS[[#This Row],[CODIGO]],STOCK[[#All],[CODIGO]],STOCK[[#All],[DESCRIPCION]],"PRODUCTO INEXISTENTE",0)</f>
        <v>BOLA ICOPOR NO. 4</v>
      </c>
      <c r="E251" s="1">
        <v>45902</v>
      </c>
      <c r="F251">
        <v>85</v>
      </c>
    </row>
    <row r="252" spans="1:6" x14ac:dyDescent="0.25">
      <c r="A252" t="s">
        <v>481</v>
      </c>
      <c r="B252">
        <v>637</v>
      </c>
      <c r="C252" t="str">
        <f>ENTRADAS[[#This Row],[CODIGO]]&amp;ENTRADAS[[#This Row],[FECHA]]</f>
        <v>63745902</v>
      </c>
      <c r="D252" t="str" cm="1">
        <f t="array" ref="D252">_xlfn.XLOOKUP(ENTRADAS[[#This Row],[CODIGO]],STOCK[[#All],[CODIGO]],STOCK[[#All],[DESCRIPCION]],"PRODUCTO INEXISTENTE",0)</f>
        <v>BOLA ICOPOR NO. 5</v>
      </c>
      <c r="E252" s="1">
        <v>45902</v>
      </c>
      <c r="F252">
        <v>63</v>
      </c>
    </row>
    <row r="253" spans="1:6" x14ac:dyDescent="0.25">
      <c r="A253" t="s">
        <v>481</v>
      </c>
      <c r="B253">
        <v>638</v>
      </c>
      <c r="C253" t="str">
        <f>ENTRADAS[[#This Row],[CODIGO]]&amp;ENTRADAS[[#This Row],[FECHA]]</f>
        <v>63845902</v>
      </c>
      <c r="D253" t="str" cm="1">
        <f t="array" ref="D253">_xlfn.XLOOKUP(ENTRADAS[[#This Row],[CODIGO]],STOCK[[#All],[CODIGO]],STOCK[[#All],[DESCRIPCION]],"PRODUCTO INEXISTENTE",0)</f>
        <v>BOLA ICOPOR NO. 6</v>
      </c>
      <c r="E253" s="1">
        <v>45902</v>
      </c>
      <c r="F253">
        <v>38</v>
      </c>
    </row>
    <row r="254" spans="1:6" x14ac:dyDescent="0.25">
      <c r="A254" t="s">
        <v>481</v>
      </c>
      <c r="B254">
        <v>639</v>
      </c>
      <c r="C254" t="str">
        <f>ENTRADAS[[#This Row],[CODIGO]]&amp;ENTRADAS[[#This Row],[FECHA]]</f>
        <v>63945902</v>
      </c>
      <c r="D254" t="str" cm="1">
        <f t="array" ref="D254">_xlfn.XLOOKUP(ENTRADAS[[#This Row],[CODIGO]],STOCK[[#All],[CODIGO]],STOCK[[#All],[DESCRIPCION]],"PRODUCTO INEXISTENTE",0)</f>
        <v>BOLA ICOPOR NO. 7</v>
      </c>
      <c r="E254" s="1">
        <v>45902</v>
      </c>
      <c r="F254">
        <v>37</v>
      </c>
    </row>
    <row r="255" spans="1:6" x14ac:dyDescent="0.25">
      <c r="A255" t="s">
        <v>481</v>
      </c>
      <c r="B255">
        <v>640</v>
      </c>
      <c r="C255" t="str">
        <f>ENTRADAS[[#This Row],[CODIGO]]&amp;ENTRADAS[[#This Row],[FECHA]]</f>
        <v>64045902</v>
      </c>
      <c r="D255" t="str" cm="1">
        <f t="array" ref="D255">_xlfn.XLOOKUP(ENTRADAS[[#This Row],[CODIGO]],STOCK[[#All],[CODIGO]],STOCK[[#All],[DESCRIPCION]],"PRODUCTO INEXISTENTE",0)</f>
        <v>BOLA ICOPOR NO. 8</v>
      </c>
      <c r="E255" s="1">
        <v>45902</v>
      </c>
      <c r="F255">
        <v>45</v>
      </c>
    </row>
    <row r="256" spans="1:6" x14ac:dyDescent="0.25">
      <c r="A256" t="s">
        <v>481</v>
      </c>
      <c r="B256">
        <v>641</v>
      </c>
      <c r="C256" t="str">
        <f>ENTRADAS[[#This Row],[CODIGO]]&amp;ENTRADAS[[#This Row],[FECHA]]</f>
        <v>64145902</v>
      </c>
      <c r="D256" t="str" cm="1">
        <f t="array" ref="D256">_xlfn.XLOOKUP(ENTRADAS[[#This Row],[CODIGO]],STOCK[[#All],[CODIGO]],STOCK[[#All],[DESCRIPCION]],"PRODUCTO INEXISTENTE",0)</f>
        <v>BOLA ICOPOR NO. 10</v>
      </c>
      <c r="E256" s="1">
        <v>45902</v>
      </c>
      <c r="F256">
        <v>10</v>
      </c>
    </row>
    <row r="257" spans="1:6" x14ac:dyDescent="0.25">
      <c r="A257" t="s">
        <v>481</v>
      </c>
      <c r="B257">
        <v>642</v>
      </c>
      <c r="C257" t="str">
        <f>ENTRADAS[[#This Row],[CODIGO]]&amp;ENTRADAS[[#This Row],[FECHA]]</f>
        <v>64245902</v>
      </c>
      <c r="D257" t="str" cm="1">
        <f t="array" ref="D257">_xlfn.XLOOKUP(ENTRADAS[[#This Row],[CODIGO]],STOCK[[#All],[CODIGO]],STOCK[[#All],[DESCRIPCION]],"PRODUCTO INEXISTENTE",0)</f>
        <v>BOLA ICOPOR NO. 12</v>
      </c>
      <c r="E257" s="1">
        <v>45902</v>
      </c>
      <c r="F257">
        <v>15</v>
      </c>
    </row>
    <row r="258" spans="1:6" x14ac:dyDescent="0.25">
      <c r="A258" t="s">
        <v>481</v>
      </c>
      <c r="B258">
        <v>644</v>
      </c>
      <c r="C258" t="str">
        <f>ENTRADAS[[#This Row],[CODIGO]]&amp;ENTRADAS[[#This Row],[FECHA]]</f>
        <v>64445902</v>
      </c>
      <c r="D258" t="str" cm="1">
        <f t="array" ref="D258">_xlfn.XLOOKUP(ENTRADAS[[#This Row],[CODIGO]],STOCK[[#All],[CODIGO]],STOCK[[#All],[DESCRIPCION]],"PRODUCTO INEXISTENTE",0)</f>
        <v>BOLA ICOPOR NO. 17</v>
      </c>
      <c r="E258" s="1">
        <v>45902</v>
      </c>
      <c r="F258">
        <v>4</v>
      </c>
    </row>
    <row r="259" spans="1:6" x14ac:dyDescent="0.25">
      <c r="A259" t="s">
        <v>481</v>
      </c>
      <c r="B259">
        <v>645</v>
      </c>
      <c r="C259" t="str">
        <f>ENTRADAS[[#This Row],[CODIGO]]&amp;ENTRADAS[[#This Row],[FECHA]]</f>
        <v>64545902</v>
      </c>
      <c r="D259" t="str" cm="1">
        <f t="array" ref="D259">_xlfn.XLOOKUP(ENTRADAS[[#This Row],[CODIGO]],STOCK[[#All],[CODIGO]],STOCK[[#All],[DESCRIPCION]],"PRODUCTO INEXISTENTE",0)</f>
        <v>BOLA ICOPOR NO. 20</v>
      </c>
      <c r="E259" s="1">
        <v>45902</v>
      </c>
      <c r="F259">
        <v>3</v>
      </c>
    </row>
    <row r="260" spans="1:6" x14ac:dyDescent="0.25">
      <c r="A260" t="s">
        <v>481</v>
      </c>
      <c r="B260">
        <v>347</v>
      </c>
      <c r="C260" t="str">
        <f>ENTRADAS[[#This Row],[CODIGO]]&amp;ENTRADAS[[#This Row],[FECHA]]</f>
        <v>34745902</v>
      </c>
      <c r="D260" t="str" cm="1">
        <f t="array" ref="D260">_xlfn.XLOOKUP(ENTRADAS[[#This Row],[CODIGO]],STOCK[[#All],[CODIGO]],STOCK[[#All],[DESCRIPCION]],"PRODUCTO INEXISTENTE",0)</f>
        <v>ASERRIN COLORES</v>
      </c>
      <c r="E260" s="1">
        <v>45902</v>
      </c>
      <c r="F260">
        <v>10</v>
      </c>
    </row>
    <row r="261" spans="1:6" x14ac:dyDescent="0.25">
      <c r="A261" t="s">
        <v>481</v>
      </c>
      <c r="B261">
        <v>1083</v>
      </c>
      <c r="C261" t="str">
        <f>ENTRADAS[[#This Row],[CODIGO]]&amp;ENTRADAS[[#This Row],[FECHA]]</f>
        <v>108345902</v>
      </c>
      <c r="D261" t="str" cm="1">
        <f t="array" ref="D261">_xlfn.XLOOKUP(ENTRADAS[[#This Row],[CODIGO]],STOCK[[#All],[CODIGO]],STOCK[[#All],[DESCRIPCION]],"PRODUCTO INEXISTENTE",0)</f>
        <v>CARPETA CELUGUIA CARTA ECONOMICA</v>
      </c>
      <c r="E261" s="1">
        <v>45902</v>
      </c>
      <c r="F261">
        <v>21</v>
      </c>
    </row>
    <row r="262" spans="1:6" x14ac:dyDescent="0.25">
      <c r="A262" t="s">
        <v>481</v>
      </c>
      <c r="B262">
        <v>13624</v>
      </c>
      <c r="C262" t="str">
        <f>ENTRADAS[[#This Row],[CODIGO]]&amp;ENTRADAS[[#This Row],[FECHA]]</f>
        <v>1362445902</v>
      </c>
      <c r="D262" t="str" cm="1">
        <f t="array" ref="D262">_xlfn.XLOOKUP(ENTRADAS[[#This Row],[CODIGO]],STOCK[[#All],[CODIGO]],STOCK[[#All],[DESCRIPCION]],"PRODUCTO INEXISTENTE",0)</f>
        <v>TAPABOCAS</v>
      </c>
      <c r="E262" s="1">
        <v>45902</v>
      </c>
      <c r="F262">
        <v>100</v>
      </c>
    </row>
    <row r="263" spans="1:6" x14ac:dyDescent="0.25">
      <c r="A263" t="s">
        <v>481</v>
      </c>
      <c r="B263">
        <v>4247</v>
      </c>
      <c r="C263" t="str">
        <f>ENTRADAS[[#This Row],[CODIGO]]&amp;ENTRADAS[[#This Row],[FECHA]]</f>
        <v>424745902</v>
      </c>
      <c r="D263" t="str" cm="1">
        <f t="array" ref="D263">_xlfn.XLOOKUP(ENTRADAS[[#This Row],[CODIGO]],STOCK[[#All],[CODIGO]],STOCK[[#All],[DESCRIPCION]],"PRODUCTO INEXISTENTE",0)</f>
        <v>ETIQUETADOR MX-5500</v>
      </c>
      <c r="E263" s="1">
        <v>45902</v>
      </c>
      <c r="F263">
        <v>1</v>
      </c>
    </row>
    <row r="264" spans="1:6" x14ac:dyDescent="0.25">
      <c r="A264" t="s">
        <v>482</v>
      </c>
      <c r="B264">
        <v>1341</v>
      </c>
      <c r="C264" t="str">
        <f>ENTRADAS[[#This Row],[CODIGO]]&amp;ENTRADAS[[#This Row],[FECHA]]</f>
        <v>134145902</v>
      </c>
      <c r="D264" t="str" cm="1">
        <f t="array" ref="D264">_xlfn.XLOOKUP(ENTRADAS[[#This Row],[CODIGO]],STOCK[[#All],[CODIGO]],STOCK[[#All],[DESCRIPCION]],"PRODUCTO INEXISTENTE",0)</f>
        <v>CARTULINA BRISTOL 1/8</v>
      </c>
      <c r="E264" s="1">
        <v>45902</v>
      </c>
      <c r="F264">
        <v>85</v>
      </c>
    </row>
    <row r="265" spans="1:6" x14ac:dyDescent="0.25">
      <c r="A265" t="s">
        <v>482</v>
      </c>
      <c r="B265">
        <v>251</v>
      </c>
      <c r="C265" t="str">
        <f>ENTRADAS[[#This Row],[CODIGO]]&amp;ENTRADAS[[#This Row],[FECHA]]</f>
        <v>25145902</v>
      </c>
      <c r="D265" t="str" cm="1">
        <f t="array" ref="D265">_xlfn.XLOOKUP(ENTRADAS[[#This Row],[CODIGO]],STOCK[[#All],[CODIGO]],STOCK[[#All],[DESCRIPCION]],"PRODUCTO INEXISTENTE",0)</f>
        <v>PAPEL KIMBELY 90GR</v>
      </c>
      <c r="E265" s="1">
        <v>45902</v>
      </c>
      <c r="F265">
        <v>70</v>
      </c>
    </row>
    <row r="266" spans="1:6" x14ac:dyDescent="0.25">
      <c r="A266" t="s">
        <v>482</v>
      </c>
      <c r="B266">
        <v>3328</v>
      </c>
      <c r="C266" t="str">
        <f>ENTRADAS[[#This Row],[CODIGO]]&amp;ENTRADAS[[#This Row],[FECHA]]</f>
        <v>332845902</v>
      </c>
      <c r="D266" t="str" cm="1">
        <f t="array" ref="D266">_xlfn.XLOOKUP(ENTRADAS[[#This Row],[CODIGO]],STOCK[[#All],[CODIGO]],STOCK[[#All],[DESCRIPCION]],"PRODUCTO INEXISTENTE",0)</f>
        <v>PAPEL SILUETA 1/8 P*10</v>
      </c>
      <c r="E266" s="1">
        <v>45902</v>
      </c>
      <c r="F266">
        <v>15</v>
      </c>
    </row>
    <row r="267" spans="1:6" x14ac:dyDescent="0.25">
      <c r="A267" t="s">
        <v>482</v>
      </c>
      <c r="B267">
        <v>3318</v>
      </c>
      <c r="C267" t="str">
        <f>ENTRADAS[[#This Row],[CODIGO]]&amp;ENTRADAS[[#This Row],[FECHA]]</f>
        <v>331845902</v>
      </c>
      <c r="D267" t="str" cm="1">
        <f t="array" ref="D267">_xlfn.XLOOKUP(ENTRADAS[[#This Row],[CODIGO]],STOCK[[#All],[CODIGO]],STOCK[[#All],[DESCRIPCION]],"PRODUCTO INEXISTENTE",0)</f>
        <v>PAPEL PERIODICO PLIEGO 70*100</v>
      </c>
      <c r="E267" s="1">
        <v>45902</v>
      </c>
      <c r="F267">
        <v>380</v>
      </c>
    </row>
    <row r="268" spans="1:6" x14ac:dyDescent="0.25">
      <c r="A268" t="s">
        <v>482</v>
      </c>
      <c r="B268">
        <v>3264</v>
      </c>
      <c r="C268" t="str">
        <f>ENTRADAS[[#This Row],[CODIGO]]&amp;ENTRADAS[[#This Row],[FECHA]]</f>
        <v>326445902</v>
      </c>
      <c r="D268" t="str" cm="1">
        <f t="array" ref="D268">_xlfn.XLOOKUP(ENTRADAS[[#This Row],[CODIGO]],STOCK[[#All],[CODIGO]],STOCK[[#All],[DESCRIPCION]],"PRODUCTO INEXISTENTE",0)</f>
        <v>PAPEL CARBON A4 NEGRO KORES</v>
      </c>
      <c r="E268" s="1">
        <v>45902</v>
      </c>
      <c r="F268">
        <v>29</v>
      </c>
    </row>
    <row r="269" spans="1:6" x14ac:dyDescent="0.25">
      <c r="A269" t="s">
        <v>482</v>
      </c>
      <c r="B269">
        <v>1349</v>
      </c>
      <c r="C269" t="str">
        <f>ENTRADAS[[#This Row],[CODIGO]]&amp;ENTRADAS[[#This Row],[FECHA]]</f>
        <v>134945902</v>
      </c>
      <c r="D269" t="str" cm="1">
        <f t="array" ref="D269">_xlfn.XLOOKUP(ENTRADAS[[#This Row],[CODIGO]],STOCK[[#All],[CODIGO]],STOCK[[#All],[DESCRIPCION]],"PRODUCTO INEXISTENTE",0)</f>
        <v>CARTULINA NEGRA FINA 1/8</v>
      </c>
      <c r="E269" s="1">
        <v>45902</v>
      </c>
      <c r="F269">
        <v>26</v>
      </c>
    </row>
    <row r="270" spans="1:6" x14ac:dyDescent="0.25">
      <c r="A270" t="s">
        <v>482</v>
      </c>
      <c r="B270">
        <v>17597</v>
      </c>
      <c r="C270" t="str">
        <f>ENTRADAS[[#This Row],[CODIGO]]&amp;ENTRADAS[[#This Row],[FECHA]]</f>
        <v>1759745902</v>
      </c>
      <c r="D270" t="str" cm="1">
        <f t="array" ref="D270">_xlfn.XLOOKUP(ENTRADAS[[#This Row],[CODIGO]],STOCK[[#All],[CODIGO]],STOCK[[#All],[DESCRIPCION]],"PRODUCTO INEXISTENTE",0)</f>
        <v>PAPEL PERGAMINO 1/8 90GRS</v>
      </c>
      <c r="E270" s="1">
        <v>45902</v>
      </c>
      <c r="F270">
        <v>31</v>
      </c>
    </row>
    <row r="271" spans="1:6" x14ac:dyDescent="0.25">
      <c r="A271" t="s">
        <v>482</v>
      </c>
      <c r="B271">
        <v>3271</v>
      </c>
      <c r="C271" t="str">
        <f>ENTRADAS[[#This Row],[CODIGO]]&amp;ENTRADAS[[#This Row],[FECHA]]</f>
        <v>327145902</v>
      </c>
      <c r="D271" t="str" cm="1">
        <f t="array" ref="D271">_xlfn.XLOOKUP(ENTRADAS[[#This Row],[CODIGO]],STOCK[[#All],[CODIGO]],STOCK[[#All],[DESCRIPCION]],"PRODUCTO INEXISTENTE",0)</f>
        <v>PAPEL CRAF PLIEGO 70*100</v>
      </c>
      <c r="E271" s="1">
        <v>45902</v>
      </c>
      <c r="F271">
        <v>423</v>
      </c>
    </row>
    <row r="272" spans="1:6" x14ac:dyDescent="0.25">
      <c r="A272" t="s">
        <v>482</v>
      </c>
      <c r="B272">
        <v>3281</v>
      </c>
      <c r="C272" t="str">
        <f>ENTRADAS[[#This Row],[CODIGO]]&amp;ENTRADAS[[#This Row],[FECHA]]</f>
        <v>328145902</v>
      </c>
      <c r="D272" t="str" cm="1">
        <f t="array" ref="D272">_xlfn.XLOOKUP(ENTRADAS[[#This Row],[CODIGO]],STOCK[[#All],[CODIGO]],STOCK[[#All],[DESCRIPCION]],"PRODUCTO INEXISTENTE",0)</f>
        <v>CARTULINA DUREX 1/8</v>
      </c>
      <c r="E272" s="1">
        <v>45902</v>
      </c>
      <c r="F272">
        <v>37</v>
      </c>
    </row>
    <row r="273" spans="1:6" x14ac:dyDescent="0.25">
      <c r="A273" t="s">
        <v>482</v>
      </c>
      <c r="B273">
        <v>85</v>
      </c>
      <c r="C273" t="str">
        <f>ENTRADAS[[#This Row],[CODIGO]]&amp;ENTRADAS[[#This Row],[FECHA]]</f>
        <v>8545902</v>
      </c>
      <c r="D273" t="str" cm="1">
        <f t="array" ref="D273">_xlfn.XLOOKUP(ENTRADAS[[#This Row],[CODIGO]],STOCK[[#All],[CODIGO]],STOCK[[#All],[DESCRIPCION]],"PRODUCTO INEXISTENTE",0)</f>
        <v>ACETATO PROYECCION CARTA</v>
      </c>
      <c r="E273" s="1">
        <v>45902</v>
      </c>
      <c r="F273">
        <v>16</v>
      </c>
    </row>
    <row r="274" spans="1:6" x14ac:dyDescent="0.25">
      <c r="A274" t="s">
        <v>482</v>
      </c>
      <c r="B274">
        <v>3331</v>
      </c>
      <c r="C274" t="str">
        <f>ENTRADAS[[#This Row],[CODIGO]]&amp;ENTRADAS[[#This Row],[FECHA]]</f>
        <v>333145902</v>
      </c>
      <c r="D274" t="str" cm="1">
        <f t="array" ref="D274">_xlfn.XLOOKUP(ENTRADAS[[#This Row],[CODIGO]],STOCK[[#All],[CODIGO]],STOCK[[#All],[DESCRIPCION]],"PRODUCTO INEXISTENTE",0)</f>
        <v>PAPEL SILUETA 50*70</v>
      </c>
      <c r="E274" s="1">
        <v>45902</v>
      </c>
      <c r="F274">
        <v>46</v>
      </c>
    </row>
    <row r="275" spans="1:6" x14ac:dyDescent="0.25">
      <c r="A275" t="s">
        <v>482</v>
      </c>
      <c r="B275">
        <v>3258</v>
      </c>
      <c r="C275" t="str">
        <f>ENTRADAS[[#This Row],[CODIGO]]&amp;ENTRADAS[[#This Row],[FECHA]]</f>
        <v>325845902</v>
      </c>
      <c r="D275" t="str" cm="1">
        <f t="array" ref="D275">_xlfn.XLOOKUP(ENTRADAS[[#This Row],[CODIGO]],STOCK[[#All],[CODIGO]],STOCK[[#All],[DESCRIPCION]],"PRODUCTO INEXISTENTE",0)</f>
        <v>PAPEL BOND 16/60 PLIEGO</v>
      </c>
      <c r="E275" s="1">
        <v>45902</v>
      </c>
      <c r="F275">
        <v>22</v>
      </c>
    </row>
    <row r="276" spans="1:6" x14ac:dyDescent="0.25">
      <c r="A276" t="s">
        <v>482</v>
      </c>
      <c r="B276">
        <v>15614</v>
      </c>
      <c r="C276" t="str">
        <f>ENTRADAS[[#This Row],[CODIGO]]&amp;ENTRADAS[[#This Row],[FECHA]]</f>
        <v>1561445902</v>
      </c>
      <c r="D276" t="str" cm="1">
        <f t="array" ref="D276">_xlfn.XLOOKUP(ENTRADAS[[#This Row],[CODIGO]],STOCK[[#All],[CODIGO]],STOCK[[#All],[DESCRIPCION]],"PRODUCTO INEXISTENTE",0)</f>
        <v>PAPEL REGALO PRIMAVERA</v>
      </c>
      <c r="E276" s="1">
        <v>45902</v>
      </c>
      <c r="F276">
        <v>150</v>
      </c>
    </row>
    <row r="277" spans="1:6" x14ac:dyDescent="0.25">
      <c r="A277" t="s">
        <v>482</v>
      </c>
      <c r="B277">
        <v>86</v>
      </c>
      <c r="C277" t="str">
        <f>ENTRADAS[[#This Row],[CODIGO]]&amp;ENTRADAS[[#This Row],[FECHA]]</f>
        <v>8645902</v>
      </c>
      <c r="D277" t="str" cm="1">
        <f t="array" ref="D277">_xlfn.XLOOKUP(ENTRADAS[[#This Row],[CODIGO]],STOCK[[#All],[CODIGO]],STOCK[[#All],[DESCRIPCION]],"PRODUCTO INEXISTENTE",0)</f>
        <v>ACETATO PROYECCION OFICIO</v>
      </c>
      <c r="E277" s="1">
        <v>45902</v>
      </c>
      <c r="F277">
        <v>11</v>
      </c>
    </row>
    <row r="278" spans="1:6" x14ac:dyDescent="0.25">
      <c r="A278" t="s">
        <v>482</v>
      </c>
      <c r="B278">
        <v>720</v>
      </c>
      <c r="C278" t="str">
        <f>ENTRADAS[[#This Row],[CODIGO]]&amp;ENTRADAS[[#This Row],[FECHA]]</f>
        <v>72045902</v>
      </c>
      <c r="D278" t="str" cm="1">
        <f t="array" ref="D278">_xlfn.XLOOKUP(ENTRADAS[[#This Row],[CODIGO]],STOCK[[#All],[CODIGO]],STOCK[[#All],[DESCRIPCION]],"PRODUCTO INEXISTENTE",0)</f>
        <v>BOLSILLO CATALOGO CARTA GRUESO PQ25</v>
      </c>
      <c r="E278" s="1">
        <v>45902</v>
      </c>
      <c r="F278">
        <v>20</v>
      </c>
    </row>
    <row r="279" spans="1:6" x14ac:dyDescent="0.25">
      <c r="A279" t="s">
        <v>482</v>
      </c>
      <c r="B279">
        <v>3961</v>
      </c>
      <c r="C279" t="str">
        <f>ENTRADAS[[#This Row],[CODIGO]]&amp;ENTRADAS[[#This Row],[FECHA]]</f>
        <v>396145902</v>
      </c>
      <c r="D279" t="str" cm="1">
        <f t="array" ref="D279">_xlfn.XLOOKUP(ENTRADAS[[#This Row],[CODIGO]],STOCK[[#All],[CODIGO]],STOCK[[#All],[DESCRIPCION]],"PRODUCTO INEXISTENTE",0)</f>
        <v>ROTULO IMPRESION LASE</v>
      </c>
      <c r="E279" s="1">
        <v>45902</v>
      </c>
      <c r="F279">
        <v>7</v>
      </c>
    </row>
    <row r="280" spans="1:6" x14ac:dyDescent="0.25">
      <c r="A280" t="s">
        <v>482</v>
      </c>
      <c r="B280">
        <v>2385</v>
      </c>
      <c r="C280" t="str">
        <f>ENTRADAS[[#This Row],[CODIGO]]&amp;ENTRADAS[[#This Row],[FECHA]]</f>
        <v>238545902</v>
      </c>
      <c r="D280" t="str" cm="1">
        <f t="array" ref="D280">_xlfn.XLOOKUP(ENTRADAS[[#This Row],[CODIGO]],STOCK[[#All],[CODIGO]],STOCK[[#All],[DESCRIPCION]],"PRODUCTO INEXISTENTE",0)</f>
        <v>FORRO ACETATO</v>
      </c>
      <c r="E280" s="1">
        <v>45902</v>
      </c>
      <c r="F280">
        <v>140</v>
      </c>
    </row>
    <row r="281" spans="1:6" x14ac:dyDescent="0.25">
      <c r="A281" t="s">
        <v>482</v>
      </c>
      <c r="B281">
        <v>8015</v>
      </c>
      <c r="C281" t="str">
        <f>ENTRADAS[[#This Row],[CODIGO]]&amp;ENTRADAS[[#This Row],[FECHA]]</f>
        <v>801545902</v>
      </c>
      <c r="D281" t="str" cm="1">
        <f t="array" ref="D281">_xlfn.XLOOKUP(ENTRADAS[[#This Row],[CODIGO]],STOCK[[#All],[CODIGO]],STOCK[[#All],[DESCRIPCION]],"PRODUCTO INEXISTENTE",0)</f>
        <v>FOMY 1/8</v>
      </c>
      <c r="E281" s="1">
        <v>45902</v>
      </c>
      <c r="F281">
        <v>94</v>
      </c>
    </row>
    <row r="282" spans="1:6" x14ac:dyDescent="0.25">
      <c r="A282" t="s">
        <v>482</v>
      </c>
      <c r="B282">
        <v>2603</v>
      </c>
      <c r="C282" t="str">
        <f>ENTRADAS[[#This Row],[CODIGO]]&amp;ENTRADAS[[#This Row],[FECHA]]</f>
        <v>260345902</v>
      </c>
      <c r="D282" t="str" cm="1">
        <f t="array" ref="D282">_xlfn.XLOOKUP(ENTRADAS[[#This Row],[CODIGO]],STOCK[[#All],[CODIGO]],STOCK[[#All],[DESCRIPCION]],"PRODUCTO INEXISTENTE",0)</f>
        <v>LAMINA ICOPOR 1/8 DE 10MM</v>
      </c>
      <c r="E282" s="1">
        <v>45902</v>
      </c>
      <c r="F282">
        <v>7</v>
      </c>
    </row>
    <row r="283" spans="1:6" x14ac:dyDescent="0.25">
      <c r="A283" t="s">
        <v>482</v>
      </c>
      <c r="B283">
        <v>3334</v>
      </c>
      <c r="C283" t="str">
        <f>ENTRADAS[[#This Row],[CODIGO]]&amp;ENTRADAS[[#This Row],[FECHA]]</f>
        <v>333445902</v>
      </c>
      <c r="D283" t="str" cm="1">
        <f t="array" ref="D283">_xlfn.XLOOKUP(ENTRADAS[[#This Row],[CODIGO]],STOCK[[#All],[CODIGO]],STOCK[[#All],[DESCRIPCION]],"PRODUCTO INEXISTENTE",0)</f>
        <v>PAPEL TORNASOL 70*50</v>
      </c>
      <c r="E283" s="1">
        <v>45902</v>
      </c>
      <c r="F283">
        <v>16</v>
      </c>
    </row>
    <row r="284" spans="1:6" x14ac:dyDescent="0.25">
      <c r="A284" t="s">
        <v>482</v>
      </c>
      <c r="B284">
        <v>723</v>
      </c>
      <c r="C284" t="str">
        <f>ENTRADAS[[#This Row],[CODIGO]]&amp;ENTRADAS[[#This Row],[FECHA]]</f>
        <v>72345902</v>
      </c>
      <c r="D284" t="str" cm="1">
        <f t="array" ref="D284">_xlfn.XLOOKUP(ENTRADAS[[#This Row],[CODIGO]],STOCK[[#All],[CODIGO]],STOCK[[#All],[DESCRIPCION]],"PRODUCTO INEXISTENTE",0)</f>
        <v>BOLSILLO CATALOGO OFICIO GRUESO PQ25</v>
      </c>
      <c r="E284" s="1">
        <v>45902</v>
      </c>
      <c r="F284">
        <v>10</v>
      </c>
    </row>
    <row r="285" spans="1:6" x14ac:dyDescent="0.25">
      <c r="A285" t="s">
        <v>482</v>
      </c>
      <c r="B285">
        <v>3269</v>
      </c>
      <c r="C285" t="str">
        <f>ENTRADAS[[#This Row],[CODIGO]]&amp;ENTRADAS[[#This Row],[FECHA]]</f>
        <v>326945902</v>
      </c>
      <c r="D285" t="str" cm="1">
        <f t="array" ref="D285">_xlfn.XLOOKUP(ENTRADAS[[#This Row],[CODIGO]],STOCK[[#All],[CODIGO]],STOCK[[#All],[DESCRIPCION]],"PRODUCTO INEXISTENTE",0)</f>
        <v xml:space="preserve">PAPEL CELOFAN EXTRAFINO </v>
      </c>
      <c r="E285" s="1">
        <v>45902</v>
      </c>
      <c r="F285">
        <v>64</v>
      </c>
    </row>
    <row r="286" spans="1:6" x14ac:dyDescent="0.25">
      <c r="A286" t="s">
        <v>482</v>
      </c>
      <c r="B286">
        <v>3272</v>
      </c>
      <c r="C286" t="str">
        <f>ENTRADAS[[#This Row],[CODIGO]]&amp;ENTRADAS[[#This Row],[FECHA]]</f>
        <v>327245902</v>
      </c>
      <c r="D286" t="str" cm="1">
        <f t="array" ref="D286">_xlfn.XLOOKUP(ENTRADAS[[#This Row],[CODIGO]],STOCK[[#All],[CODIGO]],STOCK[[#All],[DESCRIPCION]],"PRODUCTO INEXISTENTE",0)</f>
        <v>PAPEL CREPE PLIEGO</v>
      </c>
      <c r="E286" s="1">
        <v>45902</v>
      </c>
      <c r="F286">
        <v>135</v>
      </c>
    </row>
    <row r="287" spans="1:6" x14ac:dyDescent="0.25">
      <c r="A287" t="s">
        <v>482</v>
      </c>
      <c r="B287">
        <v>3466</v>
      </c>
      <c r="C287" t="str">
        <f>ENTRADAS[[#This Row],[CODIGO]]&amp;ENTRADAS[[#This Row],[FECHA]]</f>
        <v>346645902</v>
      </c>
      <c r="D287" t="str" cm="1">
        <f t="array" ref="D287">_xlfn.XLOOKUP(ENTRADAS[[#This Row],[CODIGO]],STOCK[[#All],[CODIGO]],STOCK[[#All],[DESCRIPCION]],"PRODUCTO INEXISTENTE",0)</f>
        <v>PAPEL CARBON OFICIO AZUL NORMA</v>
      </c>
      <c r="E287" s="1">
        <v>45902</v>
      </c>
      <c r="F287">
        <v>20</v>
      </c>
    </row>
    <row r="288" spans="1:6" x14ac:dyDescent="0.25">
      <c r="A288" t="s">
        <v>482</v>
      </c>
      <c r="B288">
        <v>3289</v>
      </c>
      <c r="C288" t="str">
        <f>ENTRADAS[[#This Row],[CODIGO]]&amp;ENTRADAS[[#This Row],[FECHA]]</f>
        <v>328945902</v>
      </c>
      <c r="D288" t="str" cm="1">
        <f t="array" ref="D288">_xlfn.XLOOKUP(ENTRADAS[[#This Row],[CODIGO]],STOCK[[#All],[CODIGO]],STOCK[[#All],[DESCRIPCION]],"PRODUCTO INEXISTENTE",0)</f>
        <v>PAPEL FOTOGRAFICO KODAK</v>
      </c>
      <c r="E288" s="1">
        <v>45902</v>
      </c>
      <c r="F288">
        <v>33</v>
      </c>
    </row>
    <row r="289" spans="1:6" x14ac:dyDescent="0.25">
      <c r="A289" t="s">
        <v>482</v>
      </c>
      <c r="B289">
        <v>1335</v>
      </c>
      <c r="C289" t="str">
        <f>ENTRADAS[[#This Row],[CODIGO]]&amp;ENTRADAS[[#This Row],[FECHA]]</f>
        <v>133545902</v>
      </c>
      <c r="D289" t="str" cm="1">
        <f t="array" ref="D289">_xlfn.XLOOKUP(ENTRADAS[[#This Row],[CODIGO]],STOCK[[#All],[CODIGO]],STOCK[[#All],[DESCRIPCION]],"PRODUCTO INEXISTENTE",0)</f>
        <v>CARTULINA CALIPSO 1/2</v>
      </c>
      <c r="E289" s="1">
        <v>45902</v>
      </c>
      <c r="F289">
        <v>78</v>
      </c>
    </row>
    <row r="290" spans="1:6" x14ac:dyDescent="0.25">
      <c r="A290" t="s">
        <v>482</v>
      </c>
      <c r="B290">
        <v>1338</v>
      </c>
      <c r="C290" t="str">
        <f>ENTRADAS[[#This Row],[CODIGO]]&amp;ENTRADAS[[#This Row],[FECHA]]</f>
        <v>133845902</v>
      </c>
      <c r="D290" t="str" cm="1">
        <f t="array" ref="D290">_xlfn.XLOOKUP(ENTRADAS[[#This Row],[CODIGO]],STOCK[[#All],[CODIGO]],STOCK[[#All],[DESCRIPCION]],"PRODUCTO INEXISTENTE",0)</f>
        <v>CARTULINA PLANA 1/2</v>
      </c>
      <c r="E290" s="1">
        <v>45902</v>
      </c>
      <c r="F290">
        <v>33</v>
      </c>
    </row>
    <row r="291" spans="1:6" x14ac:dyDescent="0.25">
      <c r="A291" t="s">
        <v>482</v>
      </c>
      <c r="B291" s="2">
        <v>435</v>
      </c>
      <c r="C291" s="2" t="str">
        <f>ENTRADAS[[#This Row],[CODIGO]]&amp;ENTRADAS[[#This Row],[FECHA]]</f>
        <v>43545902</v>
      </c>
      <c r="D291" t="str" cm="1">
        <f t="array" ref="D291">_xlfn.XLOOKUP(ENTRADAS[[#This Row],[CODIGO]],STOCK[[#All],[CODIGO]],STOCK[[#All],[DESCRIPCION]],"PRODUCTO INEXISTENTE",0)</f>
        <v>BALSO CUADRADO DE 8*8MM</v>
      </c>
      <c r="E291" s="1">
        <v>45902</v>
      </c>
      <c r="F291">
        <v>15</v>
      </c>
    </row>
    <row r="292" spans="1:6" x14ac:dyDescent="0.25">
      <c r="A292" t="s">
        <v>482</v>
      </c>
      <c r="B292">
        <v>9287</v>
      </c>
      <c r="C292" t="str">
        <f>ENTRADAS[[#This Row],[CODIGO]]&amp;ENTRADAS[[#This Row],[FECHA]]</f>
        <v>928745902</v>
      </c>
      <c r="D292" t="str" cm="1">
        <f t="array" ref="D292">_xlfn.XLOOKUP(ENTRADAS[[#This Row],[CODIGO]],STOCK[[#All],[CODIGO]],STOCK[[#All],[DESCRIPCION]],"PRODUCTO INEXISTENTE",0)</f>
        <v>FOMY ESCARCHADO 1/8</v>
      </c>
      <c r="E292" s="1">
        <v>45902</v>
      </c>
      <c r="F292">
        <v>66</v>
      </c>
    </row>
    <row r="293" spans="1:6" x14ac:dyDescent="0.25">
      <c r="A293" t="s">
        <v>482</v>
      </c>
      <c r="B293" s="2">
        <v>428</v>
      </c>
      <c r="C293" s="2" t="str">
        <f>ENTRADAS[[#This Row],[CODIGO]]&amp;ENTRADAS[[#This Row],[FECHA]]</f>
        <v>42845902</v>
      </c>
      <c r="D293" t="str" cm="1">
        <f t="array" ref="D293">_xlfn.XLOOKUP(ENTRADAS[[#This Row],[CODIGO]],STOCK[[#All],[CODIGO]],STOCK[[#All],[DESCRIPCION]],"PRODUCTO INEXISTENTE",0)</f>
        <v>BALSO CUADRADO DE 10*10MM</v>
      </c>
      <c r="E293" s="1">
        <v>45902</v>
      </c>
      <c r="F293">
        <v>29</v>
      </c>
    </row>
    <row r="294" spans="1:6" x14ac:dyDescent="0.25">
      <c r="A294" t="s">
        <v>482</v>
      </c>
      <c r="B294">
        <v>2598</v>
      </c>
      <c r="C294" t="str">
        <f>ENTRADAS[[#This Row],[CODIGO]]&amp;ENTRADAS[[#This Row],[FECHA]]</f>
        <v>259845902</v>
      </c>
      <c r="D294" t="str" cm="1">
        <f t="array" ref="D294">_xlfn.XLOOKUP(ENTRADAS[[#This Row],[CODIGO]],STOCK[[#All],[CODIGO]],STOCK[[#All],[DESCRIPCION]],"PRODUCTO INEXISTENTE",0)</f>
        <v>LAMINA ICOPOR 1/4 DE 10MM</v>
      </c>
      <c r="E294" s="1">
        <v>45902</v>
      </c>
      <c r="F294">
        <v>19</v>
      </c>
    </row>
    <row r="295" spans="1:6" x14ac:dyDescent="0.25">
      <c r="A295" t="s">
        <v>482</v>
      </c>
      <c r="B295">
        <v>1351</v>
      </c>
      <c r="C295" t="str">
        <f>ENTRADAS[[#This Row],[CODIGO]]&amp;ENTRADAS[[#This Row],[FECHA]]</f>
        <v>135145902</v>
      </c>
      <c r="D295" t="str" cm="1">
        <f t="array" ref="D295">_xlfn.XLOOKUP(ENTRADAS[[#This Row],[CODIGO]],STOCK[[#All],[CODIGO]],STOCK[[#All],[DESCRIPCION]],"PRODUCTO INEXISTENTE",0)</f>
        <v>CARTULINA BRISTOL PLIEGO 70*100</v>
      </c>
      <c r="E295" s="1">
        <v>45902</v>
      </c>
      <c r="F295">
        <v>200</v>
      </c>
    </row>
    <row r="296" spans="1:6" x14ac:dyDescent="0.25">
      <c r="A296" t="s">
        <v>482</v>
      </c>
      <c r="B296">
        <v>3252</v>
      </c>
      <c r="C296" t="str">
        <f>ENTRADAS[[#This Row],[CODIGO]]&amp;ENTRADAS[[#This Row],[FECHA]]</f>
        <v>325245902</v>
      </c>
      <c r="D296" t="str" cm="1">
        <f t="array" ref="D296">_xlfn.XLOOKUP(ENTRADAS[[#This Row],[CODIGO]],STOCK[[#All],[CODIGO]],STOCK[[#All],[DESCRIPCION]],"PRODUCTO INEXISTENTE",0)</f>
        <v>CARTULINA ACUARELA 1/8</v>
      </c>
      <c r="E296" s="1">
        <v>45902</v>
      </c>
      <c r="F296">
        <v>29</v>
      </c>
    </row>
    <row r="297" spans="1:6" x14ac:dyDescent="0.25">
      <c r="A297" t="s">
        <v>482</v>
      </c>
      <c r="B297">
        <v>429</v>
      </c>
      <c r="C297" t="str">
        <f>ENTRADAS[[#This Row],[CODIGO]]&amp;ENTRADAS[[#This Row],[FECHA]]</f>
        <v>42945902</v>
      </c>
      <c r="D297" t="str" cm="1">
        <f t="array" ref="D297">_xlfn.XLOOKUP(ENTRADAS[[#This Row],[CODIGO]],STOCK[[#All],[CODIGO]],STOCK[[#All],[DESCRIPCION]],"PRODUCTO INEXISTENTE",0)</f>
        <v>BALSO CUADRADO DE 12*12MM</v>
      </c>
      <c r="E297" s="1">
        <v>45902</v>
      </c>
      <c r="F297">
        <v>4</v>
      </c>
    </row>
    <row r="298" spans="1:6" x14ac:dyDescent="0.25">
      <c r="A298" t="s">
        <v>482</v>
      </c>
      <c r="B298">
        <v>1345</v>
      </c>
      <c r="C298" t="str">
        <f>ENTRADAS[[#This Row],[CODIGO]]&amp;ENTRADAS[[#This Row],[FECHA]]</f>
        <v>134545902</v>
      </c>
      <c r="D298" t="str" cm="1">
        <f t="array" ref="D298">_xlfn.XLOOKUP(ENTRADAS[[#This Row],[CODIGO]],STOCK[[#All],[CODIGO]],STOCK[[#All],[DESCRIPCION]],"PRODUCTO INEXISTENTE",0)</f>
        <v>CARTULINA BRISTOL 1/8 *10</v>
      </c>
      <c r="E298" s="1">
        <v>45902</v>
      </c>
      <c r="F298">
        <v>4</v>
      </c>
    </row>
    <row r="299" spans="1:6" x14ac:dyDescent="0.25">
      <c r="A299" t="s">
        <v>482</v>
      </c>
      <c r="B299" s="2">
        <v>430</v>
      </c>
      <c r="C299" s="2" t="str">
        <f>ENTRADAS[[#This Row],[CODIGO]]&amp;ENTRADAS[[#This Row],[FECHA]]</f>
        <v>43045902</v>
      </c>
      <c r="D299" t="str" cm="1">
        <f t="array" ref="D299">_xlfn.XLOOKUP(ENTRADAS[[#This Row],[CODIGO]],STOCK[[#All],[CODIGO]],STOCK[[#All],[DESCRIPCION]],"PRODUCTO INEXISTENTE",0)</f>
        <v>BALSO CUADRADO DE 15*15MM</v>
      </c>
      <c r="E299" s="1">
        <v>45902</v>
      </c>
      <c r="F299">
        <v>11</v>
      </c>
    </row>
    <row r="300" spans="1:6" x14ac:dyDescent="0.25">
      <c r="A300" t="s">
        <v>482</v>
      </c>
      <c r="B300">
        <v>2601</v>
      </c>
      <c r="C300" t="str">
        <f>ENTRADAS[[#This Row],[CODIGO]]&amp;ENTRADAS[[#This Row],[FECHA]]</f>
        <v>260145902</v>
      </c>
      <c r="D300" t="str" cm="1">
        <f t="array" ref="D300">_xlfn.XLOOKUP(ENTRADAS[[#This Row],[CODIGO]],STOCK[[#All],[CODIGO]],STOCK[[#All],[DESCRIPCION]],"PRODUCTO INEXISTENTE",0)</f>
        <v>LAMINA ICOPOR 1/4 DE 20MM</v>
      </c>
      <c r="E300" s="1">
        <v>45902</v>
      </c>
      <c r="F300">
        <v>37</v>
      </c>
    </row>
    <row r="301" spans="1:6" x14ac:dyDescent="0.25">
      <c r="A301" t="s">
        <v>482</v>
      </c>
      <c r="B301">
        <v>1728</v>
      </c>
      <c r="C301" t="str">
        <f>ENTRADAS[[#This Row],[CODIGO]]&amp;ENTRADAS[[#This Row],[FECHA]]</f>
        <v>172845902</v>
      </c>
      <c r="D301" t="str" cm="1">
        <f t="array" ref="D301">_xlfn.XLOOKUP(ENTRADAS[[#This Row],[CODIGO]],STOCK[[#All],[CODIGO]],STOCK[[#All],[DESCRIPCION]],"PRODUCTO INEXISTENTE",0)</f>
        <v>CONTRATO ARRENDAMIENTO NESSAN</v>
      </c>
      <c r="E301" s="1">
        <v>45902</v>
      </c>
      <c r="F301">
        <v>3</v>
      </c>
    </row>
    <row r="302" spans="1:6" x14ac:dyDescent="0.25">
      <c r="A302" t="s">
        <v>482</v>
      </c>
      <c r="B302">
        <v>441</v>
      </c>
      <c r="C302" t="str">
        <f>ENTRADAS[[#This Row],[CODIGO]]&amp;ENTRADAS[[#This Row],[FECHA]]</f>
        <v>44145902</v>
      </c>
      <c r="D302" t="str" cm="1">
        <f t="array" ref="D302">_xlfn.XLOOKUP(ENTRADAS[[#This Row],[CODIGO]],STOCK[[#All],[CODIGO]],STOCK[[#All],[DESCRIPCION]],"PRODUCTO INEXISTENTE",0)</f>
        <v>BALSO REDONDO 6MM</v>
      </c>
      <c r="E302" s="1">
        <v>45902</v>
      </c>
      <c r="F302">
        <v>3</v>
      </c>
    </row>
    <row r="303" spans="1:6" x14ac:dyDescent="0.25">
      <c r="A303" t="s">
        <v>482</v>
      </c>
      <c r="B303">
        <v>1250</v>
      </c>
      <c r="C303" t="str">
        <f>ENTRADAS[[#This Row],[CODIGO]]&amp;ENTRADAS[[#This Row],[FECHA]]</f>
        <v>125045902</v>
      </c>
      <c r="D303" t="str" cm="1">
        <f t="array" ref="D303">_xlfn.XLOOKUP(ENTRADAS[[#This Row],[CODIGO]],STOCK[[#All],[CODIGO]],STOCK[[#All],[DESCRIPCION]],"PRODUCTO INEXISTENTE",0)</f>
        <v>CARTON CARTULINA CALIBRE 14 "PLIEGO"</v>
      </c>
      <c r="E303" s="1">
        <v>45902</v>
      </c>
      <c r="F303">
        <v>64</v>
      </c>
    </row>
    <row r="304" spans="1:6" x14ac:dyDescent="0.25">
      <c r="A304" t="s">
        <v>482</v>
      </c>
      <c r="B304">
        <v>591</v>
      </c>
      <c r="C304" t="str">
        <f>ENTRADAS[[#This Row],[CODIGO]]&amp;ENTRADAS[[#This Row],[FECHA]]</f>
        <v>59145902</v>
      </c>
      <c r="D304" t="str" cm="1">
        <f t="array" ref="D304">_xlfn.XLOOKUP(ENTRADAS[[#This Row],[CODIGO]],STOCK[[#All],[CODIGO]],STOCK[[#All],[DESCRIPCION]],"PRODUCTO INEXISTENTE",0)</f>
        <v>BLOCK DIN A4 BLANCO 20H</v>
      </c>
      <c r="E304" s="1">
        <v>45902</v>
      </c>
      <c r="F304">
        <v>5</v>
      </c>
    </row>
    <row r="305" spans="1:6" x14ac:dyDescent="0.25">
      <c r="A305" t="s">
        <v>482</v>
      </c>
      <c r="B305">
        <v>54</v>
      </c>
      <c r="C305" t="str">
        <f>ENTRADAS[[#This Row],[CODIGO]]&amp;ENTRADAS[[#This Row],[FECHA]]</f>
        <v>5445902</v>
      </c>
      <c r="D305" t="str" cm="1">
        <f t="array" ref="D305">_xlfn.XLOOKUP(ENTRADAS[[#This Row],[CODIGO]],STOCK[[#All],[CODIGO]],STOCK[[#All],[DESCRIPCION]],"PRODUCTO INEXISTENTE",0)</f>
        <v>CONTRATO ARRENDAMIENTO LOCAL MINERVA</v>
      </c>
      <c r="E305" s="1">
        <v>45902</v>
      </c>
      <c r="F305">
        <v>7</v>
      </c>
    </row>
    <row r="306" spans="1:6" x14ac:dyDescent="0.25">
      <c r="A306" t="s">
        <v>482</v>
      </c>
      <c r="B306">
        <v>53</v>
      </c>
      <c r="C306" t="str">
        <f>ENTRADAS[[#This Row],[CODIGO]]&amp;ENTRADAS[[#This Row],[FECHA]]</f>
        <v>5345902</v>
      </c>
      <c r="D306" t="str" cm="1">
        <f t="array" ref="D306">_xlfn.XLOOKUP(ENTRADAS[[#This Row],[CODIGO]],STOCK[[#All],[CODIGO]],STOCK[[#All],[DESCRIPCION]],"PRODUCTO INEXISTENTE",0)</f>
        <v>CONTRATO ARRENDAIENTO VIVIENDA URBANA MINERVA</v>
      </c>
      <c r="E306" s="1">
        <v>45902</v>
      </c>
      <c r="F306">
        <v>12</v>
      </c>
    </row>
    <row r="307" spans="1:6" x14ac:dyDescent="0.25">
      <c r="A307" t="s">
        <v>482</v>
      </c>
      <c r="B307">
        <v>777</v>
      </c>
      <c r="C307" t="str">
        <f>ENTRADAS[[#This Row],[CODIGO]]&amp;ENTRADAS[[#This Row],[FECHA]]</f>
        <v>77745902</v>
      </c>
      <c r="D307" t="str" cm="1">
        <f t="array" ref="D307">_xlfn.XLOOKUP(ENTRADAS[[#This Row],[CODIGO]],STOCK[[#All],[CODIGO]],STOCK[[#All],[DESCRIPCION]],"PRODUCTO INEXISTENTE",0)</f>
        <v xml:space="preserve">BLOCK EDAD MEDIA 1/8 25H </v>
      </c>
      <c r="E307" s="1">
        <v>45902</v>
      </c>
      <c r="F307">
        <v>6</v>
      </c>
    </row>
    <row r="308" spans="1:6" x14ac:dyDescent="0.25">
      <c r="A308" t="s">
        <v>482</v>
      </c>
      <c r="B308">
        <v>442</v>
      </c>
      <c r="C308" t="str">
        <f>ENTRADAS[[#This Row],[CODIGO]]&amp;ENTRADAS[[#This Row],[FECHA]]</f>
        <v>44245902</v>
      </c>
      <c r="D308" t="str" cm="1">
        <f t="array" ref="D308">_xlfn.XLOOKUP(ENTRADAS[[#This Row],[CODIGO]],STOCK[[#All],[CODIGO]],STOCK[[#All],[DESCRIPCION]],"PRODUCTO INEXISTENTE",0)</f>
        <v>BALSO REDONDO 8MM</v>
      </c>
      <c r="E308" s="1">
        <v>45902</v>
      </c>
      <c r="F308">
        <v>10</v>
      </c>
    </row>
    <row r="309" spans="1:6" x14ac:dyDescent="0.25">
      <c r="A309" t="s">
        <v>482</v>
      </c>
      <c r="B309">
        <v>1369</v>
      </c>
      <c r="C309" t="str">
        <f>ENTRADAS[[#This Row],[CODIGO]]&amp;ENTRADAS[[#This Row],[FECHA]]</f>
        <v>136945902</v>
      </c>
      <c r="D309" t="str" cm="1">
        <f t="array" ref="D309">_xlfn.XLOOKUP(ENTRADAS[[#This Row],[CODIGO]],STOCK[[#All],[CODIGO]],STOCK[[#All],[DESCRIPCION]],"PRODUCTO INEXISTENTE",0)</f>
        <v>CARTULINA NEGRA FINA PLIEGO</v>
      </c>
      <c r="E309" s="1">
        <v>45902</v>
      </c>
      <c r="F309">
        <v>37</v>
      </c>
    </row>
    <row r="310" spans="1:6" x14ac:dyDescent="0.25">
      <c r="A310" t="s">
        <v>482</v>
      </c>
      <c r="B310" s="2">
        <v>431</v>
      </c>
      <c r="C310" s="2" t="str">
        <f>ENTRADAS[[#This Row],[CODIGO]]&amp;ENTRADAS[[#This Row],[FECHA]]</f>
        <v>43145902</v>
      </c>
      <c r="D310" t="str" cm="1">
        <f t="array" ref="D310">_xlfn.XLOOKUP(ENTRADAS[[#This Row],[CODIGO]],STOCK[[#All],[CODIGO]],STOCK[[#All],[DESCRIPCION]],"PRODUCTO INEXISTENTE",0)</f>
        <v>BALSO CUADRADO DE 20*20MM</v>
      </c>
      <c r="E310" s="1">
        <v>45902</v>
      </c>
      <c r="F310">
        <v>6</v>
      </c>
    </row>
    <row r="311" spans="1:6" x14ac:dyDescent="0.25">
      <c r="A311" t="s">
        <v>482</v>
      </c>
      <c r="B311">
        <v>436</v>
      </c>
      <c r="C311" t="str">
        <f>ENTRADAS[[#This Row],[CODIGO]]&amp;ENTRADAS[[#This Row],[FECHA]]</f>
        <v>43645902</v>
      </c>
      <c r="D311" t="str" cm="1">
        <f t="array" ref="D311">_xlfn.XLOOKUP(ENTRADAS[[#This Row],[CODIGO]],STOCK[[#All],[CODIGO]],STOCK[[#All],[DESCRIPCION]],"PRODUCTO INEXISTENTE",0)</f>
        <v>BALSO REDONDO 10MM</v>
      </c>
      <c r="E311" s="1">
        <v>45902</v>
      </c>
      <c r="F311">
        <v>10</v>
      </c>
    </row>
    <row r="312" spans="1:6" x14ac:dyDescent="0.25">
      <c r="A312" t="s">
        <v>482</v>
      </c>
      <c r="B312">
        <v>437</v>
      </c>
      <c r="C312" t="str">
        <f>ENTRADAS[[#This Row],[CODIGO]]&amp;ENTRADAS[[#This Row],[FECHA]]</f>
        <v>43745902</v>
      </c>
      <c r="D312" t="str" cm="1">
        <f t="array" ref="D312">_xlfn.XLOOKUP(ENTRADAS[[#This Row],[CODIGO]],STOCK[[#All],[CODIGO]],STOCK[[#All],[DESCRIPCION]],"PRODUCTO INEXISTENTE",0)</f>
        <v>BALSO REDONDO 12MM</v>
      </c>
      <c r="E312" s="1">
        <v>45902</v>
      </c>
      <c r="F312">
        <v>10</v>
      </c>
    </row>
    <row r="313" spans="1:6" x14ac:dyDescent="0.25">
      <c r="A313" t="s">
        <v>482</v>
      </c>
      <c r="B313">
        <v>432</v>
      </c>
      <c r="C313" t="str">
        <f>ENTRADAS[[#This Row],[CODIGO]]&amp;ENTRADAS[[#This Row],[FECHA]]</f>
        <v>43245902</v>
      </c>
      <c r="D313" t="str" cm="1">
        <f t="array" ref="D313">_xlfn.XLOOKUP(ENTRADAS[[#This Row],[CODIGO]],STOCK[[#All],[CODIGO]],STOCK[[#All],[DESCRIPCION]],"PRODUCTO INEXISTENTE",0)</f>
        <v>BALSO CUADRADO DE 25*25MM</v>
      </c>
      <c r="E313" s="1">
        <v>45902</v>
      </c>
      <c r="F313">
        <v>4</v>
      </c>
    </row>
    <row r="314" spans="1:6" x14ac:dyDescent="0.25">
      <c r="A314" t="s">
        <v>482</v>
      </c>
      <c r="B314">
        <v>2587</v>
      </c>
      <c r="C314" t="str">
        <f>ENTRADAS[[#This Row],[CODIGO]]&amp;ENTRADAS[[#This Row],[FECHA]]</f>
        <v>258745902</v>
      </c>
      <c r="D314" t="str" cm="1">
        <f t="array" ref="D314">_xlfn.XLOOKUP(ENTRADAS[[#This Row],[CODIGO]],STOCK[[#All],[CODIGO]],STOCK[[#All],[DESCRIPCION]],"PRODUCTO INEXISTENTE",0)</f>
        <v>LAMINA ICOPOR 1*1 DE 10MM</v>
      </c>
      <c r="E314" s="1">
        <v>45902</v>
      </c>
      <c r="F314">
        <v>12</v>
      </c>
    </row>
    <row r="315" spans="1:6" x14ac:dyDescent="0.25">
      <c r="A315" t="s">
        <v>482</v>
      </c>
      <c r="B315">
        <v>8018</v>
      </c>
      <c r="C315" t="str">
        <f>ENTRADAS[[#This Row],[CODIGO]]&amp;ENTRADAS[[#This Row],[FECHA]]</f>
        <v>801845902</v>
      </c>
      <c r="D315" t="str" cm="1">
        <f t="array" ref="D315">_xlfn.XLOOKUP(ENTRADAS[[#This Row],[CODIGO]],STOCK[[#All],[CODIGO]],STOCK[[#All],[DESCRIPCION]],"PRODUCTO INEXISTENTE",0)</f>
        <v>FOMY PLIEGO</v>
      </c>
      <c r="E315" s="1">
        <v>45902</v>
      </c>
      <c r="F315">
        <v>10</v>
      </c>
    </row>
    <row r="316" spans="1:6" x14ac:dyDescent="0.25">
      <c r="A316" t="s">
        <v>482</v>
      </c>
      <c r="B316">
        <v>1266</v>
      </c>
      <c r="C316" t="str">
        <f>ENTRADAS[[#This Row],[CODIGO]]&amp;ENTRADAS[[#This Row],[FECHA]]</f>
        <v>126645902</v>
      </c>
      <c r="D316" t="str" cm="1">
        <f t="array" ref="D316">_xlfn.XLOOKUP(ENTRADAS[[#This Row],[CODIGO]],STOCK[[#All],[CODIGO]],STOCK[[#All],[DESCRIPCION]],"PRODUCTO INEXISTENTE",0)</f>
        <v>CARTON PAJA PLIEGO</v>
      </c>
      <c r="E316" s="1">
        <v>45902</v>
      </c>
      <c r="F316">
        <v>18</v>
      </c>
    </row>
    <row r="317" spans="1:6" x14ac:dyDescent="0.25">
      <c r="A317" t="s">
        <v>482</v>
      </c>
      <c r="B317">
        <v>593</v>
      </c>
      <c r="C317" t="str">
        <f>ENTRADAS[[#This Row],[CODIGO]]&amp;ENTRADAS[[#This Row],[FECHA]]</f>
        <v>59345902</v>
      </c>
      <c r="D317" t="str" cm="1">
        <f t="array" ref="D317">_xlfn.XLOOKUP(ENTRADAS[[#This Row],[CODIGO]],STOCK[[#All],[CODIGO]],STOCK[[#All],[DESCRIPCION]],"PRODUCTO INEXISTENTE",0)</f>
        <v>BLOCK DIN A4 HORIZONTAL 20H NESSAN</v>
      </c>
      <c r="E317" s="1">
        <v>45902</v>
      </c>
      <c r="F317">
        <v>5</v>
      </c>
    </row>
    <row r="318" spans="1:6" x14ac:dyDescent="0.25">
      <c r="A318" t="s">
        <v>482</v>
      </c>
      <c r="B318">
        <v>2589</v>
      </c>
      <c r="C318" t="str">
        <f>ENTRADAS[[#This Row],[CODIGO]]&amp;ENTRADAS[[#This Row],[FECHA]]</f>
        <v>258945902</v>
      </c>
      <c r="D318" t="str" cm="1">
        <f t="array" ref="D318">_xlfn.XLOOKUP(ENTRADAS[[#This Row],[CODIGO]],STOCK[[#All],[CODIGO]],STOCK[[#All],[DESCRIPCION]],"PRODUCTO INEXISTENTE",0)</f>
        <v>LAMINA ICOPOR 1*1 DE 15MM</v>
      </c>
      <c r="E318" s="1">
        <v>45902</v>
      </c>
      <c r="F318">
        <v>6</v>
      </c>
    </row>
    <row r="319" spans="1:6" x14ac:dyDescent="0.25">
      <c r="A319" t="s">
        <v>482</v>
      </c>
      <c r="B319">
        <v>617</v>
      </c>
      <c r="C319" t="str">
        <f>ENTRADAS[[#This Row],[CODIGO]]&amp;ENTRADAS[[#This Row],[FECHA]]</f>
        <v>61745902</v>
      </c>
      <c r="D319" t="str" cm="1">
        <f t="array" ref="D319">_xlfn.XLOOKUP(ENTRADAS[[#This Row],[CODIGO]],STOCK[[#All],[CODIGO]],STOCK[[#All],[DESCRIPCION]],"PRODUCTO INEXISTENTE",0)</f>
        <v>BLOCK PERGAMINO 1/8 90GRS 25H</v>
      </c>
      <c r="E319" s="1">
        <v>45902</v>
      </c>
      <c r="F319">
        <v>3</v>
      </c>
    </row>
    <row r="320" spans="1:6" x14ac:dyDescent="0.25">
      <c r="A320" t="s">
        <v>482</v>
      </c>
      <c r="B320">
        <v>6424</v>
      </c>
      <c r="C320" t="str">
        <f>ENTRADAS[[#This Row],[CODIGO]]&amp;ENTRADAS[[#This Row],[FECHA]]</f>
        <v>642445902</v>
      </c>
      <c r="D320" t="str" cm="1">
        <f t="array" ref="D320">_xlfn.XLOOKUP(ENTRADAS[[#This Row],[CODIGO]],STOCK[[#All],[CODIGO]],STOCK[[#All],[DESCRIPCION]],"PRODUCTO INEXISTENTE",0)</f>
        <v>REGLA MADERA 100CM</v>
      </c>
      <c r="E320" s="1">
        <v>45902</v>
      </c>
      <c r="F320">
        <v>2</v>
      </c>
    </row>
    <row r="321" spans="1:6" x14ac:dyDescent="0.25">
      <c r="A321" t="s">
        <v>482</v>
      </c>
      <c r="B321">
        <v>3929</v>
      </c>
      <c r="C321" t="str">
        <f>ENTRADAS[[#This Row],[CODIGO]]&amp;ENTRADAS[[#This Row],[FECHA]]</f>
        <v>392945902</v>
      </c>
      <c r="D321" t="str" cm="1">
        <f t="array" ref="D321">_xlfn.XLOOKUP(ENTRADAS[[#This Row],[CODIGO]],STOCK[[#All],[CODIGO]],STOCK[[#All],[DESCRIPCION]],"PRODUCTO INEXISTENTE",0)</f>
        <v>ROLLO PLASTI PEGA 3M</v>
      </c>
      <c r="E321" s="1">
        <v>45902</v>
      </c>
      <c r="F321">
        <v>20</v>
      </c>
    </row>
    <row r="322" spans="1:6" x14ac:dyDescent="0.25">
      <c r="A322" t="s">
        <v>482</v>
      </c>
      <c r="B322">
        <v>3</v>
      </c>
      <c r="C322" t="str">
        <f>ENTRADAS[[#This Row],[CODIGO]]&amp;ENTRADAS[[#This Row],[FECHA]]</f>
        <v>345902</v>
      </c>
      <c r="D322" t="str" cm="1">
        <f t="array" ref="D322">_xlfn.XLOOKUP(ENTRADAS[[#This Row],[CODIGO]],STOCK[[#All],[CODIGO]],STOCK[[#All],[DESCRIPCION]],"PRODUCTO INEXISTENTE",0)</f>
        <v>HOJA DE VIDA 1003 DOBLE MINERVA</v>
      </c>
      <c r="E322" s="1">
        <v>45902</v>
      </c>
      <c r="F322">
        <v>94</v>
      </c>
    </row>
    <row r="323" spans="1:6" x14ac:dyDescent="0.25">
      <c r="A323" t="s">
        <v>482</v>
      </c>
      <c r="B323">
        <v>1269</v>
      </c>
      <c r="C323" t="str">
        <f>ENTRADAS[[#This Row],[CODIGO]]&amp;ENTRADAS[[#This Row],[FECHA]]</f>
        <v>126945902</v>
      </c>
      <c r="D323" t="str" cm="1">
        <f t="array" ref="D323">_xlfn.XLOOKUP(ENTRADAS[[#This Row],[CODIGO]],STOCK[[#All],[CODIGO]],STOCK[[#All],[DESCRIPCION]],"PRODUCTO INEXISTENTE",0)</f>
        <v>CARTON PRENSADO 1/2</v>
      </c>
      <c r="E323" s="1">
        <v>45902</v>
      </c>
      <c r="F323">
        <v>7</v>
      </c>
    </row>
    <row r="324" spans="1:6" x14ac:dyDescent="0.25">
      <c r="A324" t="s">
        <v>482</v>
      </c>
      <c r="B324">
        <v>1270</v>
      </c>
      <c r="C324" t="str">
        <f>ENTRADAS[[#This Row],[CODIGO]]&amp;ENTRADAS[[#This Row],[FECHA]]</f>
        <v>127045902</v>
      </c>
      <c r="D324" t="str" cm="1">
        <f t="array" ref="D324">_xlfn.XLOOKUP(ENTRADAS[[#This Row],[CODIGO]],STOCK[[#All],[CODIGO]],STOCK[[#All],[DESCRIPCION]],"PRODUCTO INEXISTENTE",0)</f>
        <v>CARTON PRENSADO 1/4</v>
      </c>
      <c r="E324" s="1">
        <v>45902</v>
      </c>
      <c r="F324">
        <v>9</v>
      </c>
    </row>
    <row r="325" spans="1:6" x14ac:dyDescent="0.25">
      <c r="A325" t="s">
        <v>482</v>
      </c>
      <c r="B325">
        <v>1271</v>
      </c>
      <c r="C325" t="str">
        <f>ENTRADAS[[#This Row],[CODIGO]]&amp;ENTRADAS[[#This Row],[FECHA]]</f>
        <v>127145902</v>
      </c>
      <c r="D325" t="str" cm="1">
        <f t="array" ref="D325">_xlfn.XLOOKUP(ENTRADAS[[#This Row],[CODIGO]],STOCK[[#All],[CODIGO]],STOCK[[#All],[DESCRIPCION]],"PRODUCTO INEXISTENTE",0)</f>
        <v>CARTON PRENSADO 1/8</v>
      </c>
      <c r="E325" s="1">
        <v>45902</v>
      </c>
      <c r="F325">
        <v>2</v>
      </c>
    </row>
    <row r="326" spans="1:6" x14ac:dyDescent="0.25">
      <c r="A326" t="s">
        <v>482</v>
      </c>
      <c r="B326">
        <v>1261</v>
      </c>
      <c r="C326" t="str">
        <f>ENTRADAS[[#This Row],[CODIGO]]&amp;ENTRADAS[[#This Row],[FECHA]]</f>
        <v>126145902</v>
      </c>
      <c r="D326" t="str" cm="1">
        <f t="array" ref="D326">_xlfn.XLOOKUP(ENTRADAS[[#This Row],[CODIGO]],STOCK[[#All],[CODIGO]],STOCK[[#All],[DESCRIPCION]],"PRODUCTO INEXISTENTE",0)</f>
        <v>CARTON PAJA 1/2</v>
      </c>
      <c r="E326" s="1">
        <v>45902</v>
      </c>
      <c r="F326">
        <v>5</v>
      </c>
    </row>
    <row r="327" spans="1:6" x14ac:dyDescent="0.25">
      <c r="A327" t="s">
        <v>482</v>
      </c>
      <c r="B327">
        <v>1262</v>
      </c>
      <c r="C327" t="str">
        <f>ENTRADAS[[#This Row],[CODIGO]]&amp;ENTRADAS[[#This Row],[FECHA]]</f>
        <v>126245902</v>
      </c>
      <c r="D327" t="str" cm="1">
        <f t="array" ref="D327">_xlfn.XLOOKUP(ENTRADAS[[#This Row],[CODIGO]],STOCK[[#All],[CODIGO]],STOCK[[#All],[DESCRIPCION]],"PRODUCTO INEXISTENTE",0)</f>
        <v>CARTON PAJA 1/4</v>
      </c>
      <c r="E327" s="1">
        <v>45902</v>
      </c>
      <c r="F327">
        <v>12</v>
      </c>
    </row>
    <row r="328" spans="1:6" x14ac:dyDescent="0.25">
      <c r="A328" t="s">
        <v>482</v>
      </c>
      <c r="B328">
        <v>1264</v>
      </c>
      <c r="C328" t="str">
        <f>ENTRADAS[[#This Row],[CODIGO]]&amp;ENTRADAS[[#This Row],[FECHA]]</f>
        <v>126445902</v>
      </c>
      <c r="D328" t="str" cm="1">
        <f t="array" ref="D328">_xlfn.XLOOKUP(ENTRADAS[[#This Row],[CODIGO]],STOCK[[#All],[CODIGO]],STOCK[[#All],[DESCRIPCION]],"PRODUCTO INEXISTENTE",0)</f>
        <v>CARTON PAJA 1/8</v>
      </c>
      <c r="E328" s="1">
        <v>45902</v>
      </c>
      <c r="F328">
        <v>15</v>
      </c>
    </row>
    <row r="329" spans="1:6" x14ac:dyDescent="0.25">
      <c r="A329" t="s">
        <v>482</v>
      </c>
      <c r="B329">
        <v>607</v>
      </c>
      <c r="C329" t="str">
        <f>ENTRADAS[[#This Row],[CODIGO]]&amp;ENTRADAS[[#This Row],[FECHA]]</f>
        <v>60745902</v>
      </c>
      <c r="D329" t="str" cm="1">
        <f t="array" ref="D329">_xlfn.XLOOKUP(ENTRADAS[[#This Row],[CODIGO]],STOCK[[#All],[CODIGO]],STOCK[[#All],[DESCRIPCION]],"PRODUCTO INEXISTENTE",0)</f>
        <v>BLOCK MILIMETRADO ODFICIO 35H</v>
      </c>
      <c r="E329" s="1">
        <v>45902</v>
      </c>
      <c r="F329">
        <v>5</v>
      </c>
    </row>
    <row r="330" spans="1:6" x14ac:dyDescent="0.25">
      <c r="A330" t="s">
        <v>482</v>
      </c>
      <c r="B330">
        <v>604</v>
      </c>
      <c r="C330" t="str">
        <f>ENTRADAS[[#This Row],[CODIGO]]&amp;ENTRADAS[[#This Row],[FECHA]]</f>
        <v>60445902</v>
      </c>
      <c r="D330" t="str" cm="1">
        <f t="array" ref="D330">_xlfn.XLOOKUP(ENTRADAS[[#This Row],[CODIGO]],STOCK[[#All],[CODIGO]],STOCK[[#All],[DESCRIPCION]],"PRODUCTO INEXISTENTE",0)</f>
        <v>BLOCK MANTEQUILLA 1/8*35 HJS</v>
      </c>
      <c r="E330" s="1">
        <v>45902</v>
      </c>
      <c r="F330">
        <v>1</v>
      </c>
    </row>
    <row r="331" spans="1:6" x14ac:dyDescent="0.25">
      <c r="A331" t="s">
        <v>482</v>
      </c>
      <c r="B331">
        <v>2515</v>
      </c>
      <c r="C331" t="str">
        <f>ENTRADAS[[#This Row],[CODIGO]]&amp;ENTRADAS[[#This Row],[FECHA]]</f>
        <v>251545902</v>
      </c>
      <c r="D331" t="str" cm="1">
        <f t="array" ref="D331">_xlfn.XLOOKUP(ENTRADAS[[#This Row],[CODIGO]],STOCK[[#All],[CODIGO]],STOCK[[#All],[DESCRIPCION]],"PRODUCTO INEXISTENTE",0)</f>
        <v>HOJA EXAMEN</v>
      </c>
      <c r="E331" s="1">
        <v>45902</v>
      </c>
      <c r="F331">
        <v>372</v>
      </c>
    </row>
    <row r="332" spans="1:6" x14ac:dyDescent="0.25">
      <c r="A332" t="s">
        <v>482</v>
      </c>
      <c r="B332">
        <v>577</v>
      </c>
      <c r="C332" t="str">
        <f>ENTRADAS[[#This Row],[CODIGO]]&amp;ENTRADAS[[#This Row],[FECHA]]</f>
        <v>57745902</v>
      </c>
      <c r="D332" t="str" cm="1">
        <f t="array" ref="D332">_xlfn.XLOOKUP(ENTRADAS[[#This Row],[CODIGO]],STOCK[[#All],[CODIGO]],STOCK[[#All],[DESCRIPCION]],"PRODUCTO INEXISTENTE",0)</f>
        <v>BLOCK BOND 28 1/8 BLANCO</v>
      </c>
      <c r="E332" s="1">
        <v>45902</v>
      </c>
      <c r="F332">
        <v>4</v>
      </c>
    </row>
    <row r="333" spans="1:6" x14ac:dyDescent="0.25">
      <c r="A333" t="s">
        <v>482</v>
      </c>
      <c r="B333">
        <v>578</v>
      </c>
      <c r="C333" t="str">
        <f>ENTRADAS[[#This Row],[CODIGO]]&amp;ENTRADAS[[#This Row],[FECHA]]</f>
        <v>57845902</v>
      </c>
      <c r="D333" t="str" cm="1">
        <f t="array" ref="D333">_xlfn.XLOOKUP(ENTRADAS[[#This Row],[CODIGO]],STOCK[[#All],[CODIGO]],STOCK[[#All],[DESCRIPCION]],"PRODUCTO INEXISTENTE",0)</f>
        <v>BLOCK BOND 28 1/8 HORIZONTAL</v>
      </c>
      <c r="E333" s="1">
        <v>45902</v>
      </c>
      <c r="F333">
        <v>3</v>
      </c>
    </row>
    <row r="334" spans="1:6" x14ac:dyDescent="0.25">
      <c r="A334" t="s">
        <v>482</v>
      </c>
      <c r="B334">
        <v>579</v>
      </c>
      <c r="C334" t="str">
        <f>ENTRADAS[[#This Row],[CODIGO]]&amp;ENTRADAS[[#This Row],[FECHA]]</f>
        <v>57945902</v>
      </c>
      <c r="D334" t="str" cm="1">
        <f t="array" ref="D334">_xlfn.XLOOKUP(ENTRADAS[[#This Row],[CODIGO]],STOCK[[#All],[CODIGO]],STOCK[[#All],[DESCRIPCION]],"PRODUCTO INEXISTENTE",0)</f>
        <v>BLOCK BOND 28 1/8 NESSAN</v>
      </c>
      <c r="E334" s="1">
        <v>45902</v>
      </c>
      <c r="F334">
        <v>4</v>
      </c>
    </row>
    <row r="335" spans="1:6" x14ac:dyDescent="0.25">
      <c r="A335" t="s">
        <v>482</v>
      </c>
      <c r="B335">
        <v>580</v>
      </c>
      <c r="C335" t="str">
        <f>ENTRADAS[[#This Row],[CODIGO]]&amp;ENTRADAS[[#This Row],[FECHA]]</f>
        <v>58045902</v>
      </c>
      <c r="D335" t="str" cm="1">
        <f t="array" ref="D335">_xlfn.XLOOKUP(ENTRADAS[[#This Row],[CODIGO]],STOCK[[#All],[CODIGO]],STOCK[[#All],[DESCRIPCION]],"PRODUCTO INEXISTENTE",0)</f>
        <v>BLOCK BOND 115 1/8 NESSAN BLANCO</v>
      </c>
      <c r="E335" s="1">
        <v>45902</v>
      </c>
      <c r="F335">
        <v>3</v>
      </c>
    </row>
    <row r="336" spans="1:6" x14ac:dyDescent="0.25">
      <c r="A336" t="s">
        <v>482</v>
      </c>
      <c r="B336">
        <v>1342</v>
      </c>
      <c r="C336" t="str">
        <f>ENTRADAS[[#This Row],[CODIGO]]&amp;ENTRADAS[[#This Row],[FECHA]]</f>
        <v>134245902</v>
      </c>
      <c r="D336" t="str" cm="1">
        <f t="array" ref="D336">_xlfn.XLOOKUP(ENTRADAS[[#This Row],[CODIGO]],STOCK[[#All],[CODIGO]],STOCK[[#All],[DESCRIPCION]],"PRODUCTO INEXISTENTE",0)</f>
        <v>CARTULINA DEGRADE 1/8 *10</v>
      </c>
      <c r="E336" s="1">
        <v>45902</v>
      </c>
      <c r="F336">
        <v>6</v>
      </c>
    </row>
    <row r="337" spans="1:6" x14ac:dyDescent="0.25">
      <c r="A337" t="s">
        <v>482</v>
      </c>
      <c r="B337">
        <v>1344</v>
      </c>
      <c r="C337" t="str">
        <f>ENTRADAS[[#This Row],[CODIGO]]&amp;ENTRADAS[[#This Row],[FECHA]]</f>
        <v>134445902</v>
      </c>
      <c r="D337" t="str" cm="1">
        <f t="array" ref="D337">_xlfn.XLOOKUP(ENTRADAS[[#This Row],[CODIGO]],STOCK[[#All],[CODIGO]],STOCK[[#All],[DESCRIPCION]],"PRODUCTO INEXISTENTE",0)</f>
        <v>CARTULINA ARTE 1/8 *10</v>
      </c>
      <c r="E337" s="1">
        <v>45902</v>
      </c>
      <c r="F337">
        <v>3</v>
      </c>
    </row>
    <row r="338" spans="1:6" x14ac:dyDescent="0.25">
      <c r="A338" t="s">
        <v>482</v>
      </c>
      <c r="B338">
        <v>1360</v>
      </c>
      <c r="C338" t="str">
        <f>ENTRADAS[[#This Row],[CODIGO]]&amp;ENTRADAS[[#This Row],[FECHA]]</f>
        <v>136045902</v>
      </c>
      <c r="D338" t="str" cm="1">
        <f t="array" ref="D338">_xlfn.XLOOKUP(ENTRADAS[[#This Row],[CODIGO]],STOCK[[#All],[CODIGO]],STOCK[[#All],[DESCRIPCION]],"PRODUCTO INEXISTENTE",0)</f>
        <v>CARTULINA MARIPOSA/FARFALLE CARTA</v>
      </c>
      <c r="E338" s="1">
        <v>45902</v>
      </c>
      <c r="F338">
        <v>50</v>
      </c>
    </row>
    <row r="339" spans="1:6" x14ac:dyDescent="0.25">
      <c r="A339" t="s">
        <v>482</v>
      </c>
      <c r="B339">
        <v>1368</v>
      </c>
      <c r="C339" t="str">
        <f>ENTRADAS[[#This Row],[CODIGO]]&amp;ENTRADAS[[#This Row],[FECHA]]</f>
        <v>136845902</v>
      </c>
      <c r="D339" t="str" cm="1">
        <f t="array" ref="D339">_xlfn.XLOOKUP(ENTRADAS[[#This Row],[CODIGO]],STOCK[[#All],[CODIGO]],STOCK[[#All],[DESCRIPCION]],"PRODUCTO INEXISTENTE",0)</f>
        <v>CARTULINA PIEL DE ANGEL CARTA</v>
      </c>
      <c r="E339" s="1">
        <v>45902</v>
      </c>
      <c r="F339">
        <v>50</v>
      </c>
    </row>
    <row r="340" spans="1:6" x14ac:dyDescent="0.25">
      <c r="A340" t="s">
        <v>482</v>
      </c>
      <c r="B340">
        <v>1367</v>
      </c>
      <c r="C340" t="str">
        <f>ENTRADAS[[#This Row],[CODIGO]]&amp;ENTRADAS[[#This Row],[FECHA]]</f>
        <v>136745902</v>
      </c>
      <c r="D340" t="str" cm="1">
        <f t="array" ref="D340">_xlfn.XLOOKUP(ENTRADAS[[#This Row],[CODIGO]],STOCK[[#All],[CODIGO]],STOCK[[#All],[DESCRIPCION]],"PRODUCTO INEXISTENTE",0)</f>
        <v>CARTULINA OPALINA CARTA</v>
      </c>
      <c r="E340" s="1">
        <v>45902</v>
      </c>
      <c r="F340">
        <v>44</v>
      </c>
    </row>
    <row r="341" spans="1:6" x14ac:dyDescent="0.25">
      <c r="A341" t="s">
        <v>482</v>
      </c>
      <c r="B341">
        <v>600</v>
      </c>
      <c r="C341" t="str">
        <f>ENTRADAS[[#This Row],[CODIGO]]&amp;ENTRADAS[[#This Row],[FECHA]]</f>
        <v>60045902</v>
      </c>
      <c r="D341" t="str" cm="1">
        <f t="array" ref="D341">_xlfn.XLOOKUP(ENTRADAS[[#This Row],[CODIGO]],STOCK[[#All],[CODIGO]],STOCK[[#All],[DESCRIPCION]],"PRODUCTO INEXISTENTE",0)</f>
        <v>BLOCK IRIS CARTA 35H PRIMAVER</v>
      </c>
      <c r="E341" s="1">
        <v>45902</v>
      </c>
      <c r="F341">
        <v>3</v>
      </c>
    </row>
    <row r="342" spans="1:6" x14ac:dyDescent="0.25">
      <c r="A342" t="s">
        <v>482</v>
      </c>
      <c r="B342">
        <v>601</v>
      </c>
      <c r="C342" t="str">
        <f>ENTRADAS[[#This Row],[CODIGO]]&amp;ENTRADAS[[#This Row],[FECHA]]</f>
        <v>60145902</v>
      </c>
      <c r="D342" t="str" cm="1">
        <f t="array" ref="D342">_xlfn.XLOOKUP(ENTRADAS[[#This Row],[CODIGO]],STOCK[[#All],[CODIGO]],STOCK[[#All],[DESCRIPCION]],"PRODUCTO INEXISTENTE",0)</f>
        <v>BLOCK IRIS CARTA FINO P*100</v>
      </c>
      <c r="E342" s="1">
        <v>45902</v>
      </c>
      <c r="F342">
        <v>4</v>
      </c>
    </row>
    <row r="343" spans="1:6" x14ac:dyDescent="0.25">
      <c r="A343" t="s">
        <v>482</v>
      </c>
      <c r="B343">
        <v>794</v>
      </c>
      <c r="C343" t="str">
        <f>ENTRADAS[[#This Row],[CODIGO]]&amp;ENTRADAS[[#This Row],[FECHA]]</f>
        <v>79445902</v>
      </c>
      <c r="D343" t="str" cm="1">
        <f t="array" ref="D343">_xlfn.XLOOKUP(ENTRADAS[[#This Row],[CODIGO]],STOCK[[#All],[CODIGO]],STOCK[[#All],[DESCRIPCION]],"PRODUCTO INEXISTENTE",0)</f>
        <v>BLOCK IRIS OFICIO ECONOMICO 35H</v>
      </c>
      <c r="E343" s="1">
        <v>45902</v>
      </c>
      <c r="F343">
        <v>5</v>
      </c>
    </row>
    <row r="344" spans="1:6" x14ac:dyDescent="0.25">
      <c r="A344" t="s">
        <v>482</v>
      </c>
      <c r="B344">
        <v>3304</v>
      </c>
      <c r="C344" t="str">
        <f>ENTRADAS[[#This Row],[CODIGO]]&amp;ENTRADAS[[#This Row],[FECHA]]</f>
        <v>330445902</v>
      </c>
      <c r="D344" t="str" cm="1">
        <f t="array" ref="D344">_xlfn.XLOOKUP(ENTRADAS[[#This Row],[CODIGO]],STOCK[[#All],[CODIGO]],STOCK[[#All],[DESCRIPCION]],"PRODUCTO INEXISTENTE",0)</f>
        <v>PAPEL IRIS</v>
      </c>
      <c r="E344" s="1">
        <v>45902</v>
      </c>
      <c r="F344">
        <v>267</v>
      </c>
    </row>
    <row r="345" spans="1:6" x14ac:dyDescent="0.25">
      <c r="A345" t="s">
        <v>482</v>
      </c>
      <c r="B345">
        <v>6309</v>
      </c>
      <c r="C345" t="str">
        <f>ENTRADAS[[#This Row],[CODIGO]]&amp;ENTRADAS[[#This Row],[FECHA]]</f>
        <v>630945902</v>
      </c>
      <c r="D345" t="str" cm="1">
        <f t="array" ref="D345">_xlfn.XLOOKUP(ENTRADAS[[#This Row],[CODIGO]],STOCK[[#All],[CODIGO]],STOCK[[#All],[DESCRIPCION]],"PRODUCTO INEXISTENTE",0)</f>
        <v xml:space="preserve">BLOCK IRIS CARTA ECONOMICO </v>
      </c>
      <c r="E345" s="1">
        <v>45902</v>
      </c>
      <c r="F345">
        <v>5</v>
      </c>
    </row>
    <row r="346" spans="1:6" x14ac:dyDescent="0.25">
      <c r="A346" t="s">
        <v>482</v>
      </c>
      <c r="B346">
        <v>3331</v>
      </c>
      <c r="C346" t="str">
        <f>ENTRADAS[[#This Row],[CODIGO]]&amp;ENTRADAS[[#This Row],[FECHA]]</f>
        <v>333145902</v>
      </c>
      <c r="D346" t="str" cm="1">
        <f t="array" ref="D346">_xlfn.XLOOKUP(ENTRADAS[[#This Row],[CODIGO]],STOCK[[#All],[CODIGO]],STOCK[[#All],[DESCRIPCION]],"PRODUCTO INEXISTENTE",0)</f>
        <v>PAPEL SILUETA 50*70</v>
      </c>
      <c r="E346" s="1">
        <v>45902</v>
      </c>
      <c r="F346">
        <v>60</v>
      </c>
    </row>
    <row r="347" spans="1:6" x14ac:dyDescent="0.25">
      <c r="A347" t="s">
        <v>482</v>
      </c>
      <c r="B347">
        <v>3928</v>
      </c>
      <c r="C347" t="str">
        <f>ENTRADAS[[#This Row],[CODIGO]]&amp;ENTRADAS[[#This Row],[FECHA]]</f>
        <v>392845902</v>
      </c>
      <c r="D347" t="str" cm="1">
        <f t="array" ref="D347">_xlfn.XLOOKUP(ENTRADAS[[#This Row],[CODIGO]],STOCK[[#All],[CODIGO]],STOCK[[#All],[DESCRIPCION]],"PRODUCTO INEXISTENTE",0)</f>
        <v>ROLLO PLASTI PEGA 20M TRANSPARENTE</v>
      </c>
      <c r="E347" s="1">
        <v>45902</v>
      </c>
      <c r="F347">
        <v>1</v>
      </c>
    </row>
    <row r="348" spans="1:6" x14ac:dyDescent="0.25">
      <c r="A348" t="s">
        <v>482</v>
      </c>
      <c r="B348">
        <v>1346</v>
      </c>
      <c r="C348" t="str">
        <f>ENTRADAS[[#This Row],[CODIGO]]&amp;ENTRADAS[[#This Row],[FECHA]]</f>
        <v>134645902</v>
      </c>
      <c r="D348" t="str" cm="1">
        <f t="array" ref="D348">_xlfn.XLOOKUP(ENTRADAS[[#This Row],[CODIGO]],STOCK[[#All],[CODIGO]],STOCK[[#All],[DESCRIPCION]],"PRODUCTO INEXISTENTE",0)</f>
        <v>CARTULINA CALIPSO 1/8 *10</v>
      </c>
      <c r="E348" s="1">
        <v>45902</v>
      </c>
      <c r="F348">
        <v>5</v>
      </c>
    </row>
    <row r="349" spans="1:6" x14ac:dyDescent="0.25">
      <c r="A349" t="s">
        <v>483</v>
      </c>
      <c r="B349">
        <v>1124</v>
      </c>
      <c r="C349" t="str">
        <f>ENTRADAS[[#This Row],[CODIGO]]&amp;ENTRADAS[[#This Row],[FECHA]]</f>
        <v>112445902</v>
      </c>
      <c r="D349" t="str" cm="1">
        <f t="array" ref="D349">_xlfn.XLOOKUP(ENTRADAS[[#This Row],[CODIGO]],STOCK[[#All],[CODIGO]],STOCK[[#All],[DESCRIPCION]],"PRODUCTO INEXISTENTE",0)</f>
        <v>CARPETA OE-820 PROMO SEGURIDAD C/MANIJA</v>
      </c>
      <c r="E349" s="1">
        <v>45902</v>
      </c>
      <c r="F349">
        <v>3</v>
      </c>
    </row>
    <row r="350" spans="1:6" x14ac:dyDescent="0.25">
      <c r="A350" t="s">
        <v>483</v>
      </c>
      <c r="B350">
        <v>286</v>
      </c>
      <c r="C350" t="str">
        <f>ENTRADAS[[#This Row],[CODIGO]]&amp;ENTRADAS[[#This Row],[FECHA]]</f>
        <v>28645902</v>
      </c>
      <c r="D350" t="str" cm="1">
        <f t="array" ref="D350">_xlfn.XLOOKUP(ENTRADAS[[#This Row],[CODIGO]],STOCK[[#All],[CODIGO]],STOCK[[#All],[DESCRIPCION]],"PRODUCTO INEXISTENTE",0)</f>
        <v>ARCH OE-455 OFICIO PROMO 13B C/MANIJA P60</v>
      </c>
      <c r="E350" s="1">
        <v>45902</v>
      </c>
      <c r="F350">
        <v>4</v>
      </c>
    </row>
    <row r="351" spans="1:6" x14ac:dyDescent="0.25">
      <c r="A351" t="s">
        <v>483</v>
      </c>
      <c r="B351">
        <v>15668</v>
      </c>
      <c r="C351" t="str">
        <f>ENTRADAS[[#This Row],[CODIGO]]&amp;ENTRADAS[[#This Row],[FECHA]]</f>
        <v>1566845902</v>
      </c>
      <c r="D351" t="str" cm="1">
        <f t="array" ref="D351">_xlfn.XLOOKUP(ENTRADAS[[#This Row],[CODIGO]],STOCK[[#All],[CODIGO]],STOCK[[#All],[DESCRIPCION]],"PRODUCTO INEXISTENTE",0)</f>
        <v>PLANILLERO OFICIO PLASTICO</v>
      </c>
      <c r="E351" s="1">
        <v>45902</v>
      </c>
      <c r="F351">
        <v>4</v>
      </c>
    </row>
    <row r="352" spans="1:6" x14ac:dyDescent="0.25">
      <c r="A352" t="s">
        <v>483</v>
      </c>
      <c r="B352">
        <v>2362</v>
      </c>
      <c r="C352" t="str">
        <f>ENTRADAS[[#This Row],[CODIGO]]&amp;ENTRADAS[[#This Row],[FECHA]]</f>
        <v>236245902</v>
      </c>
      <c r="D352" t="str" cm="1">
        <f t="array" ref="D352">_xlfn.XLOOKUP(ENTRADAS[[#This Row],[CODIGO]],STOCK[[#All],[CODIGO]],STOCK[[#All],[DESCRIPCION]],"PRODUCTO INEXISTENTE",0)</f>
        <v>FLAUTA TRASLUCIDA</v>
      </c>
      <c r="E352" s="1">
        <v>45902</v>
      </c>
      <c r="F352">
        <v>7</v>
      </c>
    </row>
    <row r="353" spans="1:6" x14ac:dyDescent="0.25">
      <c r="A353" t="s">
        <v>483</v>
      </c>
      <c r="B353">
        <v>9740</v>
      </c>
      <c r="C353" t="str">
        <f>ENTRADAS[[#This Row],[CODIGO]]&amp;ENTRADAS[[#This Row],[FECHA]]</f>
        <v>974045902</v>
      </c>
      <c r="D353" t="str" cm="1">
        <f t="array" ref="D353">_xlfn.XLOOKUP(ENTRADAS[[#This Row],[CODIGO]],STOCK[[#All],[CODIGO]],STOCK[[#All],[DESCRIPCION]],"PRODUCTO INEXISTENTE",0)</f>
        <v>FLAUTA GIGO/YAMAHA</v>
      </c>
      <c r="E353" s="1">
        <v>45902</v>
      </c>
      <c r="F353">
        <v>3</v>
      </c>
    </row>
    <row r="354" spans="1:6" x14ac:dyDescent="0.25">
      <c r="A354" t="s">
        <v>483</v>
      </c>
      <c r="B354">
        <v>4924</v>
      </c>
      <c r="C354" t="str">
        <f>ENTRADAS[[#This Row],[CODIGO]]&amp;ENTRADAS[[#This Row],[FECHA]]</f>
        <v>492445902</v>
      </c>
      <c r="D354" t="str" cm="1">
        <f t="array" ref="D354">_xlfn.XLOOKUP(ENTRADAS[[#This Row],[CODIGO]],STOCK[[#All],[CODIGO]],STOCK[[#All],[DESCRIPCION]],"PRODUCTO INEXISTENTE",0)</f>
        <v>TABLA PICADO TABLERO GRANDE</v>
      </c>
      <c r="E354" s="1">
        <v>45902</v>
      </c>
      <c r="F354">
        <v>4</v>
      </c>
    </row>
    <row r="355" spans="1:6" x14ac:dyDescent="0.25">
      <c r="A355" t="s">
        <v>483</v>
      </c>
      <c r="B355">
        <v>6303</v>
      </c>
      <c r="C355" t="str">
        <f>ENTRADAS[[#This Row],[CODIGO]]&amp;ENTRADAS[[#This Row],[FECHA]]</f>
        <v>630345902</v>
      </c>
      <c r="D355" t="str" cm="1">
        <f t="array" ref="D355">_xlfn.XLOOKUP(ENTRADAS[[#This Row],[CODIGO]],STOCK[[#All],[CODIGO]],STOCK[[#All],[DESCRIPCION]],"PRODUCTO INEXISTENTE",0)</f>
        <v>TABLIA PICADO TABLERO PEQUEÑO</v>
      </c>
      <c r="E355" s="1">
        <v>45902</v>
      </c>
      <c r="F355">
        <v>3</v>
      </c>
    </row>
    <row r="356" spans="1:6" x14ac:dyDescent="0.25">
      <c r="A356" t="s">
        <v>483</v>
      </c>
      <c r="B356">
        <v>3960</v>
      </c>
      <c r="C356" t="str">
        <f>ENTRADAS[[#This Row],[CODIGO]]&amp;ENTRADAS[[#This Row],[FECHA]]</f>
        <v>396045902</v>
      </c>
      <c r="D356" t="str" cm="1">
        <f t="array" ref="D356">_xlfn.XLOOKUP(ENTRADAS[[#This Row],[CODIGO]],STOCK[[#All],[CODIGO]],STOCK[[#All],[DESCRIPCION]],"PRODUCTO INEXISTENTE",0)</f>
        <v>ROMPECABEZAS MADERA GRANDE</v>
      </c>
      <c r="E356" s="1">
        <v>45902</v>
      </c>
      <c r="F356">
        <v>1</v>
      </c>
    </row>
    <row r="357" spans="1:6" x14ac:dyDescent="0.25">
      <c r="A357" t="s">
        <v>483</v>
      </c>
      <c r="B357">
        <v>1135</v>
      </c>
      <c r="C357" t="str">
        <f>ENTRADAS[[#This Row],[CODIGO]]&amp;ENTRADAS[[#This Row],[FECHA]]</f>
        <v>113545902</v>
      </c>
      <c r="D357" t="str" cm="1">
        <f t="array" ref="D357">_xlfn.XLOOKUP(ENTRADAS[[#This Row],[CODIGO]],STOCK[[#All],[CODIGO]],STOCK[[#All],[DESCRIPCION]],"PRODUCTO INEXISTENTE",0)</f>
        <v>CARPETA SEGURIDAD C/GANCHO</v>
      </c>
      <c r="E357" s="1">
        <v>45902</v>
      </c>
      <c r="F357">
        <v>7</v>
      </c>
    </row>
    <row r="358" spans="1:6" x14ac:dyDescent="0.25">
      <c r="A358" t="s">
        <v>483</v>
      </c>
      <c r="B358">
        <v>1119</v>
      </c>
      <c r="C358" t="str">
        <f>ENTRADAS[[#This Row],[CODIGO]]&amp;ENTRADAS[[#This Row],[FECHA]]</f>
        <v>111945902</v>
      </c>
      <c r="D358" t="str" cm="1">
        <f t="array" ref="D358">_xlfn.XLOOKUP(ENTRADAS[[#This Row],[CODIGO]],STOCK[[#All],[CODIGO]],STOCK[[#All],[DESCRIPCION]],"PRODUCTO INEXISTENTE",0)</f>
        <v>CARPETA PRESENTACION CARTA</v>
      </c>
      <c r="E358" s="1">
        <v>45902</v>
      </c>
      <c r="F358">
        <v>85</v>
      </c>
    </row>
    <row r="359" spans="1:6" x14ac:dyDescent="0.25">
      <c r="A359" t="s">
        <v>483</v>
      </c>
      <c r="B359">
        <v>1120</v>
      </c>
      <c r="C359" t="str">
        <f>ENTRADAS[[#This Row],[CODIGO]]&amp;ENTRADAS[[#This Row],[FECHA]]</f>
        <v>112045902</v>
      </c>
      <c r="D359" t="str" cm="1">
        <f t="array" ref="D359">_xlfn.XLOOKUP(ENTRADAS[[#This Row],[CODIGO]],STOCK[[#All],[CODIGO]],STOCK[[#All],[DESCRIPCION]],"PRODUCTO INEXISTENTE",0)</f>
        <v>CARPETA PRESENTACION OFICIO</v>
      </c>
      <c r="E359" s="1">
        <v>45902</v>
      </c>
      <c r="F359">
        <v>56</v>
      </c>
    </row>
    <row r="360" spans="1:6" x14ac:dyDescent="0.25">
      <c r="A360" t="s">
        <v>483</v>
      </c>
      <c r="B360">
        <v>4547</v>
      </c>
      <c r="C360" t="str">
        <f>ENTRADAS[[#This Row],[CODIGO]]&amp;ENTRADAS[[#This Row],[FECHA]]</f>
        <v>454745902</v>
      </c>
      <c r="D360" t="str" cm="1">
        <f t="array" ref="D360">_xlfn.XLOOKUP(ENTRADAS[[#This Row],[CODIGO]],STOCK[[#All],[CODIGO]],STOCK[[#All],[DESCRIPCION]],"PRODUCTO INEXISTENTE",0)</f>
        <v>ARCH OE-448 CHEQUE PROMO</v>
      </c>
      <c r="E360" s="1">
        <v>45902</v>
      </c>
      <c r="F360">
        <v>5</v>
      </c>
    </row>
    <row r="361" spans="1:6" x14ac:dyDescent="0.25">
      <c r="A361" t="s">
        <v>483</v>
      </c>
      <c r="B361">
        <v>1104</v>
      </c>
      <c r="C361" t="str">
        <f>ENTRADAS[[#This Row],[CODIGO]]&amp;ENTRADAS[[#This Row],[FECHA]]</f>
        <v>110445902</v>
      </c>
      <c r="D361" t="str" cm="1">
        <f t="array" ref="D361">_xlfn.XLOOKUP(ENTRADAS[[#This Row],[CODIGO]],STOCK[[#All],[CODIGO]],STOCK[[#All],[DESCRIPCION]],"PRODUCTO INEXISTENTE",0)</f>
        <v>CARPETA OE-812 FUELLE OFICIO</v>
      </c>
      <c r="E361" s="1">
        <v>45902</v>
      </c>
      <c r="F361">
        <v>10</v>
      </c>
    </row>
    <row r="362" spans="1:6" x14ac:dyDescent="0.25">
      <c r="A362" t="s">
        <v>483</v>
      </c>
      <c r="B362">
        <v>8916</v>
      </c>
      <c r="C362" t="str">
        <f>ENTRADAS[[#This Row],[CODIGO]]&amp;ENTRADAS[[#This Row],[FECHA]]</f>
        <v>891645902</v>
      </c>
      <c r="D362" t="str" cm="1">
        <f t="array" ref="D362">_xlfn.XLOOKUP(ENTRADAS[[#This Row],[CODIGO]],STOCK[[#All],[CODIGO]],STOCK[[#All],[DESCRIPCION]],"PRODUCTO INEXISTENTE",0)</f>
        <v>LIENZO</v>
      </c>
      <c r="E362" s="1">
        <v>45902</v>
      </c>
      <c r="F362">
        <v>6</v>
      </c>
    </row>
    <row r="363" spans="1:6" x14ac:dyDescent="0.25">
      <c r="A363" t="s">
        <v>483</v>
      </c>
      <c r="B363">
        <v>610</v>
      </c>
      <c r="C363" t="str">
        <f>ENTRADAS[[#This Row],[CODIGO]]&amp;ENTRADAS[[#This Row],[FECHA]]</f>
        <v>61045902</v>
      </c>
      <c r="D363" t="str" cm="1">
        <f t="array" ref="D363">_xlfn.XLOOKUP(ENTRADAS[[#This Row],[CODIGO]],STOCK[[#All],[CODIGO]],STOCK[[#All],[DESCRIPCION]],"PRODUCTO INEXISTENTE",0)</f>
        <v>BLOCK OFICIO CUADROS 70H</v>
      </c>
      <c r="E363" s="1">
        <v>45902</v>
      </c>
      <c r="F363">
        <v>12</v>
      </c>
    </row>
    <row r="364" spans="1:6" x14ac:dyDescent="0.25">
      <c r="A364" t="s">
        <v>483</v>
      </c>
      <c r="B364">
        <v>581</v>
      </c>
      <c r="C364" t="str">
        <f>ENTRADAS[[#This Row],[CODIGO]]&amp;ENTRADAS[[#This Row],[FECHA]]</f>
        <v>58145902</v>
      </c>
      <c r="D364" t="str" cm="1">
        <f t="array" ref="D364">_xlfn.XLOOKUP(ENTRADAS[[#This Row],[CODIGO]],STOCK[[#All],[CODIGO]],STOCK[[#All],[DESCRIPCION]],"PRODUCTO INEXISTENTE",0)</f>
        <v>BLOCK CARTA BLANCO 70H</v>
      </c>
      <c r="E364" s="1">
        <v>45902</v>
      </c>
      <c r="F364">
        <v>4</v>
      </c>
    </row>
    <row r="365" spans="1:6" x14ac:dyDescent="0.25">
      <c r="A365" t="s">
        <v>483</v>
      </c>
      <c r="B365">
        <v>583</v>
      </c>
      <c r="C365" t="str">
        <f>ENTRADAS[[#This Row],[CODIGO]]&amp;ENTRADAS[[#This Row],[FECHA]]</f>
        <v>58345902</v>
      </c>
      <c r="D365" t="str" cm="1">
        <f t="array" ref="D365">_xlfn.XLOOKUP(ENTRADAS[[#This Row],[CODIGO]],STOCK[[#All],[CODIGO]],STOCK[[#All],[DESCRIPCION]],"PRODUCTO INEXISTENTE",0)</f>
        <v>BLOCK CARTA CUADROS 70H</v>
      </c>
      <c r="E365" s="1">
        <v>45902</v>
      </c>
      <c r="F365">
        <v>12</v>
      </c>
    </row>
    <row r="366" spans="1:6" x14ac:dyDescent="0.25">
      <c r="A366" t="s">
        <v>483</v>
      </c>
      <c r="B366">
        <v>11229</v>
      </c>
      <c r="C366" t="str">
        <f>ENTRADAS[[#This Row],[CODIGO]]&amp;ENTRADAS[[#This Row],[FECHA]]</f>
        <v>1122945902</v>
      </c>
      <c r="D366" t="str" cm="1">
        <f t="array" ref="D366">_xlfn.XLOOKUP(ENTRADAS[[#This Row],[CODIGO]],STOCK[[#All],[CODIGO]],STOCK[[#All],[DESCRIPCION]],"PRODUCTO INEXISTENTE",0)</f>
        <v>CARPETA OE-809 LEGAJADOR OFICIO</v>
      </c>
      <c r="E366" s="1">
        <v>45902</v>
      </c>
      <c r="F366">
        <v>17</v>
      </c>
    </row>
    <row r="367" spans="1:6" x14ac:dyDescent="0.25">
      <c r="A367" t="s">
        <v>483</v>
      </c>
      <c r="B367">
        <v>101</v>
      </c>
      <c r="C367" t="str">
        <f>ENTRADAS[[#This Row],[CODIGO]]&amp;ENTRADAS[[#This Row],[FECHA]]</f>
        <v>10145902</v>
      </c>
      <c r="D367" t="str" cm="1">
        <f t="array" ref="D367">_xlfn.XLOOKUP(ENTRADAS[[#This Row],[CODIGO]],STOCK[[#All],[CODIGO]],STOCK[[#All],[DESCRIPCION]],"PRODUCTO INEXISTENTE",0)</f>
        <v>CARPETA FUELLE PAPPYER</v>
      </c>
      <c r="E367" s="1">
        <v>45902</v>
      </c>
      <c r="F367">
        <v>3</v>
      </c>
    </row>
    <row r="368" spans="1:6" x14ac:dyDescent="0.25">
      <c r="A368" t="s">
        <v>483</v>
      </c>
      <c r="B368">
        <v>3233</v>
      </c>
      <c r="C368" t="str">
        <f>ENTRADAS[[#This Row],[CODIGO]]&amp;ENTRADAS[[#This Row],[FECHA]]</f>
        <v>323345902</v>
      </c>
      <c r="D368" t="str" cm="1">
        <f t="array" ref="D368">_xlfn.XLOOKUP(ENTRADAS[[#This Row],[CODIGO]],STOCK[[#All],[CODIGO]],STOCK[[#All],[DESCRIPCION]],"PRODUCTO INEXISTENTE",0)</f>
        <v>CARPETA SEGURIDAD FABRIFOLDER</v>
      </c>
      <c r="E368" s="1">
        <v>45902</v>
      </c>
      <c r="F368">
        <v>16</v>
      </c>
    </row>
    <row r="369" spans="1:6" x14ac:dyDescent="0.25">
      <c r="A369" t="s">
        <v>483</v>
      </c>
      <c r="B369">
        <v>2663</v>
      </c>
      <c r="C369" t="str">
        <f>ENTRADAS[[#This Row],[CODIGO]]&amp;ENTRADAS[[#This Row],[FECHA]]</f>
        <v>266345902</v>
      </c>
      <c r="D369" t="str" cm="1">
        <f t="array" ref="D369">_xlfn.XLOOKUP(ENTRADAS[[#This Row],[CODIGO]],STOCK[[#All],[CODIGO]],STOCK[[#All],[DESCRIPCION]],"PRODUCTO INEXISTENTE",0)</f>
        <v>LIBRETA CONTABLE 1/2 OFICIO</v>
      </c>
      <c r="E369" s="1">
        <v>45902</v>
      </c>
      <c r="F369">
        <v>2</v>
      </c>
    </row>
    <row r="370" spans="1:6" x14ac:dyDescent="0.25">
      <c r="A370" t="s">
        <v>483</v>
      </c>
      <c r="B370">
        <v>2683</v>
      </c>
      <c r="C370" t="str">
        <f>ENTRADAS[[#This Row],[CODIGO]]&amp;ENTRADAS[[#This Row],[FECHA]]</f>
        <v>268345902</v>
      </c>
      <c r="D370" t="str" cm="1">
        <f t="array" ref="D370">_xlfn.XLOOKUP(ENTRADAS[[#This Row],[CODIGO]],STOCK[[#All],[CODIGO]],STOCK[[#All],[DESCRIPCION]],"PRODUCTO INEXISTENTE",0)</f>
        <v>LIBRO CONTABILIDAD 100FL</v>
      </c>
      <c r="E370" s="1">
        <v>45902</v>
      </c>
      <c r="F370">
        <v>1</v>
      </c>
    </row>
    <row r="371" spans="1:6" x14ac:dyDescent="0.25">
      <c r="A371" t="s">
        <v>483</v>
      </c>
      <c r="B371">
        <v>2684</v>
      </c>
      <c r="C371" t="str">
        <f>ENTRADAS[[#This Row],[CODIGO]]&amp;ENTRADAS[[#This Row],[FECHA]]</f>
        <v>268445902</v>
      </c>
      <c r="D371" t="str" cm="1">
        <f t="array" ref="D371">_xlfn.XLOOKUP(ENTRADAS[[#This Row],[CODIGO]],STOCK[[#All],[CODIGO]],STOCK[[#All],[DESCRIPCION]],"PRODUCTO INEXISTENTE",0)</f>
        <v>LIBRO CONTABILIDAD 200FL</v>
      </c>
      <c r="E371" s="1">
        <v>45902</v>
      </c>
      <c r="F371">
        <v>2</v>
      </c>
    </row>
    <row r="372" spans="1:6" x14ac:dyDescent="0.25">
      <c r="A372" t="s">
        <v>483</v>
      </c>
      <c r="B372">
        <v>1117</v>
      </c>
      <c r="C372" t="str">
        <f>ENTRADAS[[#This Row],[CODIGO]]&amp;ENTRADAS[[#This Row],[FECHA]]</f>
        <v>111745902</v>
      </c>
      <c r="D372" t="str" cm="1">
        <f t="array" ref="D372">_xlfn.XLOOKUP(ENTRADAS[[#This Row],[CODIGO]],STOCK[[#All],[CODIGO]],STOCK[[#All],[DESCRIPCION]],"PRODUCTO INEXISTENTE",0)</f>
        <v>CARPETA LOMO OFICIO</v>
      </c>
      <c r="E372" s="1">
        <v>45902</v>
      </c>
      <c r="F372">
        <v>19</v>
      </c>
    </row>
    <row r="373" spans="1:6" x14ac:dyDescent="0.25">
      <c r="A373" t="s">
        <v>483</v>
      </c>
      <c r="B373">
        <v>1116</v>
      </c>
      <c r="C373" t="str">
        <f>ENTRADAS[[#This Row],[CODIGO]]&amp;ENTRADAS[[#This Row],[FECHA]]</f>
        <v>111645902</v>
      </c>
      <c r="D373" t="str" cm="1">
        <f t="array" ref="D373">_xlfn.XLOOKUP(ENTRADAS[[#This Row],[CODIGO]],STOCK[[#All],[CODIGO]],STOCK[[#All],[DESCRIPCION]],"PRODUCTO INEXISTENTE",0)</f>
        <v>CARPETA LOMO CARTA</v>
      </c>
      <c r="E373" s="1">
        <v>45902</v>
      </c>
      <c r="F373">
        <v>1</v>
      </c>
    </row>
    <row r="374" spans="1:6" x14ac:dyDescent="0.25">
      <c r="A374" t="s">
        <v>483</v>
      </c>
      <c r="B374">
        <v>11235</v>
      </c>
      <c r="C374" t="str">
        <f>ENTRADAS[[#This Row],[CODIGO]]&amp;ENTRADAS[[#This Row],[FECHA]]</f>
        <v>1123545902</v>
      </c>
      <c r="D374" t="str" cm="1">
        <f t="array" ref="D374">_xlfn.XLOOKUP(ENTRADAS[[#This Row],[CODIGO]],STOCK[[#All],[CODIGO]],STOCK[[#All],[DESCRIPCION]],"PRODUCTO INEXISTENTE",0)</f>
        <v>CARPETA OE-802 SEGURIDAD CARTA</v>
      </c>
      <c r="E374" s="1">
        <v>45902</v>
      </c>
      <c r="F374">
        <v>8</v>
      </c>
    </row>
    <row r="375" spans="1:6" x14ac:dyDescent="0.25">
      <c r="A375" t="s">
        <v>483</v>
      </c>
      <c r="B375">
        <v>11230</v>
      </c>
      <c r="C375" t="str">
        <f>ENTRADAS[[#This Row],[CODIGO]]&amp;ENTRADAS[[#This Row],[FECHA]]</f>
        <v>1123045902</v>
      </c>
      <c r="D375" t="str" cm="1">
        <f t="array" ref="D375">_xlfn.XLOOKUP(ENTRADAS[[#This Row],[CODIGO]],STOCK[[#All],[CODIGO]],STOCK[[#All],[DESCRIPCION]],"PRODUCTO INEXISTENTE",0)</f>
        <v>CARPETA OE-808 LEGAJADOR CARTA</v>
      </c>
      <c r="E375" s="1">
        <v>45902</v>
      </c>
      <c r="F375">
        <v>10</v>
      </c>
    </row>
    <row r="376" spans="1:6" x14ac:dyDescent="0.25">
      <c r="A376" t="s">
        <v>483</v>
      </c>
      <c r="B376">
        <v>16765</v>
      </c>
      <c r="C376" t="str">
        <f>ENTRADAS[[#This Row],[CODIGO]]&amp;ENTRADAS[[#This Row],[FECHA]]</f>
        <v>1676545902</v>
      </c>
      <c r="D376" t="str" cm="1">
        <f t="array" ref="D376">_xlfn.XLOOKUP(ENTRADAS[[#This Row],[CODIGO]],STOCK[[#All],[CODIGO]],STOCK[[#All],[DESCRIPCION]],"PRODUCTO INEXISTENTE",0)</f>
        <v>SOBRE OE-871 BROCHE 1/2 OFICIO</v>
      </c>
      <c r="E376" s="1">
        <v>45902</v>
      </c>
      <c r="F376">
        <v>12</v>
      </c>
    </row>
    <row r="377" spans="1:6" x14ac:dyDescent="0.25">
      <c r="A377" t="s">
        <v>483</v>
      </c>
      <c r="B377">
        <v>4134</v>
      </c>
      <c r="C377" t="str">
        <f>ENTRADAS[[#This Row],[CODIGO]]&amp;ENTRADAS[[#This Row],[FECHA]]</f>
        <v>413445902</v>
      </c>
      <c r="D377" t="str" cm="1">
        <f t="array" ref="D377">_xlfn.XLOOKUP(ENTRADAS[[#This Row],[CODIGO]],STOCK[[#All],[CODIGO]],STOCK[[#All],[DESCRIPCION]],"PRODUCTO INEXISTENTE",0)</f>
        <v>SOBRE OE-872 BROCHE CARTA</v>
      </c>
      <c r="E377" s="1">
        <v>45902</v>
      </c>
      <c r="F377">
        <v>3</v>
      </c>
    </row>
    <row r="378" spans="1:6" x14ac:dyDescent="0.25">
      <c r="A378" t="s">
        <v>483</v>
      </c>
      <c r="B378">
        <v>4143</v>
      </c>
      <c r="C378" t="str">
        <f>ENTRADAS[[#This Row],[CODIGO]]&amp;ENTRADAS[[#This Row],[FECHA]]</f>
        <v>414345902</v>
      </c>
      <c r="D378" t="str" cm="1">
        <f t="array" ref="D378">_xlfn.XLOOKUP(ENTRADAS[[#This Row],[CODIGO]],STOCK[[#All],[CODIGO]],STOCK[[#All],[DESCRIPCION]],"PRODUCTO INEXISTENTE",0)</f>
        <v>SOBRE OE-862 HILO CARTA</v>
      </c>
      <c r="E378" s="1">
        <v>45902</v>
      </c>
      <c r="F378">
        <v>10</v>
      </c>
    </row>
    <row r="379" spans="1:6" x14ac:dyDescent="0.25">
      <c r="A379" t="s">
        <v>483</v>
      </c>
      <c r="B379">
        <v>4145</v>
      </c>
      <c r="C379" t="str">
        <f>ENTRADAS[[#This Row],[CODIGO]]&amp;ENTRADAS[[#This Row],[FECHA]]</f>
        <v>414545902</v>
      </c>
      <c r="D379" t="str" cm="1">
        <f t="array" ref="D379">_xlfn.XLOOKUP(ENTRADAS[[#This Row],[CODIGO]],STOCK[[#All],[CODIGO]],STOCK[[#All],[DESCRIPCION]],"PRODUCTO INEXISTENTE",0)</f>
        <v>SOBRE OE-864 HILO OFICIO</v>
      </c>
      <c r="E379" s="1">
        <v>45902</v>
      </c>
      <c r="F379">
        <v>2</v>
      </c>
    </row>
    <row r="380" spans="1:6" x14ac:dyDescent="0.25">
      <c r="A380" t="s">
        <v>483</v>
      </c>
      <c r="B380">
        <v>4164</v>
      </c>
      <c r="C380" t="str">
        <f>ENTRADAS[[#This Row],[CODIGO]]&amp;ENTRADAS[[#This Row],[FECHA]]</f>
        <v>416445902</v>
      </c>
      <c r="D380" t="str" cm="1">
        <f t="array" ref="D380">_xlfn.XLOOKUP(ENTRADAS[[#This Row],[CODIGO]],STOCK[[#All],[CODIGO]],STOCK[[#All],[DESCRIPCION]],"PRODUCTO INEXISTENTE",0)</f>
        <v>SOBRE MANILA OFICIO NORMA</v>
      </c>
      <c r="E380" s="1">
        <v>45902</v>
      </c>
      <c r="F380">
        <v>123</v>
      </c>
    </row>
    <row r="381" spans="1:6" x14ac:dyDescent="0.25">
      <c r="A381" t="s">
        <v>483</v>
      </c>
      <c r="B381">
        <v>4155</v>
      </c>
      <c r="C381" t="str">
        <f>ENTRADAS[[#This Row],[CODIGO]]&amp;ENTRADAS[[#This Row],[FECHA]]</f>
        <v>415545902</v>
      </c>
      <c r="D381" t="str" cm="1">
        <f t="array" ref="D381">_xlfn.XLOOKUP(ENTRADAS[[#This Row],[CODIGO]],STOCK[[#All],[CODIGO]],STOCK[[#All],[DESCRIPCION]],"PRODUCTO INEXISTENTE",0)</f>
        <v>SOBRE MANILA CARTA NORMA</v>
      </c>
      <c r="E381" s="1">
        <v>45902</v>
      </c>
      <c r="F381">
        <v>177</v>
      </c>
    </row>
    <row r="382" spans="1:6" x14ac:dyDescent="0.25">
      <c r="A382" t="s">
        <v>483</v>
      </c>
      <c r="B382">
        <v>3541</v>
      </c>
      <c r="C382" t="str">
        <f>ENTRADAS[[#This Row],[CODIGO]]&amp;ENTRADAS[[#This Row],[FECHA]]</f>
        <v>354145902</v>
      </c>
      <c r="D382" t="str" cm="1">
        <f t="array" ref="D382">_xlfn.XLOOKUP(ENTRADAS[[#This Row],[CODIGO]],STOCK[[#All],[CODIGO]],STOCK[[#All],[DESCRIPCION]],"PRODUCTO INEXISTENTE",0)</f>
        <v>PINCEL DELINEADOR 00</v>
      </c>
      <c r="E382" s="1">
        <v>45902</v>
      </c>
      <c r="F382">
        <v>11</v>
      </c>
    </row>
    <row r="383" spans="1:6" x14ac:dyDescent="0.25">
      <c r="A383" t="s">
        <v>483</v>
      </c>
      <c r="B383">
        <v>3542</v>
      </c>
      <c r="C383" t="str">
        <f>ENTRADAS[[#This Row],[CODIGO]]&amp;ENTRADAS[[#This Row],[FECHA]]</f>
        <v>354245902</v>
      </c>
      <c r="D383" t="str" cm="1">
        <f t="array" ref="D383">_xlfn.XLOOKUP(ENTRADAS[[#This Row],[CODIGO]],STOCK[[#All],[CODIGO]],STOCK[[#All],[DESCRIPCION]],"PRODUCTO INEXISTENTE",0)</f>
        <v>PINCEL DELINEADOR 0</v>
      </c>
      <c r="E383" s="1">
        <v>45902</v>
      </c>
      <c r="F383">
        <v>8</v>
      </c>
    </row>
    <row r="384" spans="1:6" x14ac:dyDescent="0.25">
      <c r="A384" t="s">
        <v>483</v>
      </c>
      <c r="B384">
        <v>3543</v>
      </c>
      <c r="C384" t="str">
        <f>ENTRADAS[[#This Row],[CODIGO]]&amp;ENTRADAS[[#This Row],[FECHA]]</f>
        <v>354345902</v>
      </c>
      <c r="D384" t="str" cm="1">
        <f t="array" ref="D384">_xlfn.XLOOKUP(ENTRADAS[[#This Row],[CODIGO]],STOCK[[#All],[CODIGO]],STOCK[[#All],[DESCRIPCION]],"PRODUCTO INEXISTENTE",0)</f>
        <v>PINCEL DELINEADOR 000</v>
      </c>
      <c r="E384" s="1">
        <v>45902</v>
      </c>
      <c r="F384">
        <v>10</v>
      </c>
    </row>
    <row r="385" spans="1:6" x14ac:dyDescent="0.25">
      <c r="A385" t="s">
        <v>483</v>
      </c>
      <c r="B385">
        <v>1788</v>
      </c>
      <c r="C385" t="str">
        <f>ENTRADAS[[#This Row],[CODIGO]]&amp;ENTRADAS[[#This Row],[FECHA]]</f>
        <v>178845902</v>
      </c>
      <c r="D385" t="str" cm="1">
        <f t="array" ref="D385">_xlfn.XLOOKUP(ENTRADAS[[#This Row],[CODIGO]],STOCK[[#All],[CODIGO]],STOCK[[#All],[DESCRIPCION]],"PRODUCTO INEXISTENTE",0)</f>
        <v>CORRECTOR LAPIZ OE-252</v>
      </c>
      <c r="E385" s="1">
        <v>45902</v>
      </c>
      <c r="F385">
        <v>20</v>
      </c>
    </row>
    <row r="386" spans="1:6" x14ac:dyDescent="0.25">
      <c r="A386" t="s">
        <v>483</v>
      </c>
      <c r="B386">
        <v>4546</v>
      </c>
      <c r="C386" t="str">
        <f>ENTRADAS[[#This Row],[CODIGO]]&amp;ENTRADAS[[#This Row],[FECHA]]</f>
        <v>454645902</v>
      </c>
      <c r="D386" t="str" cm="1">
        <f t="array" ref="D386">_xlfn.XLOOKUP(ENTRADAS[[#This Row],[CODIGO]],STOCK[[#All],[CODIGO]],STOCK[[#All],[DESCRIPCION]],"PRODUCTO INEXISTENTE",0)</f>
        <v>SOBRE OE-860 172 CARTA</v>
      </c>
      <c r="E386" s="1">
        <v>45902</v>
      </c>
      <c r="F386">
        <v>9</v>
      </c>
    </row>
    <row r="387" spans="1:6" x14ac:dyDescent="0.25">
      <c r="A387" t="s">
        <v>483</v>
      </c>
      <c r="B387">
        <v>2342</v>
      </c>
      <c r="C387" t="str">
        <f>ENTRADAS[[#This Row],[CODIGO]]&amp;ENTRADAS[[#This Row],[FECHA]]</f>
        <v>234245902</v>
      </c>
      <c r="D387" t="str" cm="1">
        <f t="array" ref="D387">_xlfn.XLOOKUP(ENTRADAS[[#This Row],[CODIGO]],STOCK[[#All],[CODIGO]],STOCK[[#All],[DESCRIPCION]],"PRODUCTO INEXISTENTE",0)</f>
        <v>RESPUESTO ARGOLLADO 105</v>
      </c>
      <c r="E387" s="1">
        <v>45902</v>
      </c>
      <c r="F387">
        <v>3</v>
      </c>
    </row>
    <row r="388" spans="1:6" x14ac:dyDescent="0.25">
      <c r="A388" t="s">
        <v>483</v>
      </c>
      <c r="B388">
        <v>351</v>
      </c>
      <c r="C388" t="str">
        <f>ENTRADAS[[#This Row],[CODIGO]]&amp;ENTRADAS[[#This Row],[FECHA]]</f>
        <v>35145902</v>
      </c>
      <c r="D388" t="str" cm="1">
        <f t="array" ref="D388">_xlfn.XLOOKUP(ENTRADAS[[#This Row],[CODIGO]],STOCK[[#All],[CODIGO]],STOCK[[#All],[DESCRIPCION]],"PRODUCTO INEXISTENTE",0)</f>
        <v>ATLAS UNIVERSAL</v>
      </c>
      <c r="E388" s="1">
        <v>45902</v>
      </c>
      <c r="F388">
        <v>8</v>
      </c>
    </row>
    <row r="389" spans="1:6" x14ac:dyDescent="0.25">
      <c r="A389" t="s">
        <v>483</v>
      </c>
      <c r="B389">
        <v>3981</v>
      </c>
      <c r="C389" t="str">
        <f>ENTRADAS[[#This Row],[CODIGO]]&amp;ENTRADAS[[#This Row],[FECHA]]</f>
        <v>398145902</v>
      </c>
      <c r="D389" t="str" cm="1">
        <f t="array" ref="D389">_xlfn.XLOOKUP(ENTRADAS[[#This Row],[CODIGO]],STOCK[[#All],[CODIGO]],STOCK[[#All],[DESCRIPCION]],"PRODUCTO INEXISTENTE",0)</f>
        <v>SEPARADOR 105 PLASTICO</v>
      </c>
      <c r="E389" s="1">
        <v>45902</v>
      </c>
      <c r="F389">
        <v>4</v>
      </c>
    </row>
    <row r="390" spans="1:6" x14ac:dyDescent="0.25">
      <c r="A390" t="s">
        <v>483</v>
      </c>
      <c r="B390">
        <v>16997</v>
      </c>
      <c r="C390" t="str">
        <f>ENTRADAS[[#This Row],[CODIGO]]&amp;ENTRADAS[[#This Row],[FECHA]]</f>
        <v>1699745902</v>
      </c>
      <c r="D390" t="str" cm="1">
        <f t="array" ref="D390">_xlfn.XLOOKUP(ENTRADAS[[#This Row],[CODIGO]],STOCK[[#All],[CODIGO]],STOCK[[#All],[DESCRIPCION]],"PRODUCTO INEXISTENTE",0)</f>
        <v>CUADERNO MUSICA ARGOLLADO</v>
      </c>
      <c r="E390" s="1">
        <v>45902</v>
      </c>
      <c r="F390">
        <v>2</v>
      </c>
    </row>
    <row r="391" spans="1:6" x14ac:dyDescent="0.25">
      <c r="A391" t="s">
        <v>483</v>
      </c>
      <c r="B391">
        <v>1246</v>
      </c>
      <c r="C391" t="str">
        <f>ENTRADAS[[#This Row],[CODIGO]]&amp;ENTRADAS[[#This Row],[FECHA]]</f>
        <v>124645902</v>
      </c>
      <c r="D391" t="str" cm="1">
        <f t="array" ref="D391">_xlfn.XLOOKUP(ENTRADAS[[#This Row],[CODIGO]],STOCK[[#All],[CODIGO]],STOCK[[#All],[DESCRIPCION]],"PRODUCTO INEXISTENTE",0)</f>
        <v>CARTILLA NACHO</v>
      </c>
      <c r="E391" s="1">
        <v>45902</v>
      </c>
      <c r="F391">
        <v>1</v>
      </c>
    </row>
    <row r="392" spans="1:6" x14ac:dyDescent="0.25">
      <c r="A392" t="s">
        <v>483</v>
      </c>
      <c r="B392">
        <v>1724</v>
      </c>
      <c r="C392" t="str">
        <f>ENTRADAS[[#This Row],[CODIGO]]&amp;ENTRADAS[[#This Row],[FECHA]]</f>
        <v>172445902</v>
      </c>
      <c r="D392" t="str" cm="1">
        <f t="array" ref="D392">_xlfn.XLOOKUP(ENTRADAS[[#This Row],[CODIGO]],STOCK[[#All],[CODIGO]],STOCK[[#All],[DESCRIPCION]],"PRODUCTO INEXISTENTE",0)</f>
        <v>CONSTITUCION POLITICA DE COLOMBIA</v>
      </c>
      <c r="E392" s="1">
        <v>45902</v>
      </c>
      <c r="F392">
        <v>2</v>
      </c>
    </row>
    <row r="393" spans="1:6" x14ac:dyDescent="0.25">
      <c r="A393" t="s">
        <v>483</v>
      </c>
      <c r="B393">
        <v>2107</v>
      </c>
      <c r="C393" t="str">
        <f>ENTRADAS[[#This Row],[CODIGO]]&amp;ENTRADAS[[#This Row],[FECHA]]</f>
        <v>210745902</v>
      </c>
      <c r="D393" t="str" cm="1">
        <f t="array" ref="D393">_xlfn.XLOOKUP(ENTRADAS[[#This Row],[CODIGO]],STOCK[[#All],[CODIGO]],STOCK[[#All],[DESCRIPCION]],"PRODUCTO INEXISTENTE",0)</f>
        <v>DICCIONARIO CHICAGRO INGLES NIKA</v>
      </c>
      <c r="E393" s="1">
        <v>45902</v>
      </c>
      <c r="F393">
        <v>4</v>
      </c>
    </row>
    <row r="394" spans="1:6" x14ac:dyDescent="0.25">
      <c r="A394" t="s">
        <v>483</v>
      </c>
      <c r="B394">
        <v>15854</v>
      </c>
      <c r="C394" t="str">
        <f>ENTRADAS[[#This Row],[CODIGO]]&amp;ENTRADAS[[#This Row],[FECHA]]</f>
        <v>1585445902</v>
      </c>
      <c r="D394" t="str" cm="1">
        <f t="array" ref="D394">_xlfn.XLOOKUP(ENTRADAS[[#This Row],[CODIGO]],STOCK[[#All],[CODIGO]],STOCK[[#All],[DESCRIPCION]],"PRODUCTO INEXISTENTE",0)</f>
        <v>DICCIONARIO CHICAGRO INGLES</v>
      </c>
      <c r="E394" s="1">
        <v>45902</v>
      </c>
      <c r="F394">
        <v>1</v>
      </c>
    </row>
    <row r="395" spans="1:6" x14ac:dyDescent="0.25">
      <c r="A395" t="s">
        <v>483</v>
      </c>
      <c r="B395">
        <v>15855</v>
      </c>
      <c r="C395" t="str">
        <f>ENTRADAS[[#This Row],[CODIGO]]&amp;ENTRADAS[[#This Row],[FECHA]]</f>
        <v>1585545902</v>
      </c>
      <c r="D395" t="str" cm="1">
        <f t="array" ref="D395">_xlfn.XLOOKUP(ENTRADAS[[#This Row],[CODIGO]],STOCK[[#All],[CODIGO]],STOCK[[#All],[DESCRIPCION]],"PRODUCTO INEXISTENTE",0)</f>
        <v>DICCIONARIO ESPAÑOL ILUSTRADO RAPSA</v>
      </c>
      <c r="E395" s="1">
        <v>45902</v>
      </c>
      <c r="F395">
        <v>2</v>
      </c>
    </row>
    <row r="396" spans="1:6" x14ac:dyDescent="0.25">
      <c r="A396" t="s">
        <v>483</v>
      </c>
      <c r="B396">
        <v>16930</v>
      </c>
      <c r="C396" t="str">
        <f>ENTRADAS[[#This Row],[CODIGO]]&amp;ENTRADAS[[#This Row],[FECHA]]</f>
        <v>1693045902</v>
      </c>
      <c r="D396" t="str" cm="1">
        <f t="array" ref="D396">_xlfn.XLOOKUP(ENTRADAS[[#This Row],[CODIGO]],STOCK[[#All],[CODIGO]],STOCK[[#All],[DESCRIPCION]],"PRODUCTO INEXISTENTE",0)</f>
        <v>DICCIONARIO ESPAÑOL ILUSTRADO NIKA</v>
      </c>
      <c r="E396" s="1">
        <v>45902</v>
      </c>
      <c r="F396">
        <v>1</v>
      </c>
    </row>
    <row r="397" spans="1:6" x14ac:dyDescent="0.25">
      <c r="A397" t="s">
        <v>483</v>
      </c>
      <c r="B397">
        <v>10491</v>
      </c>
      <c r="C397" t="str">
        <f>ENTRADAS[[#This Row],[CODIGO]]&amp;ENTRADAS[[#This Row],[FECHA]]</f>
        <v>1049145902</v>
      </c>
      <c r="D397" t="str" cm="1">
        <f t="array" ref="D397">_xlfn.XLOOKUP(ENTRADAS[[#This Row],[CODIGO]],STOCK[[#All],[CODIGO]],STOCK[[#All],[DESCRIPCION]],"PRODUCTO INEXISTENTE",0)</f>
        <v>CUADERNO ARGOLLADO 105</v>
      </c>
      <c r="E397" s="1">
        <v>45902</v>
      </c>
      <c r="F397">
        <v>14</v>
      </c>
    </row>
    <row r="398" spans="1:6" x14ac:dyDescent="0.25">
      <c r="A398" t="s">
        <v>483</v>
      </c>
      <c r="B398">
        <v>10491</v>
      </c>
      <c r="C398" t="str">
        <f>ENTRADAS[[#This Row],[CODIGO]]&amp;ENTRADAS[[#This Row],[FECHA]]</f>
        <v>1049145902</v>
      </c>
      <c r="D398" t="str" cm="1">
        <f t="array" ref="D398">_xlfn.XLOOKUP(ENTRADAS[[#This Row],[CODIGO]],STOCK[[#All],[CODIGO]],STOCK[[#All],[DESCRIPCION]],"PRODUCTO INEXISTENTE",0)</f>
        <v>CUADERNO ARGOLLADO 105</v>
      </c>
      <c r="E398" s="1">
        <v>45902</v>
      </c>
      <c r="F398">
        <v>4</v>
      </c>
    </row>
    <row r="399" spans="1:6" x14ac:dyDescent="0.25">
      <c r="A399" t="s">
        <v>483</v>
      </c>
      <c r="B399">
        <v>2342</v>
      </c>
      <c r="C399" t="str">
        <f>ENTRADAS[[#This Row],[CODIGO]]&amp;ENTRADAS[[#This Row],[FECHA]]</f>
        <v>234245902</v>
      </c>
      <c r="D399" t="str" cm="1">
        <f t="array" ref="D399">_xlfn.XLOOKUP(ENTRADAS[[#This Row],[CODIGO]],STOCK[[#All],[CODIGO]],STOCK[[#All],[DESCRIPCION]],"PRODUCTO INEXISTENTE",0)</f>
        <v>RESPUESTO ARGOLLADO 105</v>
      </c>
      <c r="E399" s="1">
        <v>45902</v>
      </c>
      <c r="F399">
        <v>6</v>
      </c>
    </row>
    <row r="400" spans="1:6" x14ac:dyDescent="0.25">
      <c r="A400" t="s">
        <v>483</v>
      </c>
      <c r="B400">
        <v>14791</v>
      </c>
      <c r="C400" t="str">
        <f>ENTRADAS[[#This Row],[CODIGO]]&amp;ENTRADAS[[#This Row],[FECHA]]</f>
        <v>1479145902</v>
      </c>
      <c r="D400" t="str" cm="1">
        <f t="array" ref="D400">_xlfn.XLOOKUP(ENTRADAS[[#This Row],[CODIGO]],STOCK[[#All],[CODIGO]],STOCK[[#All],[DESCRIPCION]],"PRODUCTO INEXISTENTE",0)</f>
        <v>CUADERNO COSIDO 100H</v>
      </c>
      <c r="E400" s="1">
        <v>45902</v>
      </c>
      <c r="F400">
        <v>11</v>
      </c>
    </row>
    <row r="401" spans="1:6" x14ac:dyDescent="0.25">
      <c r="A401" t="s">
        <v>483</v>
      </c>
      <c r="B401">
        <v>10591</v>
      </c>
      <c r="C401" t="str">
        <f>ENTRADAS[[#This Row],[CODIGO]]&amp;ENTRADAS[[#This Row],[FECHA]]</f>
        <v>1059145902</v>
      </c>
      <c r="D401" t="str" cm="1">
        <f t="array" ref="D401">_xlfn.XLOOKUP(ENTRADAS[[#This Row],[CODIGO]],STOCK[[#All],[CODIGO]],STOCK[[#All],[DESCRIPCION]],"PRODUCTO INEXISTENTE",0)</f>
        <v>CUADERNO COSIDO 50H</v>
      </c>
      <c r="E401" s="1">
        <v>45902</v>
      </c>
      <c r="F401">
        <v>13</v>
      </c>
    </row>
    <row r="402" spans="1:6" x14ac:dyDescent="0.25">
      <c r="A402" t="s">
        <v>483</v>
      </c>
      <c r="B402">
        <v>3867</v>
      </c>
      <c r="C402" t="str">
        <f>ENTRADAS[[#This Row],[CODIGO]]&amp;ENTRADAS[[#This Row],[FECHA]]</f>
        <v>386745902</v>
      </c>
      <c r="D402" t="str" cm="1">
        <f t="array" ref="D402">_xlfn.XLOOKUP(ENTRADAS[[#This Row],[CODIGO]],STOCK[[#All],[CODIGO]],STOCK[[#All],[DESCRIPCION]],"PRODUCTO INEXISTENTE",0)</f>
        <v>RESMA CARTA 75GR REPROGRAF</v>
      </c>
      <c r="E402" s="1">
        <v>45902</v>
      </c>
      <c r="F402">
        <v>5</v>
      </c>
    </row>
    <row r="403" spans="1:6" x14ac:dyDescent="0.25">
      <c r="A403" t="s">
        <v>483</v>
      </c>
      <c r="B403">
        <v>8779</v>
      </c>
      <c r="C403" t="str">
        <f>ENTRADAS[[#This Row],[CODIGO]]&amp;ENTRADAS[[#This Row],[FECHA]]</f>
        <v>877945902</v>
      </c>
      <c r="D403" t="str" cm="1">
        <f t="array" ref="D403">_xlfn.XLOOKUP(ENTRADAS[[#This Row],[CODIGO]],STOCK[[#All],[CODIGO]],STOCK[[#All],[DESCRIPCION]],"PRODUCTO INEXISTENTE",0)</f>
        <v>TANGRAN DIDACTICO GRANDE MADERA</v>
      </c>
      <c r="E403" s="1">
        <v>45902</v>
      </c>
      <c r="F403">
        <v>2</v>
      </c>
    </row>
    <row r="404" spans="1:6" x14ac:dyDescent="0.25">
      <c r="A404" t="s">
        <v>483</v>
      </c>
      <c r="B404">
        <v>4274</v>
      </c>
      <c r="C404" t="str">
        <f>ENTRADAS[[#This Row],[CODIGO]]&amp;ENTRADAS[[#This Row],[FECHA]]</f>
        <v>427445902</v>
      </c>
      <c r="D404" t="str" cm="1">
        <f t="array" ref="D404">_xlfn.XLOOKUP(ENTRADAS[[#This Row],[CODIGO]],STOCK[[#All],[CODIGO]],STOCK[[#All],[DESCRIPCION]],"PRODUCTO INEXISTENTE",0)</f>
        <v>TANGRAN DIDACTICO GRANDE FOMY</v>
      </c>
      <c r="E404" s="1">
        <v>45902</v>
      </c>
      <c r="F404">
        <v>5</v>
      </c>
    </row>
    <row r="405" spans="1:6" x14ac:dyDescent="0.25">
      <c r="A405" t="s">
        <v>483</v>
      </c>
      <c r="B405">
        <v>6533</v>
      </c>
      <c r="C405" t="str">
        <f>ENTRADAS[[#This Row],[CODIGO]]&amp;ENTRADAS[[#This Row],[FECHA]]</f>
        <v>653345902</v>
      </c>
      <c r="D405" t="str" cm="1">
        <f t="array" ref="D405">_xlfn.XLOOKUP(ENTRADAS[[#This Row],[CODIGO]],STOCK[[#All],[CODIGO]],STOCK[[#All],[DESCRIPCION]],"PRODUCTO INEXISTENTE",0)</f>
        <v>BLOCK ORIGAMI 20*20</v>
      </c>
      <c r="E405" s="1">
        <v>45902</v>
      </c>
      <c r="F405">
        <v>3</v>
      </c>
    </row>
    <row r="406" spans="1:6" x14ac:dyDescent="0.25">
      <c r="A406" t="s">
        <v>483</v>
      </c>
      <c r="B406">
        <v>624</v>
      </c>
      <c r="C406" t="str">
        <f>ENTRADAS[[#This Row],[CODIGO]]&amp;ENTRADAS[[#This Row],[FECHA]]</f>
        <v>62445902</v>
      </c>
      <c r="D406" t="str" cm="1">
        <f t="array" ref="D406">_xlfn.XLOOKUP(ENTRADAS[[#This Row],[CODIGO]],STOCK[[#All],[CODIGO]],STOCK[[#All],[DESCRIPCION]],"PRODUCTO INEXISTENTE",0)</f>
        <v>BLOCK PLEGADO 20*20</v>
      </c>
      <c r="E406" s="1">
        <v>45902</v>
      </c>
      <c r="F406">
        <v>3</v>
      </c>
    </row>
    <row r="407" spans="1:6" x14ac:dyDescent="0.25">
      <c r="A407" t="s">
        <v>483</v>
      </c>
      <c r="B407">
        <v>623</v>
      </c>
      <c r="C407" t="str">
        <f>ENTRADAS[[#This Row],[CODIGO]]&amp;ENTRADAS[[#This Row],[FECHA]]</f>
        <v>62345902</v>
      </c>
      <c r="D407" t="str" cm="1">
        <f t="array" ref="D407">_xlfn.XLOOKUP(ENTRADAS[[#This Row],[CODIGO]],STOCK[[#All],[CODIGO]],STOCK[[#All],[DESCRIPCION]],"PRODUCTO INEXISTENTE",0)</f>
        <v>BLOCK PLEGADO 15*15</v>
      </c>
      <c r="E407" s="1">
        <v>45902</v>
      </c>
      <c r="F407">
        <v>2</v>
      </c>
    </row>
    <row r="408" spans="1:6" x14ac:dyDescent="0.25">
      <c r="A408" t="s">
        <v>483</v>
      </c>
      <c r="B408">
        <v>16879</v>
      </c>
      <c r="C408" t="str">
        <f>ENTRADAS[[#This Row],[CODIGO]]&amp;ENTRADAS[[#This Row],[FECHA]]</f>
        <v>1687945902</v>
      </c>
      <c r="D408" t="str" cm="1">
        <f t="array" ref="D408">_xlfn.XLOOKUP(ENTRADAS[[#This Row],[CODIGO]],STOCK[[#All],[CODIGO]],STOCK[[#All],[DESCRIPCION]],"PRODUCTO INEXISTENTE",0)</f>
        <v>MARCADOR OE-524 BARRIL INDUSTRIAL</v>
      </c>
      <c r="E408" s="1">
        <v>45902</v>
      </c>
      <c r="F408">
        <v>1</v>
      </c>
    </row>
    <row r="409" spans="1:6" x14ac:dyDescent="0.25">
      <c r="A409" t="s">
        <v>483</v>
      </c>
      <c r="B409">
        <v>13282</v>
      </c>
      <c r="C409" t="str">
        <f>ENTRADAS[[#This Row],[CODIGO]]&amp;ENTRADAS[[#This Row],[FECHA]]</f>
        <v>1328245902</v>
      </c>
      <c r="D409" t="str" cm="1">
        <f t="array" ref="D409">_xlfn.XLOOKUP(ENTRADAS[[#This Row],[CODIGO]],STOCK[[#All],[CODIGO]],STOCK[[#All],[DESCRIPCION]],"PRODUCTO INEXISTENTE",0)</f>
        <v>BOLI OE-025 BORRABLE</v>
      </c>
      <c r="E409" s="1">
        <v>45902</v>
      </c>
      <c r="F409">
        <v>5</v>
      </c>
    </row>
    <row r="410" spans="1:6" x14ac:dyDescent="0.25">
      <c r="A410" t="s">
        <v>483</v>
      </c>
      <c r="B410">
        <v>2830</v>
      </c>
      <c r="C410" t="str">
        <f>ENTRADAS[[#This Row],[CODIGO]]&amp;ENTRADAS[[#This Row],[FECHA]]</f>
        <v>283045902</v>
      </c>
      <c r="D410" t="str" cm="1">
        <f t="array" ref="D410">_xlfn.XLOOKUP(ENTRADAS[[#This Row],[CODIGO]],STOCK[[#All],[CODIGO]],STOCK[[#All],[DESCRIPCION]],"PRODUCTO INEXISTENTE",0)</f>
        <v>MARCADOR SHARPIE</v>
      </c>
      <c r="E410" s="1">
        <v>45902</v>
      </c>
      <c r="F410">
        <v>11</v>
      </c>
    </row>
    <row r="411" spans="1:6" x14ac:dyDescent="0.25">
      <c r="A411" t="s">
        <v>483</v>
      </c>
      <c r="B411">
        <v>3964</v>
      </c>
      <c r="C411" t="str">
        <f>ENTRADAS[[#This Row],[CODIGO]]&amp;ENTRADAS[[#This Row],[FECHA]]</f>
        <v>396445902</v>
      </c>
      <c r="D411" t="str" cm="1">
        <f t="array" ref="D411">_xlfn.XLOOKUP(ENTRADAS[[#This Row],[CODIGO]],STOCK[[#All],[CODIGO]],STOCK[[#All],[DESCRIPCION]],"PRODUCTO INEXISTENTE",0)</f>
        <v>ROTULOS PAQUETE</v>
      </c>
      <c r="E411" s="1">
        <v>45902</v>
      </c>
      <c r="F411">
        <v>19</v>
      </c>
    </row>
    <row r="412" spans="1:6" x14ac:dyDescent="0.25">
      <c r="A412" t="s">
        <v>483</v>
      </c>
      <c r="B412">
        <v>2346</v>
      </c>
      <c r="C412" t="str">
        <f>ENTRADAS[[#This Row],[CODIGO]]&amp;ENTRADAS[[#This Row],[FECHA]]</f>
        <v>234645902</v>
      </c>
      <c r="D412" t="str" cm="1">
        <f t="array" ref="D412">_xlfn.XLOOKUP(ENTRADAS[[#This Row],[CODIGO]],STOCK[[#All],[CODIGO]],STOCK[[#All],[DESCRIPCION]],"PRODUCTO INEXISTENTE",0)</f>
        <v>FICHA BIBLIOGRAFICA P*100</v>
      </c>
      <c r="E412" s="1">
        <v>45902</v>
      </c>
      <c r="F412">
        <v>14</v>
      </c>
    </row>
    <row r="413" spans="1:6" x14ac:dyDescent="0.25">
      <c r="A413" t="s">
        <v>483</v>
      </c>
      <c r="B413">
        <v>3395</v>
      </c>
      <c r="C413" t="str">
        <f>ENTRADAS[[#This Row],[CODIGO]]&amp;ENTRADAS[[#This Row],[FECHA]]</f>
        <v>339545902</v>
      </c>
      <c r="D413" t="str" cm="1">
        <f t="array" ref="D413">_xlfn.XLOOKUP(ENTRADAS[[#This Row],[CODIGO]],STOCK[[#All],[CODIGO]],STOCK[[#All],[DESCRIPCION]],"PRODUCTO INEXISTENTE",0)</f>
        <v>FACTURERA 1/32 AUTOC 30H</v>
      </c>
      <c r="E413" s="1">
        <v>45902</v>
      </c>
      <c r="F413">
        <v>5</v>
      </c>
    </row>
    <row r="414" spans="1:6" x14ac:dyDescent="0.25">
      <c r="A414" t="s">
        <v>483</v>
      </c>
      <c r="B414">
        <v>2066</v>
      </c>
      <c r="C414" t="str">
        <f>ENTRADAS[[#This Row],[CODIGO]]&amp;ENTRADAS[[#This Row],[FECHA]]</f>
        <v>206645902</v>
      </c>
      <c r="D414" t="str" cm="1">
        <f t="array" ref="D414">_xlfn.XLOOKUP(ENTRADAS[[#This Row],[CODIGO]],STOCK[[#All],[CODIGO]],STOCK[[#All],[DESCRIPCION]],"PRODUCTO INEXISTENTE",0)</f>
        <v>CUENTA DE COBRO A/COPIANTE</v>
      </c>
      <c r="E414" s="1">
        <v>45902</v>
      </c>
      <c r="F414">
        <v>2</v>
      </c>
    </row>
    <row r="415" spans="1:6" x14ac:dyDescent="0.25">
      <c r="A415" t="s">
        <v>483</v>
      </c>
      <c r="B415">
        <v>3394</v>
      </c>
      <c r="C415" t="str">
        <f>ENTRADAS[[#This Row],[CODIGO]]&amp;ENTRADAS[[#This Row],[FECHA]]</f>
        <v>339445902</v>
      </c>
      <c r="D415" t="str" cm="1">
        <f t="array" ref="D415">_xlfn.XLOOKUP(ENTRADAS[[#This Row],[CODIGO]],STOCK[[#All],[CODIGO]],STOCK[[#All],[DESCRIPCION]],"PRODUCTO INEXISTENTE",0)</f>
        <v>FACTURERA 1/16 PERIODICO</v>
      </c>
      <c r="E415" s="1">
        <v>45902</v>
      </c>
      <c r="F415">
        <v>7</v>
      </c>
    </row>
    <row r="416" spans="1:6" x14ac:dyDescent="0.25">
      <c r="A416" t="s">
        <v>483</v>
      </c>
      <c r="B416">
        <v>3399</v>
      </c>
      <c r="C416" t="str">
        <f>ENTRADAS[[#This Row],[CODIGO]]&amp;ENTRADAS[[#This Row],[FECHA]]</f>
        <v>339945902</v>
      </c>
      <c r="D416" t="str" cm="1">
        <f t="array" ref="D416">_xlfn.XLOOKUP(ENTRADAS[[#This Row],[CODIGO]],STOCK[[#All],[CODIGO]],STOCK[[#All],[DESCRIPCION]],"PRODUCTO INEXISTENTE",0)</f>
        <v>FACTURERA 1/32 PERIODICO 45H</v>
      </c>
      <c r="E416" s="1">
        <v>45902</v>
      </c>
      <c r="F416">
        <v>23</v>
      </c>
    </row>
    <row r="417" spans="1:6" x14ac:dyDescent="0.25">
      <c r="A417" t="s">
        <v>483</v>
      </c>
      <c r="B417">
        <v>3400</v>
      </c>
      <c r="C417" t="str">
        <f>ENTRADAS[[#This Row],[CODIGO]]&amp;ENTRADAS[[#This Row],[FECHA]]</f>
        <v>340045902</v>
      </c>
      <c r="D417" t="str" cm="1">
        <f t="array" ref="D417">_xlfn.XLOOKUP(ENTRADAS[[#This Row],[CODIGO]],STOCK[[#All],[CODIGO]],STOCK[[#All],[DESCRIPCION]],"PRODUCTO INEXISTENTE",0)</f>
        <v>FACTURERA 1/72 PERIODICO 45H</v>
      </c>
      <c r="E417" s="1">
        <v>45902</v>
      </c>
      <c r="F417">
        <v>27</v>
      </c>
    </row>
    <row r="418" spans="1:6" x14ac:dyDescent="0.25">
      <c r="A418" t="s">
        <v>483</v>
      </c>
      <c r="B418">
        <v>4270</v>
      </c>
      <c r="C418" t="str">
        <f>ENTRADAS[[#This Row],[CODIGO]]&amp;ENTRADAS[[#This Row],[FECHA]]</f>
        <v>427045902</v>
      </c>
      <c r="D418" t="str" cm="1">
        <f t="array" ref="D418">_xlfn.XLOOKUP(ENTRADAS[[#This Row],[CODIGO]],STOCK[[#All],[CODIGO]],STOCK[[#All],[DESCRIPCION]],"PRODUCTO INEXISTENTE",0)</f>
        <v>TALONARIO DE RIFA GRANDE P100</v>
      </c>
      <c r="E418" s="1">
        <v>45902</v>
      </c>
      <c r="F418">
        <v>2</v>
      </c>
    </row>
    <row r="419" spans="1:6" x14ac:dyDescent="0.25">
      <c r="A419" t="s">
        <v>483</v>
      </c>
      <c r="B419">
        <v>5802</v>
      </c>
      <c r="C419" t="str">
        <f>ENTRADAS[[#This Row],[CODIGO]]&amp;ENTRADAS[[#This Row],[FECHA]]</f>
        <v>580245902</v>
      </c>
      <c r="D419" t="str" cm="1">
        <f t="array" ref="D419">_xlfn.XLOOKUP(ENTRADAS[[#This Row],[CODIGO]],STOCK[[#All],[CODIGO]],STOCK[[#All],[DESCRIPCION]],"PRODUCTO INEXISTENTE",0)</f>
        <v>TALONARIO RIFA PEQUEÑO IMPRESARTE</v>
      </c>
      <c r="E419" s="1">
        <v>45902</v>
      </c>
      <c r="F419">
        <v>3</v>
      </c>
    </row>
    <row r="420" spans="1:6" x14ac:dyDescent="0.25">
      <c r="A420" t="s">
        <v>483</v>
      </c>
      <c r="B420">
        <v>9793</v>
      </c>
      <c r="C420" t="str">
        <f>ENTRADAS[[#This Row],[CODIGO]]&amp;ENTRADAS[[#This Row],[FECHA]]</f>
        <v>979345902</v>
      </c>
      <c r="D420" t="str" cm="1">
        <f t="array" ref="D420">_xlfn.XLOOKUP(ENTRADAS[[#This Row],[CODIGO]],STOCK[[#All],[CODIGO]],STOCK[[#All],[DESCRIPCION]],"PRODUCTO INEXISTENTE",0)</f>
        <v>TALONARIO RIFA GRANDE ESTELAR</v>
      </c>
      <c r="E420" s="1">
        <v>45902</v>
      </c>
      <c r="F420">
        <v>1</v>
      </c>
    </row>
    <row r="421" spans="1:6" x14ac:dyDescent="0.25">
      <c r="A421" t="s">
        <v>483</v>
      </c>
      <c r="B421">
        <v>801</v>
      </c>
      <c r="C421" t="str">
        <f>ENTRADAS[[#This Row],[CODIGO]]&amp;ENTRADAS[[#This Row],[FECHA]]</f>
        <v>80145902</v>
      </c>
      <c r="D421" t="str" cm="1">
        <f t="array" ref="D421">_xlfn.XLOOKUP(ENTRADAS[[#This Row],[CODIGO]],STOCK[[#All],[CODIGO]],STOCK[[#All],[DESCRIPCION]],"PRODUCTO INEXISTENTE",0)</f>
        <v>TALONARIO DE RECIBO GRANDE 55H</v>
      </c>
      <c r="E421" s="1">
        <v>45902</v>
      </c>
      <c r="F421">
        <v>4</v>
      </c>
    </row>
    <row r="422" spans="1:6" x14ac:dyDescent="0.25">
      <c r="A422" t="s">
        <v>483</v>
      </c>
      <c r="B422">
        <v>4268</v>
      </c>
      <c r="C422" t="str">
        <f>ENTRADAS[[#This Row],[CODIGO]]&amp;ENTRADAS[[#This Row],[FECHA]]</f>
        <v>426845902</v>
      </c>
      <c r="D422" t="str" cm="1">
        <f t="array" ref="D422">_xlfn.XLOOKUP(ENTRADAS[[#This Row],[CODIGO]],STOCK[[#All],[CODIGO]],STOCK[[#All],[DESCRIPCION]],"PRODUCTO INEXISTENTE",0)</f>
        <v>TALONARIO RECIBO 55H IMPRESARTE</v>
      </c>
      <c r="E422" s="1">
        <v>45902</v>
      </c>
      <c r="F422">
        <v>4</v>
      </c>
    </row>
    <row r="423" spans="1:6" x14ac:dyDescent="0.25">
      <c r="A423" t="s">
        <v>483</v>
      </c>
      <c r="B423">
        <v>6087</v>
      </c>
      <c r="C423" t="str">
        <f>ENTRADAS[[#This Row],[CODIGO]]&amp;ENTRADAS[[#This Row],[FECHA]]</f>
        <v>608745902</v>
      </c>
      <c r="D423" t="str" cm="1">
        <f t="array" ref="D423">_xlfn.XLOOKUP(ENTRADAS[[#This Row],[CODIGO]],STOCK[[#All],[CODIGO]],STOCK[[#All],[DESCRIPCION]],"PRODUCTO INEXISTENTE",0)</f>
        <v>NOTAS OE-360 76*76 100H COLOR NEON</v>
      </c>
      <c r="E423" s="1">
        <v>45902</v>
      </c>
      <c r="F423">
        <v>2</v>
      </c>
    </row>
    <row r="424" spans="1:6" x14ac:dyDescent="0.25">
      <c r="A424" t="s">
        <v>483</v>
      </c>
      <c r="B424">
        <v>6088</v>
      </c>
      <c r="C424" t="str">
        <f>ENTRADAS[[#This Row],[CODIGO]]&amp;ENTRADAS[[#This Row],[FECHA]]</f>
        <v>608845902</v>
      </c>
      <c r="D424" t="str" cm="1">
        <f t="array" ref="D424">_xlfn.XLOOKUP(ENTRADAS[[#This Row],[CODIGO]],STOCK[[#All],[CODIGO]],STOCK[[#All],[DESCRIPCION]],"PRODUCTO INEXISTENTE",0)</f>
        <v>NOTAS OE-366 76*100 100H TACO 4 COLOR</v>
      </c>
      <c r="E424" s="1">
        <v>45902</v>
      </c>
      <c r="F424">
        <v>2</v>
      </c>
    </row>
    <row r="425" spans="1:6" x14ac:dyDescent="0.25">
      <c r="A425" t="s">
        <v>483</v>
      </c>
      <c r="B425">
        <v>6089</v>
      </c>
      <c r="C425" t="str">
        <f>ENTRADAS[[#This Row],[CODIGO]]&amp;ENTRADAS[[#This Row],[FECHA]]</f>
        <v>608945902</v>
      </c>
      <c r="D425" t="str" cm="1">
        <f t="array" ref="D425">_xlfn.XLOOKUP(ENTRADAS[[#This Row],[CODIGO]],STOCK[[#All],[CODIGO]],STOCK[[#All],[DESCRIPCION]],"PRODUCTO INEXISTENTE",0)</f>
        <v>NOTAS OE-364 38*50 PÑA NEON PQ4</v>
      </c>
      <c r="E425" s="1">
        <v>45902</v>
      </c>
      <c r="F425">
        <v>1</v>
      </c>
    </row>
    <row r="426" spans="1:6" x14ac:dyDescent="0.25">
      <c r="A426" t="s">
        <v>483</v>
      </c>
      <c r="B426">
        <v>4193</v>
      </c>
      <c r="C426" t="str">
        <f>ENTRADAS[[#This Row],[CODIGO]]&amp;ENTRADAS[[#This Row],[FECHA]]</f>
        <v>419345902</v>
      </c>
      <c r="D426" t="str" cm="1">
        <f t="array" ref="D426">_xlfn.XLOOKUP(ENTRADAS[[#This Row],[CODIGO]],STOCK[[#All],[CODIGO]],STOCK[[#All],[DESCRIPCION]],"PRODUCTO INEXISTENTE",0)</f>
        <v>TABLA PERIODICA GRANDE</v>
      </c>
      <c r="E426" s="1">
        <v>45902</v>
      </c>
      <c r="F426">
        <v>6</v>
      </c>
    </row>
    <row r="427" spans="1:6" x14ac:dyDescent="0.25">
      <c r="A427" t="s">
        <v>483</v>
      </c>
      <c r="B427">
        <v>4194</v>
      </c>
      <c r="C427" t="str">
        <f>ENTRADAS[[#This Row],[CODIGO]]&amp;ENTRADAS[[#This Row],[FECHA]]</f>
        <v>419445902</v>
      </c>
      <c r="D427" t="str" cm="1">
        <f t="array" ref="D427">_xlfn.XLOOKUP(ENTRADAS[[#This Row],[CODIGO]],STOCK[[#All],[CODIGO]],STOCK[[#All],[DESCRIPCION]],"PRODUCTO INEXISTENTE",0)</f>
        <v>TABLA PERIODICA GRANDE WALTER</v>
      </c>
      <c r="E427" s="1">
        <v>45902</v>
      </c>
      <c r="F427">
        <v>1</v>
      </c>
    </row>
    <row r="428" spans="1:6" x14ac:dyDescent="0.25">
      <c r="A428" t="s">
        <v>483</v>
      </c>
      <c r="B428">
        <v>4195</v>
      </c>
      <c r="C428" t="str">
        <f>ENTRADAS[[#This Row],[CODIGO]]&amp;ENTRADAS[[#This Row],[FECHA]]</f>
        <v>419545902</v>
      </c>
      <c r="D428" t="str" cm="1">
        <f t="array" ref="D428">_xlfn.XLOOKUP(ENTRADAS[[#This Row],[CODIGO]],STOCK[[#All],[CODIGO]],STOCK[[#All],[DESCRIPCION]],"PRODUCTO INEXISTENTE",0)</f>
        <v>TABLA PERIODICA MEDIANA</v>
      </c>
      <c r="E428" s="1">
        <v>45902</v>
      </c>
      <c r="F428">
        <v>7</v>
      </c>
    </row>
    <row r="429" spans="1:6" x14ac:dyDescent="0.25">
      <c r="A429" t="s">
        <v>483</v>
      </c>
      <c r="B429">
        <v>2385</v>
      </c>
      <c r="C429" t="str">
        <f>ENTRADAS[[#This Row],[CODIGO]]&amp;ENTRADAS[[#This Row],[FECHA]]</f>
        <v>238545902</v>
      </c>
      <c r="D429" t="str" cm="1">
        <f t="array" ref="D429">_xlfn.XLOOKUP(ENTRADAS[[#This Row],[CODIGO]],STOCK[[#All],[CODIGO]],STOCK[[#All],[DESCRIPCION]],"PRODUCTO INEXISTENTE",0)</f>
        <v>FORRO ACETATO</v>
      </c>
      <c r="E429" s="1">
        <v>45902</v>
      </c>
      <c r="F429">
        <v>29</v>
      </c>
    </row>
    <row r="430" spans="1:6" x14ac:dyDescent="0.25">
      <c r="A430" t="s">
        <v>483</v>
      </c>
      <c r="B430">
        <v>9276</v>
      </c>
      <c r="C430" t="str">
        <f>ENTRADAS[[#This Row],[CODIGO]]&amp;ENTRADAS[[#This Row],[FECHA]]</f>
        <v>927645902</v>
      </c>
      <c r="D430" t="str" cm="1">
        <f t="array" ref="D430">_xlfn.XLOOKUP(ENTRADAS[[#This Row],[CODIGO]],STOCK[[#All],[CODIGO]],STOCK[[#All],[DESCRIPCION]],"PRODUCTO INEXISTENTE",0)</f>
        <v>LAPIZ ARTISTICO SICO BLANCO</v>
      </c>
      <c r="E430" s="1">
        <v>45902</v>
      </c>
      <c r="F430">
        <v>6</v>
      </c>
    </row>
    <row r="431" spans="1:6" x14ac:dyDescent="0.25">
      <c r="A431" t="s">
        <v>483</v>
      </c>
      <c r="B431">
        <v>17791</v>
      </c>
      <c r="C431" t="str">
        <f>ENTRADAS[[#This Row],[CODIGO]]&amp;ENTRADAS[[#This Row],[FECHA]]</f>
        <v>1779145902</v>
      </c>
      <c r="D431" t="str" cm="1">
        <f t="array" ref="D431">_xlfn.XLOOKUP(ENTRADAS[[#This Row],[CODIGO]],STOCK[[#All],[CODIGO]],STOCK[[#All],[DESCRIPCION]],"PRODUCTO INEXISTENTE",0)</f>
        <v>LAPIZ CARBONCILLO CHARCOAL</v>
      </c>
      <c r="E431" s="1">
        <v>45902</v>
      </c>
      <c r="F431">
        <v>10</v>
      </c>
    </row>
    <row r="432" spans="1:6" x14ac:dyDescent="0.25">
      <c r="A432" t="s">
        <v>483</v>
      </c>
      <c r="B432">
        <v>3264</v>
      </c>
      <c r="C432" t="str">
        <f>ENTRADAS[[#This Row],[CODIGO]]&amp;ENTRADAS[[#This Row],[FECHA]]</f>
        <v>326445902</v>
      </c>
      <c r="D432" t="str" cm="1">
        <f t="array" ref="D432">_xlfn.XLOOKUP(ENTRADAS[[#This Row],[CODIGO]],STOCK[[#All],[CODIGO]],STOCK[[#All],[DESCRIPCION]],"PRODUCTO INEXISTENTE",0)</f>
        <v>PAPEL CARBON A4 NEGRO KORES</v>
      </c>
      <c r="E432" s="1">
        <v>45902</v>
      </c>
      <c r="F432">
        <v>4</v>
      </c>
    </row>
    <row r="433" spans="1:6" x14ac:dyDescent="0.25">
      <c r="A433" t="s">
        <v>483</v>
      </c>
      <c r="B433">
        <v>16749</v>
      </c>
      <c r="C433" t="str">
        <f>ENTRADAS[[#This Row],[CODIGO]]&amp;ENTRADAS[[#This Row],[FECHA]]</f>
        <v>1674945902</v>
      </c>
      <c r="D433" t="str" cm="1">
        <f t="array" ref="D433">_xlfn.XLOOKUP(ENTRADAS[[#This Row],[CODIGO]],STOCK[[#All],[CODIGO]],STOCK[[#All],[DESCRIPCION]],"PRODUCTO INEXISTENTE",0)</f>
        <v>CUADERNILLO DOBLE CUADRICULADO</v>
      </c>
      <c r="E433" s="1">
        <v>45902</v>
      </c>
      <c r="F433">
        <v>9</v>
      </c>
    </row>
    <row r="434" spans="1:6" x14ac:dyDescent="0.25">
      <c r="A434" t="s">
        <v>483</v>
      </c>
      <c r="B434">
        <v>2437</v>
      </c>
      <c r="C434" t="str">
        <f>ENTRADAS[[#This Row],[CODIGO]]&amp;ENTRADAS[[#This Row],[FECHA]]</f>
        <v>243745902</v>
      </c>
      <c r="D434" t="str" cm="1">
        <f t="array" ref="D434">_xlfn.XLOOKUP(ENTRADAS[[#This Row],[CODIGO]],STOCK[[#All],[CODIGO]],STOCK[[#All],[DESCRIPCION]],"PRODUCTO INEXISTENTE",0)</f>
        <v>GANCHO LEGAJADOR TRITON</v>
      </c>
      <c r="E434" s="1">
        <v>45902</v>
      </c>
      <c r="F434">
        <v>18</v>
      </c>
    </row>
    <row r="435" spans="1:6" x14ac:dyDescent="0.25">
      <c r="A435" t="s">
        <v>483</v>
      </c>
      <c r="B435">
        <v>7106</v>
      </c>
      <c r="C435" t="str">
        <f>ENTRADAS[[#This Row],[CODIGO]]&amp;ENTRADAS[[#This Row],[FECHA]]</f>
        <v>710645902</v>
      </c>
      <c r="D435" t="str" cm="1">
        <f t="array" ref="D435">_xlfn.XLOOKUP(ENTRADAS[[#This Row],[CODIGO]],STOCK[[#All],[CODIGO]],STOCK[[#All],[DESCRIPCION]],"PRODUCTO INEXISTENTE",0)</f>
        <v>GANCHO LEGAJADOR PLASTICO TRITON</v>
      </c>
      <c r="E435" s="1">
        <v>45902</v>
      </c>
      <c r="F435">
        <v>9</v>
      </c>
    </row>
    <row r="436" spans="1:6" x14ac:dyDescent="0.25">
      <c r="A436" t="s">
        <v>483</v>
      </c>
      <c r="B436">
        <v>11540</v>
      </c>
      <c r="C436" t="str">
        <f>ENTRADAS[[#This Row],[CODIGO]]&amp;ENTRADAS[[#This Row],[FECHA]]</f>
        <v>1154045902</v>
      </c>
      <c r="D436" t="str" cm="1">
        <f t="array" ref="D436">_xlfn.XLOOKUP(ENTRADAS[[#This Row],[CODIGO]],STOCK[[#All],[CODIGO]],STOCK[[#All],[DESCRIPCION]],"PRODUCTO INEXISTENTE",0)</f>
        <v>SILICONA LIQUIDA OE-190 30ML</v>
      </c>
      <c r="E436" s="1">
        <v>45902</v>
      </c>
      <c r="F436">
        <v>11</v>
      </c>
    </row>
    <row r="437" spans="1:6" x14ac:dyDescent="0.25">
      <c r="A437" t="s">
        <v>483</v>
      </c>
      <c r="B437">
        <v>11541</v>
      </c>
      <c r="C437" t="str">
        <f>ENTRADAS[[#This Row],[CODIGO]]&amp;ENTRADAS[[#This Row],[FECHA]]</f>
        <v>1154145902</v>
      </c>
      <c r="D437" t="str" cm="1">
        <f t="array" ref="D437">_xlfn.XLOOKUP(ENTRADAS[[#This Row],[CODIGO]],STOCK[[#All],[CODIGO]],STOCK[[#All],[DESCRIPCION]],"PRODUCTO INEXISTENTE",0)</f>
        <v>SILICONA LIQUIDA OE-191 60ML</v>
      </c>
      <c r="E437" s="1">
        <v>45902</v>
      </c>
      <c r="F437">
        <v>5</v>
      </c>
    </row>
    <row r="438" spans="1:6" x14ac:dyDescent="0.25">
      <c r="A438" t="s">
        <v>483</v>
      </c>
      <c r="B438">
        <v>11542</v>
      </c>
      <c r="C438" t="str">
        <f>ENTRADAS[[#This Row],[CODIGO]]&amp;ENTRADAS[[#This Row],[FECHA]]</f>
        <v>1154245902</v>
      </c>
      <c r="D438" t="str" cm="1">
        <f t="array" ref="D438">_xlfn.XLOOKUP(ENTRADAS[[#This Row],[CODIGO]],STOCK[[#All],[CODIGO]],STOCK[[#All],[DESCRIPCION]],"PRODUCTO INEXISTENTE",0)</f>
        <v>SILICONA LIQUIEDA OE-192 100ML</v>
      </c>
      <c r="E438" s="1">
        <v>45902</v>
      </c>
      <c r="F438">
        <v>4</v>
      </c>
    </row>
    <row r="439" spans="1:6" x14ac:dyDescent="0.25">
      <c r="A439" t="s">
        <v>483</v>
      </c>
      <c r="B439">
        <v>11543</v>
      </c>
      <c r="C439" t="str">
        <f>ENTRADAS[[#This Row],[CODIGO]]&amp;ENTRADAS[[#This Row],[FECHA]]</f>
        <v>1154345902</v>
      </c>
      <c r="D439" t="str" cm="1">
        <f t="array" ref="D439">_xlfn.XLOOKUP(ENTRADAS[[#This Row],[CODIGO]],STOCK[[#All],[CODIGO]],STOCK[[#All],[DESCRIPCION]],"PRODUCTO INEXISTENTE",0)</f>
        <v>SILICONA LIQUIEDA OE-193 250ML</v>
      </c>
      <c r="E439" s="1">
        <v>45902</v>
      </c>
      <c r="F439">
        <v>4</v>
      </c>
    </row>
    <row r="440" spans="1:6" x14ac:dyDescent="0.25">
      <c r="A440" t="s">
        <v>483</v>
      </c>
      <c r="B440">
        <v>2073</v>
      </c>
      <c r="C440" t="str">
        <f>ENTRADAS[[#This Row],[CODIGO]]&amp;ENTRADAS[[#This Row],[FECHA]]</f>
        <v>207345902</v>
      </c>
      <c r="D440" t="str" cm="1">
        <f t="array" ref="D440">_xlfn.XLOOKUP(ENTRADAS[[#This Row],[CODIGO]],STOCK[[#All],[CODIGO]],STOCK[[#All],[DESCRIPCION]],"PRODUCTO INEXISTENTE",0)</f>
        <v>CURAS VENDITAS</v>
      </c>
      <c r="E440" s="1">
        <v>45902</v>
      </c>
      <c r="F440">
        <v>210</v>
      </c>
    </row>
    <row r="441" spans="1:6" x14ac:dyDescent="0.25">
      <c r="A441" t="s">
        <v>483</v>
      </c>
      <c r="B441">
        <v>3655</v>
      </c>
      <c r="C441" t="str">
        <f>ENTRADAS[[#This Row],[CODIGO]]&amp;ENTRADAS[[#This Row],[FECHA]]</f>
        <v>365545902</v>
      </c>
      <c r="D441" t="str" cm="1">
        <f t="array" ref="D441">_xlfn.XLOOKUP(ENTRADAS[[#This Row],[CODIGO]],STOCK[[#All],[CODIGO]],STOCK[[#All],[DESCRIPCION]],"PRODUCTO INEXISTENTE",0)</f>
        <v>PLASTILINA EN BARRA</v>
      </c>
      <c r="E441" s="1">
        <v>45902</v>
      </c>
      <c r="F441">
        <v>96</v>
      </c>
    </row>
    <row r="442" spans="1:6" x14ac:dyDescent="0.25">
      <c r="A442" t="s">
        <v>483</v>
      </c>
      <c r="B442">
        <v>3435</v>
      </c>
      <c r="C442" t="str">
        <f>ENTRADAS[[#This Row],[CODIGO]]&amp;ENTRADAS[[#This Row],[FECHA]]</f>
        <v>343545902</v>
      </c>
      <c r="D442" t="str" cm="1">
        <f t="array" ref="D442">_xlfn.XLOOKUP(ENTRADAS[[#This Row],[CODIGO]],STOCK[[#All],[CODIGO]],STOCK[[#All],[DESCRIPCION]],"PRODUCTO INEXISTENTE",0)</f>
        <v>PEGANTE LIQUIDO PAYASITO 240GR</v>
      </c>
      <c r="E442" s="1">
        <v>45902</v>
      </c>
      <c r="F442">
        <v>6</v>
      </c>
    </row>
    <row r="443" spans="1:6" x14ac:dyDescent="0.25">
      <c r="A443" t="s">
        <v>483</v>
      </c>
      <c r="B443">
        <v>4475</v>
      </c>
      <c r="C443" t="str">
        <f>ENTRADAS[[#This Row],[CODIGO]]&amp;ENTRADAS[[#This Row],[FECHA]]</f>
        <v>447545902</v>
      </c>
      <c r="D443" t="str" cm="1">
        <f t="array" ref="D443">_xlfn.XLOOKUP(ENTRADAS[[#This Row],[CODIGO]],STOCK[[#All],[CODIGO]],STOCK[[#All],[DESCRIPCION]],"PRODUCTO INEXISTENTE",0)</f>
        <v>VINILO PAYASITO 80GR</v>
      </c>
      <c r="E443" s="1">
        <v>45902</v>
      </c>
      <c r="F443">
        <v>25</v>
      </c>
    </row>
    <row r="444" spans="1:6" x14ac:dyDescent="0.25">
      <c r="A444" t="s">
        <v>483</v>
      </c>
      <c r="B444">
        <v>4313</v>
      </c>
      <c r="C444" t="str">
        <f>ENTRADAS[[#This Row],[CODIGO]]&amp;ENTRADAS[[#This Row],[FECHA]]</f>
        <v>431345902</v>
      </c>
      <c r="D444" t="str" cm="1">
        <f t="array" ref="D444">_xlfn.XLOOKUP(ENTRADAS[[#This Row],[CODIGO]],STOCK[[#All],[CODIGO]],STOCK[[#All],[DESCRIPCION]],"PRODUCTO INEXISTENTE",0)</f>
        <v>TEMPERA PAYASITO</v>
      </c>
      <c r="E444" s="1">
        <v>45902</v>
      </c>
      <c r="F444">
        <v>22</v>
      </c>
    </row>
    <row r="445" spans="1:6" x14ac:dyDescent="0.25">
      <c r="A445" t="s">
        <v>483</v>
      </c>
      <c r="B445">
        <v>4476</v>
      </c>
      <c r="C445" t="str">
        <f>ENTRADAS[[#This Row],[CODIGO]]&amp;ENTRADAS[[#This Row],[FECHA]]</f>
        <v>447645902</v>
      </c>
      <c r="D445" t="str" cm="1">
        <f t="array" ref="D445">_xlfn.XLOOKUP(ENTRADAS[[#This Row],[CODIGO]],STOCK[[#All],[CODIGO]],STOCK[[#All],[DESCRIPCION]],"PRODUCTO INEXISTENTE",0)</f>
        <v>PINTUCARITA PAYASITO</v>
      </c>
      <c r="E445" s="1">
        <v>45902</v>
      </c>
      <c r="F445">
        <v>30</v>
      </c>
    </row>
    <row r="446" spans="1:6" x14ac:dyDescent="0.25">
      <c r="A446" t="s">
        <v>483</v>
      </c>
      <c r="B446">
        <v>14659</v>
      </c>
      <c r="C446" t="str">
        <f>ENTRADAS[[#This Row],[CODIGO]]&amp;ENTRADAS[[#This Row],[FECHA]]</f>
        <v>1465945902</v>
      </c>
      <c r="D446" t="str" cm="1">
        <f t="array" ref="D446">_xlfn.XLOOKUP(ENTRADAS[[#This Row],[CODIGO]],STOCK[[#All],[CODIGO]],STOCK[[#All],[DESCRIPCION]],"PRODUCTO INEXISTENTE",0)</f>
        <v>CHINCHE PLASTIFICADO TRITON</v>
      </c>
      <c r="E446" s="1">
        <v>45902</v>
      </c>
      <c r="F446">
        <v>21</v>
      </c>
    </row>
    <row r="447" spans="1:6" x14ac:dyDescent="0.25">
      <c r="A447" t="s">
        <v>483</v>
      </c>
      <c r="B447">
        <v>127</v>
      </c>
      <c r="C447" t="str">
        <f>ENTRADAS[[#This Row],[CODIGO]]&amp;ENTRADAS[[#This Row],[FECHA]]</f>
        <v>12745902</v>
      </c>
      <c r="D447" t="str" cm="1">
        <f t="array" ref="D447">_xlfn.XLOOKUP(ENTRADAS[[#This Row],[CODIGO]],STOCK[[#All],[CODIGO]],STOCK[[#All],[DESCRIPCION]],"PRODUCTO INEXISTENTE",0)</f>
        <v>ALFILER TRITON 50GM</v>
      </c>
      <c r="E447" s="1">
        <v>45902</v>
      </c>
      <c r="F447">
        <v>4</v>
      </c>
    </row>
    <row r="448" spans="1:6" x14ac:dyDescent="0.25">
      <c r="A448" t="s">
        <v>483</v>
      </c>
      <c r="B448">
        <v>2412</v>
      </c>
      <c r="C448" t="str">
        <f>ENTRADAS[[#This Row],[CODIGO]]&amp;ENTRADAS[[#This Row],[FECHA]]</f>
        <v>241245902</v>
      </c>
      <c r="D448" t="str" cm="1">
        <f t="array" ref="D448">_xlfn.XLOOKUP(ENTRADAS[[#This Row],[CODIGO]],STOCK[[#All],[CODIGO]],STOCK[[#All],[DESCRIPCION]],"PRODUCTO INEXISTENTE",0)</f>
        <v>GANCHO CLIP TRITON METAL*100</v>
      </c>
      <c r="E448" s="1">
        <v>45902</v>
      </c>
      <c r="F448">
        <v>7</v>
      </c>
    </row>
    <row r="449" spans="1:6" x14ac:dyDescent="0.25">
      <c r="A449" t="s">
        <v>483</v>
      </c>
      <c r="B449">
        <v>16873</v>
      </c>
      <c r="C449" t="str">
        <f>ENTRADAS[[#This Row],[CODIGO]]&amp;ENTRADAS[[#This Row],[FECHA]]</f>
        <v>1687345902</v>
      </c>
      <c r="D449" t="str" cm="1">
        <f t="array" ref="D449">_xlfn.XLOOKUP(ENTRADAS[[#This Row],[CODIGO]],STOCK[[#All],[CODIGO]],STOCK[[#All],[DESCRIPCION]],"PRODUCTO INEXISTENTE",0)</f>
        <v>COSEDORA OE-304 PEQUEÑA</v>
      </c>
      <c r="E449" s="1">
        <v>45902</v>
      </c>
      <c r="F449">
        <v>1</v>
      </c>
    </row>
    <row r="450" spans="1:6" x14ac:dyDescent="0.25">
      <c r="A450" t="s">
        <v>483</v>
      </c>
      <c r="B450">
        <v>1795</v>
      </c>
      <c r="C450" t="str">
        <f>ENTRADAS[[#This Row],[CODIGO]]&amp;ENTRADAS[[#This Row],[FECHA]]</f>
        <v>179545902</v>
      </c>
      <c r="D450" t="str" cm="1">
        <f t="array" ref="D450">_xlfn.XLOOKUP(ENTRADAS[[#This Row],[CODIGO]],STOCK[[#All],[CODIGO]],STOCK[[#All],[DESCRIPCION]],"PRODUCTO INEXISTENTE",0)</f>
        <v>COSEDORA OE-309 PEQUEÑA PLASTICA</v>
      </c>
      <c r="E450" s="1">
        <v>45902</v>
      </c>
      <c r="F450">
        <v>1</v>
      </c>
    </row>
    <row r="451" spans="1:6" x14ac:dyDescent="0.25">
      <c r="A451" t="s">
        <v>483</v>
      </c>
      <c r="B451">
        <v>1825</v>
      </c>
      <c r="C451" t="str">
        <f>ENTRADAS[[#This Row],[CODIGO]]&amp;ENTRADAS[[#This Row],[FECHA]]</f>
        <v>182545902</v>
      </c>
      <c r="D451" t="str" cm="1">
        <f t="array" ref="D451">_xlfn.XLOOKUP(ENTRADAS[[#This Row],[CODIGO]],STOCK[[#All],[CODIGO]],STOCK[[#All],[DESCRIPCION]],"PRODUCTO INEXISTENTE",0)</f>
        <v>COSEDORA OE-308 PEQUEÑA PLASTICA</v>
      </c>
      <c r="E451" s="1">
        <v>45902</v>
      </c>
      <c r="F451">
        <v>1</v>
      </c>
    </row>
    <row r="452" spans="1:6" x14ac:dyDescent="0.25">
      <c r="A452" t="s">
        <v>483</v>
      </c>
      <c r="B452">
        <v>1812</v>
      </c>
      <c r="C452" t="str">
        <f>ENTRADAS[[#This Row],[CODIGO]]&amp;ENTRADAS[[#This Row],[FECHA]]</f>
        <v>181245902</v>
      </c>
      <c r="D452" t="str" cm="1">
        <f t="array" ref="D452">_xlfn.XLOOKUP(ENTRADAS[[#This Row],[CODIGO]],STOCK[[#All],[CODIGO]],STOCK[[#All],[DESCRIPCION]],"PRODUCTO INEXISTENTE",0)</f>
        <v>COSEDORA OE-314 MEDIANA</v>
      </c>
      <c r="E452" s="1">
        <v>45902</v>
      </c>
      <c r="F452">
        <v>1</v>
      </c>
    </row>
    <row r="453" spans="1:6" x14ac:dyDescent="0.25">
      <c r="A453" t="s">
        <v>483</v>
      </c>
      <c r="B453">
        <v>2428</v>
      </c>
      <c r="C453" t="str">
        <f>ENTRADAS[[#This Row],[CODIGO]]&amp;ENTRADAS[[#This Row],[FECHA]]</f>
        <v>242845902</v>
      </c>
      <c r="D453" t="str" cm="1">
        <f t="array" ref="D453">_xlfn.XLOOKUP(ENTRADAS[[#This Row],[CODIGO]],STOCK[[#All],[CODIGO]],STOCK[[#All],[DESCRIPCION]],"PRODUCTO INEXISTENTE",0)</f>
        <v>GANCHO COSEDORA TRITON COBRE</v>
      </c>
      <c r="E453" s="1">
        <v>45902</v>
      </c>
      <c r="F453">
        <v>1</v>
      </c>
    </row>
    <row r="454" spans="1:6" x14ac:dyDescent="0.25">
      <c r="A454" t="s">
        <v>483</v>
      </c>
      <c r="B454">
        <v>2429</v>
      </c>
      <c r="C454" t="str">
        <f>ENTRADAS[[#This Row],[CODIGO]]&amp;ENTRADAS[[#This Row],[FECHA]]</f>
        <v>242945902</v>
      </c>
      <c r="D454" t="str" cm="1">
        <f t="array" ref="D454">_xlfn.XLOOKUP(ENTRADAS[[#This Row],[CODIGO]],STOCK[[#All],[CODIGO]],STOCK[[#All],[DESCRIPCION]],"PRODUCTO INEXISTENTE",0)</f>
        <v>GANCHO COSEDORA TRITON GALBANIZADO</v>
      </c>
      <c r="E454" s="1">
        <v>45902</v>
      </c>
      <c r="F454">
        <v>2</v>
      </c>
    </row>
    <row r="455" spans="1:6" x14ac:dyDescent="0.25">
      <c r="A455" t="s">
        <v>483</v>
      </c>
      <c r="B455">
        <v>3659</v>
      </c>
      <c r="C455" t="str">
        <f>ENTRADAS[[#This Row],[CODIGO]]&amp;ENTRADAS[[#This Row],[FECHA]]</f>
        <v>365945902</v>
      </c>
      <c r="D455" t="str" cm="1">
        <f t="array" ref="D455">_xlfn.XLOOKUP(ENTRADAS[[#This Row],[CODIGO]],STOCK[[#All],[CODIGO]],STOCK[[#All],[DESCRIPCION]],"PRODUCTO INEXISTENTE",0)</f>
        <v>PLASTILINA TRENSITO*14 LARGA</v>
      </c>
      <c r="E455" s="1">
        <v>45902</v>
      </c>
      <c r="F455">
        <v>3</v>
      </c>
    </row>
    <row r="456" spans="1:6" x14ac:dyDescent="0.25">
      <c r="A456" t="s">
        <v>483</v>
      </c>
      <c r="B456">
        <v>3660</v>
      </c>
      <c r="C456" t="str">
        <f>ENTRADAS[[#This Row],[CODIGO]]&amp;ENTRADAS[[#This Row],[FECHA]]</f>
        <v>366045902</v>
      </c>
      <c r="D456" t="str" cm="1">
        <f t="array" ref="D456">_xlfn.XLOOKUP(ENTRADAS[[#This Row],[CODIGO]],STOCK[[#All],[CODIGO]],STOCK[[#All],[DESCRIPCION]],"PRODUCTO INEXISTENTE",0)</f>
        <v>PLASTILINA TRENSITO*10 CORTA</v>
      </c>
      <c r="E456" s="1">
        <v>45902</v>
      </c>
      <c r="F456">
        <v>10</v>
      </c>
    </row>
    <row r="457" spans="1:6" x14ac:dyDescent="0.25">
      <c r="A457" t="s">
        <v>483</v>
      </c>
      <c r="B457">
        <v>3661</v>
      </c>
      <c r="C457" t="str">
        <f>ENTRADAS[[#This Row],[CODIGO]]&amp;ENTRADAS[[#This Row],[FECHA]]</f>
        <v>366145902</v>
      </c>
      <c r="D457" t="str" cm="1">
        <f t="array" ref="D457">_xlfn.XLOOKUP(ENTRADAS[[#This Row],[CODIGO]],STOCK[[#All],[CODIGO]],STOCK[[#All],[DESCRIPCION]],"PRODUCTO INEXISTENTE",0)</f>
        <v>PLASTILINA TRENSITO*10 LARGA</v>
      </c>
      <c r="E457" s="1">
        <v>45902</v>
      </c>
      <c r="F457">
        <v>6</v>
      </c>
    </row>
    <row r="458" spans="1:6" x14ac:dyDescent="0.25">
      <c r="A458" t="s">
        <v>483</v>
      </c>
      <c r="B458">
        <v>16894</v>
      </c>
      <c r="C458" t="str">
        <f>ENTRADAS[[#This Row],[CODIGO]]&amp;ENTRADAS[[#This Row],[FECHA]]</f>
        <v>1689445902</v>
      </c>
      <c r="D458" t="str" cm="1">
        <f t="array" ref="D458">_xlfn.XLOOKUP(ENTRADAS[[#This Row],[CODIGO]],STOCK[[#All],[CODIGO]],STOCK[[#All],[DESCRIPCION]],"PRODUCTO INEXISTENTE",0)</f>
        <v>TIJERA PLEGABLE PLUS OE-237</v>
      </c>
      <c r="E458" s="1">
        <v>45902</v>
      </c>
      <c r="F458">
        <v>3</v>
      </c>
    </row>
    <row r="459" spans="1:6" x14ac:dyDescent="0.25">
      <c r="A459" t="s">
        <v>483</v>
      </c>
      <c r="B459">
        <v>4323</v>
      </c>
      <c r="C459" t="str">
        <f>ENTRADAS[[#This Row],[CODIGO]]&amp;ENTRADAS[[#This Row],[FECHA]]</f>
        <v>432345902</v>
      </c>
      <c r="D459" t="str" cm="1">
        <f t="array" ref="D459">_xlfn.XLOOKUP(ENTRADAS[[#This Row],[CODIGO]],STOCK[[#All],[CODIGO]],STOCK[[#All],[DESCRIPCION]],"PRODUCTO INEXISTENTE",0)</f>
        <v>TIJERA DOBEL 306 RED ROSE</v>
      </c>
      <c r="E459" s="1">
        <v>45902</v>
      </c>
      <c r="F459">
        <v>16</v>
      </c>
    </row>
    <row r="460" spans="1:6" x14ac:dyDescent="0.25">
      <c r="A460" t="s">
        <v>483</v>
      </c>
      <c r="B460">
        <v>4334</v>
      </c>
      <c r="C460" t="str">
        <f>ENTRADAS[[#This Row],[CODIGO]]&amp;ENTRADAS[[#This Row],[FECHA]]</f>
        <v>433445902</v>
      </c>
      <c r="D460" t="str" cm="1">
        <f t="array" ref="D460">_xlfn.XLOOKUP(ENTRADAS[[#This Row],[CODIGO]],STOCK[[#All],[CODIGO]],STOCK[[#All],[DESCRIPCION]],"PRODUCTO INEXISTENTE",0)</f>
        <v>TINTA CHINA</v>
      </c>
      <c r="E460" s="1">
        <v>45902</v>
      </c>
      <c r="F460">
        <v>8</v>
      </c>
    </row>
    <row r="461" spans="1:6" x14ac:dyDescent="0.25">
      <c r="A461" t="s">
        <v>483</v>
      </c>
      <c r="B461">
        <v>1540</v>
      </c>
      <c r="C461" t="str">
        <f>ENTRADAS[[#This Row],[CODIGO]]&amp;ENTRADAS[[#This Row],[FECHA]]</f>
        <v>154045902</v>
      </c>
      <c r="D461" t="str" cm="1">
        <f t="array" ref="D461">_xlfn.XLOOKUP(ENTRADAS[[#This Row],[CODIGO]],STOCK[[#All],[CODIGO]],STOCK[[#All],[DESCRIPCION]],"PRODUCTO INEXISTENTE",0)</f>
        <v>CINTA TRANSPARENTE 12*15</v>
      </c>
      <c r="E461" s="1">
        <v>45902</v>
      </c>
      <c r="F461">
        <v>48</v>
      </c>
    </row>
    <row r="462" spans="1:6" x14ac:dyDescent="0.25">
      <c r="A462" t="s">
        <v>483</v>
      </c>
      <c r="B462">
        <v>1543</v>
      </c>
      <c r="C462" t="str">
        <f>ENTRADAS[[#This Row],[CODIGO]]&amp;ENTRADAS[[#This Row],[FECHA]]</f>
        <v>154345902</v>
      </c>
      <c r="D462" t="str" cm="1">
        <f t="array" ref="D462">_xlfn.XLOOKUP(ENTRADAS[[#This Row],[CODIGO]],STOCK[[#All],[CODIGO]],STOCK[[#All],[DESCRIPCION]],"PRODUCTO INEXISTENTE",0)</f>
        <v xml:space="preserve">CINTA TRANSPARENTE 12*25 </v>
      </c>
      <c r="E462" s="1">
        <v>45902</v>
      </c>
      <c r="F462">
        <v>36</v>
      </c>
    </row>
    <row r="463" spans="1:6" x14ac:dyDescent="0.25">
      <c r="A463" t="s">
        <v>483</v>
      </c>
      <c r="B463">
        <v>4312</v>
      </c>
      <c r="C463" t="str">
        <f>ENTRADAS[[#This Row],[CODIGO]]&amp;ENTRADAS[[#This Row],[FECHA]]</f>
        <v>431245902</v>
      </c>
      <c r="D463" t="str" cm="1">
        <f t="array" ref="D463">_xlfn.XLOOKUP(ENTRADAS[[#This Row],[CODIGO]],STOCK[[#All],[CODIGO]],STOCK[[#All],[DESCRIPCION]],"PRODUCTO INEXISTENTE",0)</f>
        <v>TEMPERA PAYASITO CAJA*6</v>
      </c>
      <c r="E463" s="1">
        <v>45902</v>
      </c>
      <c r="F463">
        <v>2</v>
      </c>
    </row>
    <row r="464" spans="1:6" x14ac:dyDescent="0.25">
      <c r="A464" t="s">
        <v>483</v>
      </c>
      <c r="B464">
        <v>3821</v>
      </c>
      <c r="C464" t="str">
        <f>ENTRADAS[[#This Row],[CODIGO]]&amp;ENTRADAS[[#This Row],[FECHA]]</f>
        <v>382145902</v>
      </c>
      <c r="D464" t="str" cm="1">
        <f t="array" ref="D464">_xlfn.XLOOKUP(ENTRADAS[[#This Row],[CODIGO]],STOCK[[#All],[CODIGO]],STOCK[[#All],[DESCRIPCION]],"PRODUCTO INEXISTENTE",0)</f>
        <v>REGLA ORBLAPLAS 40CM</v>
      </c>
      <c r="E464" s="1">
        <v>45902</v>
      </c>
      <c r="F464">
        <v>3</v>
      </c>
    </row>
    <row r="465" spans="1:6" x14ac:dyDescent="0.25">
      <c r="A465" t="s">
        <v>483</v>
      </c>
      <c r="B465">
        <v>3825</v>
      </c>
      <c r="C465" t="str">
        <f>ENTRADAS[[#This Row],[CODIGO]]&amp;ENTRADAS[[#This Row],[FECHA]]</f>
        <v>382545902</v>
      </c>
      <c r="D465" t="str" cm="1">
        <f t="array" ref="D465">_xlfn.XLOOKUP(ENTRADAS[[#This Row],[CODIGO]],STOCK[[#All],[CODIGO]],STOCK[[#All],[DESCRIPCION]],"PRODUCTO INEXISTENTE",0)</f>
        <v>REGLA ORBLAPLAS 50CM</v>
      </c>
      <c r="E465" s="1">
        <v>45902</v>
      </c>
      <c r="F465">
        <v>2</v>
      </c>
    </row>
    <row r="466" spans="1:6" x14ac:dyDescent="0.25">
      <c r="A466" t="s">
        <v>483</v>
      </c>
      <c r="B466">
        <v>4122</v>
      </c>
      <c r="C466" t="str">
        <f>ENTRADAS[[#This Row],[CODIGO]]&amp;ENTRADAS[[#This Row],[FECHA]]</f>
        <v>412245902</v>
      </c>
      <c r="D466" t="str" cm="1">
        <f t="array" ref="D466">_xlfn.XLOOKUP(ENTRADAS[[#This Row],[CODIGO]],STOCK[[#All],[CODIGO]],STOCK[[#All],[DESCRIPCION]],"PRODUCTO INEXISTENTE",0)</f>
        <v>SILICONA BARRA DELGADA OE-196</v>
      </c>
      <c r="E466" s="1">
        <v>45902</v>
      </c>
      <c r="F466">
        <v>59</v>
      </c>
    </row>
    <row r="467" spans="1:6" x14ac:dyDescent="0.25">
      <c r="A467" t="s">
        <v>483</v>
      </c>
      <c r="B467">
        <v>9748</v>
      </c>
      <c r="C467" t="str">
        <f>ENTRADAS[[#This Row],[CODIGO]]&amp;ENTRADAS[[#This Row],[FECHA]]</f>
        <v>974845902</v>
      </c>
      <c r="D467" t="str" cm="1">
        <f t="array" ref="D467">_xlfn.XLOOKUP(ENTRADAS[[#This Row],[CODIGO]],STOCK[[#All],[CODIGO]],STOCK[[#All],[DESCRIPCION]],"PRODUCTO INEXISTENTE",0)</f>
        <v>SILICONA BARRA GRUESA OE-196</v>
      </c>
      <c r="E467" s="1">
        <v>45902</v>
      </c>
      <c r="F467">
        <v>5</v>
      </c>
    </row>
    <row r="468" spans="1:6" x14ac:dyDescent="0.25">
      <c r="A468" t="s">
        <v>483</v>
      </c>
      <c r="B468">
        <v>15147</v>
      </c>
      <c r="C468" t="str">
        <f>ENTRADAS[[#This Row],[CODIGO]]&amp;ENTRADAS[[#This Row],[FECHA]]</f>
        <v>1514745902</v>
      </c>
      <c r="D468" t="str" cm="1">
        <f t="array" ref="D468">_xlfn.XLOOKUP(ENTRADAS[[#This Row],[CODIGO]],STOCK[[#All],[CODIGO]],STOCK[[#All],[DESCRIPCION]],"PRODUCTO INEXISTENTE",0)</f>
        <v>ROLLO PAPEL AUTOADESIVO 20M</v>
      </c>
      <c r="E468" s="1">
        <v>45902</v>
      </c>
      <c r="F468">
        <v>1</v>
      </c>
    </row>
    <row r="469" spans="1:6" x14ac:dyDescent="0.25">
      <c r="A469" t="s">
        <v>483</v>
      </c>
      <c r="B469">
        <v>2709</v>
      </c>
      <c r="C469" t="str">
        <f>ENTRADAS[[#This Row],[CODIGO]]&amp;ENTRADAS[[#This Row],[FECHA]]</f>
        <v>270945902</v>
      </c>
      <c r="D469" t="str" cm="1">
        <f t="array" ref="D469">_xlfn.XLOOKUP(ENTRADAS[[#This Row],[CODIGO]],STOCK[[#All],[CODIGO]],STOCK[[#All],[DESCRIPCION]],"PRODUCTO INEXISTENTE",0)</f>
        <v>LUPA CRISTAL 40MM</v>
      </c>
      <c r="E469" s="1">
        <v>45902</v>
      </c>
      <c r="F469">
        <v>1</v>
      </c>
    </row>
    <row r="470" spans="1:6" x14ac:dyDescent="0.25">
      <c r="A470" t="s">
        <v>483</v>
      </c>
      <c r="B470">
        <v>2710</v>
      </c>
      <c r="C470" t="str">
        <f>ENTRADAS[[#This Row],[CODIGO]]&amp;ENTRADAS[[#This Row],[FECHA]]</f>
        <v>271045902</v>
      </c>
      <c r="D470" t="str" cm="1">
        <f t="array" ref="D470">_xlfn.XLOOKUP(ENTRADAS[[#This Row],[CODIGO]],STOCK[[#All],[CODIGO]],STOCK[[#All],[DESCRIPCION]],"PRODUCTO INEXISTENTE",0)</f>
        <v>LUPA VRISTAL 50MM</v>
      </c>
      <c r="E470" s="1">
        <v>45902</v>
      </c>
      <c r="F470">
        <v>5</v>
      </c>
    </row>
    <row r="471" spans="1:6" x14ac:dyDescent="0.25">
      <c r="A471" t="s">
        <v>483</v>
      </c>
      <c r="B471">
        <v>2711</v>
      </c>
      <c r="C471" t="str">
        <f>ENTRADAS[[#This Row],[CODIGO]]&amp;ENTRADAS[[#This Row],[FECHA]]</f>
        <v>271145902</v>
      </c>
      <c r="D471" t="str" cm="1">
        <f t="array" ref="D471">_xlfn.XLOOKUP(ENTRADAS[[#This Row],[CODIGO]],STOCK[[#All],[CODIGO]],STOCK[[#All],[DESCRIPCION]],"PRODUCTO INEXISTENTE",0)</f>
        <v>LUPA VRISTAL 60MM</v>
      </c>
      <c r="E471" s="1">
        <v>45902</v>
      </c>
      <c r="F471">
        <v>7</v>
      </c>
    </row>
    <row r="472" spans="1:6" x14ac:dyDescent="0.25">
      <c r="A472" t="s">
        <v>483</v>
      </c>
      <c r="B472">
        <v>4651</v>
      </c>
      <c r="C472" t="str">
        <f>ENTRADAS[[#This Row],[CODIGO]]&amp;ENTRADAS[[#This Row],[FECHA]]</f>
        <v>465145902</v>
      </c>
      <c r="D472" t="str" cm="1">
        <f t="array" ref="D472">_xlfn.XLOOKUP(ENTRADAS[[#This Row],[CODIGO]],STOCK[[#All],[CODIGO]],STOCK[[#All],[DESCRIPCION]],"PRODUCTO INEXISTENTE",0)</f>
        <v>COMPAS PRESICION GIGO</v>
      </c>
      <c r="E472" s="1">
        <v>45902</v>
      </c>
      <c r="F472">
        <v>1</v>
      </c>
    </row>
    <row r="473" spans="1:6" x14ac:dyDescent="0.25">
      <c r="A473" t="s">
        <v>483</v>
      </c>
      <c r="B473">
        <v>1708</v>
      </c>
      <c r="C473" t="str">
        <f>ENTRADAS[[#This Row],[CODIGO]]&amp;ENTRADAS[[#This Row],[FECHA]]</f>
        <v>170845902</v>
      </c>
      <c r="D473" t="str" cm="1">
        <f t="array" ref="D473">_xlfn.XLOOKUP(ENTRADAS[[#This Row],[CODIGO]],STOCK[[#All],[CODIGO]],STOCK[[#All],[DESCRIPCION]],"PRODUCTO INEXISTENTE",0)</f>
        <v>COMPAS LAPIZ</v>
      </c>
      <c r="E473" s="1">
        <v>45902</v>
      </c>
      <c r="F473">
        <v>1</v>
      </c>
    </row>
    <row r="474" spans="1:6" x14ac:dyDescent="0.25">
      <c r="A474" t="s">
        <v>483</v>
      </c>
      <c r="B474">
        <v>1710</v>
      </c>
      <c r="C474" t="str">
        <f>ENTRADAS[[#This Row],[CODIGO]]&amp;ENTRADAS[[#This Row],[FECHA]]</f>
        <v>171045902</v>
      </c>
      <c r="D474" t="str" cm="1">
        <f t="array" ref="D474">_xlfn.XLOOKUP(ENTRADAS[[#This Row],[CODIGO]],STOCK[[#All],[CODIGO]],STOCK[[#All],[DESCRIPCION]],"PRODUCTO INEXISTENTE",0)</f>
        <v>COMPAS METAL P/LAPIZ</v>
      </c>
      <c r="E474" s="1">
        <v>45902</v>
      </c>
      <c r="F474">
        <v>1</v>
      </c>
    </row>
    <row r="475" spans="1:6" x14ac:dyDescent="0.25">
      <c r="A475" t="s">
        <v>483</v>
      </c>
      <c r="B475">
        <v>8343</v>
      </c>
      <c r="C475" t="str">
        <f>ENTRADAS[[#This Row],[CODIGO]]&amp;ENTRADAS[[#This Row],[FECHA]]</f>
        <v>834345902</v>
      </c>
      <c r="D475" t="str" cm="1">
        <f t="array" ref="D475">_xlfn.XLOOKUP(ENTRADAS[[#This Row],[CODIGO]],STOCK[[#All],[CODIGO]],STOCK[[#All],[DESCRIPCION]],"PRODUCTO INEXISTENTE",0)</f>
        <v>COMPAS PRESICION BOINK</v>
      </c>
      <c r="E475" s="1">
        <v>45902</v>
      </c>
      <c r="F475">
        <v>1</v>
      </c>
    </row>
    <row r="476" spans="1:6" x14ac:dyDescent="0.25">
      <c r="A476" t="s">
        <v>483</v>
      </c>
      <c r="B476">
        <v>2784</v>
      </c>
      <c r="C476" t="str">
        <f>ENTRADAS[[#This Row],[CODIGO]]&amp;ENTRADAS[[#This Row],[FECHA]]</f>
        <v>278445902</v>
      </c>
      <c r="D476" t="str" cm="1">
        <f t="array" ref="D476">_xlfn.XLOOKUP(ENTRADAS[[#This Row],[CODIGO]],STOCK[[#All],[CODIGO]],STOCK[[#All],[DESCRIPCION]],"PRODUCTO INEXISTENTE",0)</f>
        <v>MARCADOR BILLETES PELIKAN</v>
      </c>
      <c r="E476" s="1">
        <v>45902</v>
      </c>
      <c r="F476">
        <v>9</v>
      </c>
    </row>
    <row r="477" spans="1:6" x14ac:dyDescent="0.25">
      <c r="A477" t="s">
        <v>483</v>
      </c>
      <c r="B477">
        <v>2628</v>
      </c>
      <c r="C477" t="str">
        <f>ENTRADAS[[#This Row],[CODIGO]]&amp;ENTRADAS[[#This Row],[FECHA]]</f>
        <v>262845902</v>
      </c>
      <c r="D477" t="str" cm="1">
        <f t="array" ref="D477">_xlfn.XLOOKUP(ENTRADAS[[#This Row],[CODIGO]],STOCK[[#All],[CODIGO]],STOCK[[#All],[DESCRIPCION]],"PRODUCTO INEXISTENTE",0)</f>
        <v>LAPIZ DIBUJO FABER CASTELL</v>
      </c>
      <c r="E477" s="1">
        <v>45902</v>
      </c>
      <c r="F477">
        <v>58</v>
      </c>
    </row>
    <row r="478" spans="1:6" x14ac:dyDescent="0.25">
      <c r="A478" t="s">
        <v>483</v>
      </c>
      <c r="B478">
        <v>4330</v>
      </c>
      <c r="C478" t="str">
        <f>ENTRADAS[[#This Row],[CODIGO]]&amp;ENTRADAS[[#This Row],[FECHA]]</f>
        <v>433045902</v>
      </c>
      <c r="D478" t="str" cm="1">
        <f t="array" ref="D478">_xlfn.XLOOKUP(ENTRADAS[[#This Row],[CODIGO]],STOCK[[#All],[CODIGO]],STOCK[[#All],[DESCRIPCION]],"PRODUCTO INEXISTENTE",0)</f>
        <v>TIJERAS PUNTA ROMA GIGO ECO</v>
      </c>
      <c r="E478" s="1">
        <v>45902</v>
      </c>
      <c r="F478">
        <v>6</v>
      </c>
    </row>
    <row r="479" spans="1:6" x14ac:dyDescent="0.25">
      <c r="A479" t="s">
        <v>483</v>
      </c>
      <c r="B479">
        <v>6263</v>
      </c>
      <c r="C479" t="str">
        <f>ENTRADAS[[#This Row],[CODIGO]]&amp;ENTRADAS[[#This Row],[FECHA]]</f>
        <v>626345902</v>
      </c>
      <c r="D479" t="str" cm="1">
        <f t="array" ref="D479">_xlfn.XLOOKUP(ENTRADAS[[#This Row],[CODIGO]],STOCK[[#All],[CODIGO]],STOCK[[#All],[DESCRIPCION]],"PRODUCTO INEXISTENTE",0)</f>
        <v>TIJERA OE-234 PUNTA ROMA</v>
      </c>
      <c r="E479" s="1">
        <v>45902</v>
      </c>
      <c r="F479">
        <v>3</v>
      </c>
    </row>
    <row r="480" spans="1:6" x14ac:dyDescent="0.25">
      <c r="A480" t="s">
        <v>483</v>
      </c>
      <c r="B480">
        <v>3786</v>
      </c>
      <c r="C480" t="str">
        <f>ENTRADAS[[#This Row],[CODIGO]]&amp;ENTRADAS[[#This Row],[FECHA]]</f>
        <v>378645902</v>
      </c>
      <c r="D480" t="str" cm="1">
        <f t="array" ref="D480">_xlfn.XLOOKUP(ENTRADAS[[#This Row],[CODIGO]],STOCK[[#All],[CODIGO]],STOCK[[#All],[DESCRIPCION]],"PRODUCTO INEXISTENTE",0)</f>
        <v>PUNSON ESCOLAR C/AGUJA</v>
      </c>
      <c r="E480" s="1">
        <v>45902</v>
      </c>
      <c r="F480">
        <v>7</v>
      </c>
    </row>
    <row r="481" spans="1:6" x14ac:dyDescent="0.25">
      <c r="A481" t="s">
        <v>483</v>
      </c>
      <c r="B481">
        <v>135</v>
      </c>
      <c r="C481" t="str">
        <f>ENTRADAS[[#This Row],[CODIGO]]&amp;ENTRADAS[[#This Row],[FECHA]]</f>
        <v>13545902</v>
      </c>
      <c r="D481" t="str" cm="1">
        <f t="array" ref="D481">_xlfn.XLOOKUP(ENTRADAS[[#This Row],[CODIGO]],STOCK[[#All],[CODIGO]],STOCK[[#All],[DESCRIPCION]],"PRODUCTO INEXISTENTE",0)</f>
        <v>ALMOADILLA OE-560 DACTILAR</v>
      </c>
      <c r="E481" s="1">
        <v>45902</v>
      </c>
      <c r="F481">
        <v>8</v>
      </c>
    </row>
    <row r="482" spans="1:6" x14ac:dyDescent="0.25">
      <c r="A482" t="s">
        <v>483</v>
      </c>
      <c r="B482">
        <v>137</v>
      </c>
      <c r="C482" t="str">
        <f>ENTRADAS[[#This Row],[CODIGO]]&amp;ENTRADAS[[#This Row],[FECHA]]</f>
        <v>13745902</v>
      </c>
      <c r="D482" t="str" cm="1">
        <f t="array" ref="D482">_xlfn.XLOOKUP(ENTRADAS[[#This Row],[CODIGO]],STOCK[[#All],[CODIGO]],STOCK[[#All],[DESCRIPCION]],"PRODUCTO INEXISTENTE",0)</f>
        <v>ALMOADILLA DACTILAR ECONOMICA</v>
      </c>
      <c r="E482" s="1">
        <v>45902</v>
      </c>
      <c r="F482">
        <v>3</v>
      </c>
    </row>
    <row r="483" spans="1:6" x14ac:dyDescent="0.25">
      <c r="A483" t="s">
        <v>483</v>
      </c>
      <c r="B483">
        <v>18</v>
      </c>
      <c r="C483" t="str">
        <f>ENTRADAS[[#This Row],[CODIGO]]&amp;ENTRADAS[[#This Row],[FECHA]]</f>
        <v>1845902</v>
      </c>
      <c r="D483" t="str" cm="1">
        <f t="array" ref="D483">_xlfn.XLOOKUP(ENTRADAS[[#This Row],[CODIGO]],STOCK[[#All],[CODIGO]],STOCK[[#All],[DESCRIPCION]],"PRODUCTO INEXISTENTE",0)</f>
        <v>BOLI OE-164 GEL ESCARCHADO</v>
      </c>
      <c r="E483" s="1">
        <v>45902</v>
      </c>
      <c r="F483">
        <v>10</v>
      </c>
    </row>
    <row r="484" spans="1:6" x14ac:dyDescent="0.25">
      <c r="A484" t="s">
        <v>483</v>
      </c>
      <c r="B484">
        <v>14971</v>
      </c>
      <c r="C484" t="str">
        <f>ENTRADAS[[#This Row],[CODIGO]]&amp;ENTRADAS[[#This Row],[FECHA]]</f>
        <v>1497145902</v>
      </c>
      <c r="D484" t="str" cm="1">
        <f t="array" ref="D484">_xlfn.XLOOKUP(ENTRADAS[[#This Row],[CODIGO]],STOCK[[#All],[CODIGO]],STOCK[[#All],[DESCRIPCION]],"PRODUCTO INEXISTENTE",0)</f>
        <v xml:space="preserve">PORTAMINAS 2MM OE-159 </v>
      </c>
      <c r="E484" s="1">
        <v>45902</v>
      </c>
      <c r="F484">
        <v>10</v>
      </c>
    </row>
    <row r="485" spans="1:6" x14ac:dyDescent="0.25">
      <c r="A485" t="s">
        <v>483</v>
      </c>
      <c r="B485">
        <v>14132</v>
      </c>
      <c r="C485" t="str">
        <f>ENTRADAS[[#This Row],[CODIGO]]&amp;ENTRADAS[[#This Row],[FECHA]]</f>
        <v>1413245902</v>
      </c>
      <c r="D485" t="str" cm="1">
        <f t="array" ref="D485">_xlfn.XLOOKUP(ENTRADAS[[#This Row],[CODIGO]],STOCK[[#All],[CODIGO]],STOCK[[#All],[DESCRIPCION]],"PRODUCTO INEXISTENTE",0)</f>
        <v>BOLI OE-052 S/GEL 0,7 RETRACTIL</v>
      </c>
      <c r="E485" s="1">
        <v>45902</v>
      </c>
      <c r="F485">
        <v>17</v>
      </c>
    </row>
    <row r="486" spans="1:6" x14ac:dyDescent="0.25">
      <c r="A486" t="s">
        <v>483</v>
      </c>
      <c r="B486">
        <v>2247</v>
      </c>
      <c r="C486" t="str">
        <f>ENTRADAS[[#This Row],[CODIGO]]&amp;ENTRADAS[[#This Row],[FECHA]]</f>
        <v>224745902</v>
      </c>
      <c r="D486" t="str" cm="1">
        <f t="array" ref="D486">_xlfn.XLOOKUP(ENTRADAS[[#This Row],[CODIGO]],STOCK[[#All],[CODIGO]],STOCK[[#All],[DESCRIPCION]],"PRODUCTO INEXISTENTE",0)</f>
        <v>BOLI KILOMETRICO TAPA COLOR</v>
      </c>
      <c r="E486" s="1">
        <v>45902</v>
      </c>
      <c r="F486">
        <v>10</v>
      </c>
    </row>
    <row r="487" spans="1:6" x14ac:dyDescent="0.25">
      <c r="A487" t="s">
        <v>483</v>
      </c>
      <c r="B487">
        <v>8102</v>
      </c>
      <c r="C487" t="str">
        <f>ENTRADAS[[#This Row],[CODIGO]]&amp;ENTRADAS[[#This Row],[FECHA]]</f>
        <v>810245902</v>
      </c>
      <c r="D487" t="str" cm="1">
        <f t="array" ref="D487">_xlfn.XLOOKUP(ENTRADAS[[#This Row],[CODIGO]],STOCK[[#All],[CODIGO]],STOCK[[#All],[DESCRIPCION]],"PRODUCTO INEXISTENTE",0)</f>
        <v>BOLI OE-076 S/GEL 0,7</v>
      </c>
      <c r="E487" s="1">
        <v>45902</v>
      </c>
      <c r="F487">
        <v>27</v>
      </c>
    </row>
    <row r="488" spans="1:6" x14ac:dyDescent="0.25">
      <c r="A488" t="s">
        <v>483</v>
      </c>
      <c r="B488">
        <v>3743</v>
      </c>
      <c r="C488" t="str">
        <f>ENTRADAS[[#This Row],[CODIGO]]&amp;ENTRADAS[[#This Row],[FECHA]]</f>
        <v>374345902</v>
      </c>
      <c r="D488" t="str" cm="1">
        <f t="array" ref="D488">_xlfn.XLOOKUP(ENTRADAS[[#This Row],[CODIGO]],STOCK[[#All],[CODIGO]],STOCK[[#All],[DESCRIPCION]],"PRODUCTO INEXISTENTE",0)</f>
        <v>PORTAMINAS 0,5 OE-154</v>
      </c>
      <c r="E488" s="1">
        <v>45902</v>
      </c>
      <c r="F488">
        <v>9</v>
      </c>
    </row>
    <row r="489" spans="1:6" x14ac:dyDescent="0.25">
      <c r="A489" t="s">
        <v>483</v>
      </c>
      <c r="B489">
        <v>3763</v>
      </c>
      <c r="C489" t="str">
        <f>ENTRADAS[[#This Row],[CODIGO]]&amp;ENTRADAS[[#This Row],[FECHA]]</f>
        <v>376345902</v>
      </c>
      <c r="D489" t="str" cm="1">
        <f t="array" ref="D489">_xlfn.XLOOKUP(ENTRADAS[[#This Row],[CODIGO]],STOCK[[#All],[CODIGO]],STOCK[[#All],[DESCRIPCION]],"PRODUCTO INEXISTENTE",0)</f>
        <v>PORTAMINAS 0,7 OE-155</v>
      </c>
      <c r="E489" s="1">
        <v>45902</v>
      </c>
      <c r="F489">
        <v>12</v>
      </c>
    </row>
    <row r="490" spans="1:6" x14ac:dyDescent="0.25">
      <c r="A490" t="s">
        <v>483</v>
      </c>
      <c r="B490">
        <v>3682</v>
      </c>
      <c r="C490" t="str">
        <f>ENTRADAS[[#This Row],[CODIGO]]&amp;ENTRADAS[[#This Row],[FECHA]]</f>
        <v>368245902</v>
      </c>
      <c r="D490" t="str" cm="1">
        <f t="array" ref="D490">_xlfn.XLOOKUP(ENTRADAS[[#This Row],[CODIGO]],STOCK[[#All],[CODIGO]],STOCK[[#All],[DESCRIPCION]],"PRODUCTO INEXISTENTE",0)</f>
        <v>PLUMON PELIKAN COLORELLA</v>
      </c>
      <c r="E490" s="1">
        <v>45902</v>
      </c>
      <c r="F490">
        <v>15</v>
      </c>
    </row>
    <row r="491" spans="1:6" x14ac:dyDescent="0.25">
      <c r="A491" t="s">
        <v>483</v>
      </c>
      <c r="B491">
        <v>6333</v>
      </c>
      <c r="C491" t="str">
        <f>ENTRADAS[[#This Row],[CODIGO]]&amp;ENTRADAS[[#This Row],[FECHA]]</f>
        <v>633345902</v>
      </c>
      <c r="D491" t="str" cm="1">
        <f t="array" ref="D491">_xlfn.XLOOKUP(ENTRADAS[[#This Row],[CODIGO]],STOCK[[#All],[CODIGO]],STOCK[[#All],[DESCRIPCION]],"PRODUCTO INEXISTENTE",0)</f>
        <v>MARCADOR OE-528 PERMANENTE</v>
      </c>
      <c r="E491" s="1">
        <v>45902</v>
      </c>
      <c r="F491">
        <v>8</v>
      </c>
    </row>
    <row r="492" spans="1:6" x14ac:dyDescent="0.25">
      <c r="A492" t="s">
        <v>483</v>
      </c>
      <c r="B492">
        <v>2782</v>
      </c>
      <c r="C492" t="str">
        <f>ENTRADAS[[#This Row],[CODIGO]]&amp;ENTRADAS[[#This Row],[FECHA]]</f>
        <v>278245902</v>
      </c>
      <c r="D492" t="str" cm="1">
        <f t="array" ref="D492">_xlfn.XLOOKUP(ENTRADAS[[#This Row],[CODIGO]],STOCK[[#All],[CODIGO]],STOCK[[#All],[DESCRIPCION]],"PRODUCTO INEXISTENTE",0)</f>
        <v>MARCADOR 420 PELIKAN</v>
      </c>
      <c r="E492" s="1">
        <v>45902</v>
      </c>
      <c r="F492">
        <v>5</v>
      </c>
    </row>
    <row r="493" spans="1:6" x14ac:dyDescent="0.25">
      <c r="A493" t="s">
        <v>483</v>
      </c>
      <c r="B493">
        <v>15748</v>
      </c>
      <c r="C493" t="str">
        <f>ENTRADAS[[#This Row],[CODIGO]]&amp;ENTRADAS[[#This Row],[FECHA]]</f>
        <v>1574845902</v>
      </c>
      <c r="D493" t="str" cm="1">
        <f t="array" ref="D493">_xlfn.XLOOKUP(ENTRADAS[[#This Row],[CODIGO]],STOCK[[#All],[CODIGO]],STOCK[[#All],[DESCRIPCION]],"PRODUCTO INEXISTENTE",0)</f>
        <v>MARCADOR OE-522 PERMANENTE</v>
      </c>
      <c r="E493" s="1">
        <v>45902</v>
      </c>
      <c r="F493">
        <v>11</v>
      </c>
    </row>
    <row r="494" spans="1:6" x14ac:dyDescent="0.25">
      <c r="A494" t="s">
        <v>483</v>
      </c>
      <c r="B494">
        <v>2819</v>
      </c>
      <c r="C494" t="str">
        <f>ENTRADAS[[#This Row],[CODIGO]]&amp;ENTRADAS[[#This Row],[FECHA]]</f>
        <v>281945902</v>
      </c>
      <c r="D494" t="str" cm="1">
        <f t="array" ref="D494">_xlfn.XLOOKUP(ENTRADAS[[#This Row],[CODIGO]],STOCK[[#All],[CODIGO]],STOCK[[#All],[DESCRIPCION]],"PRODUCTO INEXISTENTE",0)</f>
        <v>MARCADOR SECO 426 PELIKAN</v>
      </c>
      <c r="E494" s="1">
        <v>45902</v>
      </c>
      <c r="F494">
        <v>6</v>
      </c>
    </row>
    <row r="495" spans="1:6" x14ac:dyDescent="0.25">
      <c r="A495" t="s">
        <v>483</v>
      </c>
      <c r="B495">
        <v>1788</v>
      </c>
      <c r="C495" t="str">
        <f>ENTRADAS[[#This Row],[CODIGO]]&amp;ENTRADAS[[#This Row],[FECHA]]</f>
        <v>178845902</v>
      </c>
      <c r="D495" t="str" cm="1">
        <f t="array" ref="D495">_xlfn.XLOOKUP(ENTRADAS[[#This Row],[CODIGO]],STOCK[[#All],[CODIGO]],STOCK[[#All],[DESCRIPCION]],"PRODUCTO INEXISTENTE",0)</f>
        <v>CORRECTOR LAPIZ OE-252</v>
      </c>
      <c r="E495" s="1">
        <v>45902</v>
      </c>
      <c r="F495">
        <v>6</v>
      </c>
    </row>
    <row r="496" spans="1:6" x14ac:dyDescent="0.25">
      <c r="A496" t="s">
        <v>483</v>
      </c>
      <c r="B496">
        <v>9672</v>
      </c>
      <c r="C496" t="str">
        <f>ENTRADAS[[#This Row],[CODIGO]]&amp;ENTRADAS[[#This Row],[FECHA]]</f>
        <v>967245902</v>
      </c>
      <c r="D496" t="str" cm="1">
        <f t="array" ref="D496">_xlfn.XLOOKUP(ENTRADAS[[#This Row],[CODIGO]],STOCK[[#All],[CODIGO]],STOCK[[#All],[DESCRIPCION]],"PRODUCTO INEXISTENTE",0)</f>
        <v xml:space="preserve">RESALTADOR PELIKAN </v>
      </c>
      <c r="E496" s="1">
        <v>45902</v>
      </c>
      <c r="F496">
        <v>3</v>
      </c>
    </row>
    <row r="497" spans="1:6" x14ac:dyDescent="0.25">
      <c r="A497" t="s">
        <v>483</v>
      </c>
      <c r="B497">
        <v>2823</v>
      </c>
      <c r="C497" t="str">
        <f>ENTRADAS[[#This Row],[CODIGO]]&amp;ENTRADAS[[#This Row],[FECHA]]</f>
        <v>282345902</v>
      </c>
      <c r="D497" t="str" cm="1">
        <f t="array" ref="D497">_xlfn.XLOOKUP(ENTRADAS[[#This Row],[CODIGO]],STOCK[[#All],[CODIGO]],STOCK[[#All],[DESCRIPCION]],"PRODUCTO INEXISTENTE",0)</f>
        <v>MARCADO OE-510 SECO</v>
      </c>
      <c r="E497" s="1">
        <v>45902</v>
      </c>
      <c r="F497">
        <v>7</v>
      </c>
    </row>
    <row r="498" spans="1:6" x14ac:dyDescent="0.25">
      <c r="A498" t="s">
        <v>483</v>
      </c>
      <c r="B498">
        <v>2829</v>
      </c>
      <c r="C498" t="str">
        <f>ENTRADAS[[#This Row],[CODIGO]]&amp;ENTRADAS[[#This Row],[FECHA]]</f>
        <v>282945902</v>
      </c>
      <c r="D498" t="str" cm="1">
        <f t="array" ref="D498">_xlfn.XLOOKUP(ENTRADAS[[#This Row],[CODIGO]],STOCK[[#All],[CODIGO]],STOCK[[#All],[DESCRIPCION]],"PRODUCTO INEXISTENTE",0)</f>
        <v xml:space="preserve">MARCADOR OE-506 SECO RECARGABLE </v>
      </c>
      <c r="E498" s="1">
        <v>45902</v>
      </c>
      <c r="F498">
        <v>4</v>
      </c>
    </row>
    <row r="499" spans="1:6" x14ac:dyDescent="0.25">
      <c r="A499" t="s">
        <v>483</v>
      </c>
      <c r="B499">
        <v>2855</v>
      </c>
      <c r="C499" t="str">
        <f>ENTRADAS[[#This Row],[CODIGO]]&amp;ENTRADAS[[#This Row],[FECHA]]</f>
        <v>285545902</v>
      </c>
      <c r="D499" t="str" cm="1">
        <f t="array" ref="D499">_xlfn.XLOOKUP(ENTRADAS[[#This Row],[CODIGO]],STOCK[[#All],[CODIGO]],STOCK[[#All],[DESCRIPCION]],"PRODUCTO INEXISTENTE",0)</f>
        <v>MICROCUATRO OE-070 COLORES</v>
      </c>
      <c r="E499" s="1">
        <v>45902</v>
      </c>
      <c r="F499">
        <v>8</v>
      </c>
    </row>
    <row r="500" spans="1:6" x14ac:dyDescent="0.25">
      <c r="A500" t="s">
        <v>483</v>
      </c>
      <c r="B500">
        <v>2860</v>
      </c>
      <c r="C500" t="str">
        <f>ENTRADAS[[#This Row],[CODIGO]]&amp;ENTRADAS[[#This Row],[FECHA]]</f>
        <v>286045902</v>
      </c>
      <c r="D500" t="str" cm="1">
        <f t="array" ref="D500">_xlfn.XLOOKUP(ENTRADAS[[#This Row],[CODIGO]],STOCK[[#All],[CODIGO]],STOCK[[#All],[DESCRIPCION]],"PRODUCTO INEXISTENTE",0)</f>
        <v>MICROPUNTA PELIKAN</v>
      </c>
      <c r="E500" s="1">
        <v>45902</v>
      </c>
      <c r="F500">
        <v>8</v>
      </c>
    </row>
    <row r="501" spans="1:6" x14ac:dyDescent="0.25">
      <c r="A501" t="s">
        <v>483</v>
      </c>
      <c r="B501">
        <v>2830</v>
      </c>
      <c r="C501" t="str">
        <f>ENTRADAS[[#This Row],[CODIGO]]&amp;ENTRADAS[[#This Row],[FECHA]]</f>
        <v>283045902</v>
      </c>
      <c r="D501" t="str" cm="1">
        <f t="array" ref="D501">_xlfn.XLOOKUP(ENTRADAS[[#This Row],[CODIGO]],STOCK[[#All],[CODIGO]],STOCK[[#All],[DESCRIPCION]],"PRODUCTO INEXISTENTE",0)</f>
        <v>MARCADOR SHARPIE</v>
      </c>
      <c r="E501" s="1">
        <v>45902</v>
      </c>
      <c r="F501">
        <v>7</v>
      </c>
    </row>
    <row r="502" spans="1:6" x14ac:dyDescent="0.25">
      <c r="A502" t="s">
        <v>483</v>
      </c>
      <c r="B502">
        <v>3796</v>
      </c>
      <c r="C502" t="str">
        <f>ENTRADAS[[#This Row],[CODIGO]]&amp;ENTRADAS[[#This Row],[FECHA]]</f>
        <v>379645902</v>
      </c>
      <c r="D502" t="str" cm="1">
        <f t="array" ref="D502">_xlfn.XLOOKUP(ENTRADAS[[#This Row],[CODIGO]],STOCK[[#All],[CODIGO]],STOCK[[#All],[DESCRIPCION]],"PRODUCTO INEXISTENTE",0)</f>
        <v>RECIBO CAJA MENOR PQ*100</v>
      </c>
      <c r="E502" s="1">
        <v>45902</v>
      </c>
      <c r="F502">
        <v>4</v>
      </c>
    </row>
    <row r="503" spans="1:6" x14ac:dyDescent="0.25">
      <c r="A503" t="s">
        <v>483</v>
      </c>
      <c r="B503">
        <v>5782</v>
      </c>
      <c r="C503" t="str">
        <f>ENTRADAS[[#This Row],[CODIGO]]&amp;ENTRADAS[[#This Row],[FECHA]]</f>
        <v>578245902</v>
      </c>
      <c r="D503" t="str" cm="1">
        <f t="array" ref="D503">_xlfn.XLOOKUP(ENTRADAS[[#This Row],[CODIGO]],STOCK[[#All],[CODIGO]],STOCK[[#All],[DESCRIPCION]],"PRODUCTO INEXISTENTE",0)</f>
        <v>TIJERA ZIG ZAG PEQUEÑA GIGO</v>
      </c>
      <c r="E503" s="1">
        <v>45902</v>
      </c>
      <c r="F503">
        <v>5</v>
      </c>
    </row>
    <row r="504" spans="1:6" x14ac:dyDescent="0.25">
      <c r="A504" t="s">
        <v>483</v>
      </c>
      <c r="B504">
        <v>1083</v>
      </c>
      <c r="C504" t="str">
        <f>ENTRADAS[[#This Row],[CODIGO]]&amp;ENTRADAS[[#This Row],[FECHA]]</f>
        <v>108345902</v>
      </c>
      <c r="D504" t="str" cm="1">
        <f t="array" ref="D504">_xlfn.XLOOKUP(ENTRADAS[[#This Row],[CODIGO]],STOCK[[#All],[CODIGO]],STOCK[[#All],[DESCRIPCION]],"PRODUCTO INEXISTENTE",0)</f>
        <v>CARPETA CELUGUIA CARTA ECONOMICA</v>
      </c>
      <c r="E504" s="1">
        <v>45902</v>
      </c>
      <c r="F504">
        <v>13</v>
      </c>
    </row>
    <row r="505" spans="1:6" x14ac:dyDescent="0.25">
      <c r="A505" t="s">
        <v>483</v>
      </c>
      <c r="B505">
        <v>1087</v>
      </c>
      <c r="C505" t="str">
        <f>ENTRADAS[[#This Row],[CODIGO]]&amp;ENTRADAS[[#This Row],[FECHA]]</f>
        <v>108745902</v>
      </c>
      <c r="D505" t="str" cm="1">
        <f t="array" ref="D505">_xlfn.XLOOKUP(ENTRADAS[[#This Row],[CODIGO]],STOCK[[#All],[CODIGO]],STOCK[[#All],[DESCRIPCION]],"PRODUCTO INEXISTENTE",0)</f>
        <v>CARPETA CELUGUIA OFICIO HORIZONTAL ECONOMICA</v>
      </c>
      <c r="E505" s="1">
        <v>45902</v>
      </c>
      <c r="F505">
        <v>33</v>
      </c>
    </row>
    <row r="506" spans="1:6" x14ac:dyDescent="0.25">
      <c r="A506" t="s">
        <v>483</v>
      </c>
      <c r="B506">
        <v>3843</v>
      </c>
      <c r="C506" t="str">
        <f>ENTRADAS[[#This Row],[CODIGO]]&amp;ENTRADAS[[#This Row],[FECHA]]</f>
        <v>384345902</v>
      </c>
      <c r="D506" t="str" cm="1">
        <f t="array" ref="D506">_xlfn.XLOOKUP(ENTRADAS[[#This Row],[CODIGO]],STOCK[[#All],[CODIGO]],STOCK[[#All],[DESCRIPCION]],"PRODUCTO INEXISTENTE",0)</f>
        <v>REPUESTO ARGOLLADO NORMA</v>
      </c>
      <c r="E506" s="1">
        <v>45902</v>
      </c>
      <c r="F506">
        <v>3</v>
      </c>
    </row>
    <row r="507" spans="1:6" x14ac:dyDescent="0.25">
      <c r="A507" t="s">
        <v>483</v>
      </c>
      <c r="B507">
        <v>4141</v>
      </c>
      <c r="C507" t="str">
        <f>ENTRADAS[[#This Row],[CODIGO]]&amp;ENTRADAS[[#This Row],[FECHA]]</f>
        <v>414145902</v>
      </c>
      <c r="D507" t="str" cm="1">
        <f t="array" ref="D507">_xlfn.XLOOKUP(ENTRADAS[[#This Row],[CODIGO]],STOCK[[#All],[CODIGO]],STOCK[[#All],[DESCRIPCION]],"PRODUCTO INEXISTENTE",0)</f>
        <v>SOBRE RECTANGULAR CARTA NORMA</v>
      </c>
      <c r="E507" s="1">
        <v>45902</v>
      </c>
      <c r="F507">
        <v>30</v>
      </c>
    </row>
    <row r="508" spans="1:6" x14ac:dyDescent="0.25">
      <c r="A508" t="s">
        <v>483</v>
      </c>
      <c r="B508">
        <v>15985</v>
      </c>
      <c r="C508" t="str">
        <f>ENTRADAS[[#This Row],[CODIGO]]&amp;ENTRADAS[[#This Row],[FECHA]]</f>
        <v>1598545902</v>
      </c>
      <c r="D508" t="str" cm="1">
        <f t="array" ref="D508">_xlfn.XLOOKUP(ENTRADAS[[#This Row],[CODIGO]],STOCK[[#All],[CODIGO]],STOCK[[#All],[DESCRIPCION]],"PRODUCTO INEXISTENTE",0)</f>
        <v>TACO PAPEL BOND 8*8CM</v>
      </c>
      <c r="E508" s="1">
        <v>45902</v>
      </c>
      <c r="F508">
        <v>7</v>
      </c>
    </row>
    <row r="509" spans="1:6" x14ac:dyDescent="0.25">
      <c r="A509" t="s">
        <v>483</v>
      </c>
      <c r="B509">
        <v>16749</v>
      </c>
      <c r="C509" t="str">
        <f>ENTRADAS[[#This Row],[CODIGO]]&amp;ENTRADAS[[#This Row],[FECHA]]</f>
        <v>1674945902</v>
      </c>
      <c r="D509" t="str" cm="1">
        <f t="array" ref="D509">_xlfn.XLOOKUP(ENTRADAS[[#This Row],[CODIGO]],STOCK[[#All],[CODIGO]],STOCK[[#All],[DESCRIPCION]],"PRODUCTO INEXISTENTE",0)</f>
        <v>CUADERNILLO DOBLE CUADRICULADO</v>
      </c>
      <c r="E509" s="1">
        <v>45902</v>
      </c>
      <c r="F509">
        <v>6</v>
      </c>
    </row>
    <row r="510" spans="1:6" x14ac:dyDescent="0.25">
      <c r="A510" t="s">
        <v>483</v>
      </c>
      <c r="B510">
        <v>4172</v>
      </c>
      <c r="C510" t="str">
        <f>ENTRADAS[[#This Row],[CODIGO]]&amp;ENTRADAS[[#This Row],[FECHA]]</f>
        <v>417245902</v>
      </c>
      <c r="D510" t="str" cm="1">
        <f t="array" ref="D510">_xlfn.XLOOKUP(ENTRADAS[[#This Row],[CODIGO]],STOCK[[#All],[CODIGO]],STOCK[[#All],[DESCRIPCION]],"PRODUCTO INEXISTENTE",0)</f>
        <v>SOBRE BLANCO OFICIO NORMA</v>
      </c>
      <c r="E510" s="1">
        <v>45902</v>
      </c>
      <c r="F510">
        <v>50</v>
      </c>
    </row>
    <row r="511" spans="1:6" x14ac:dyDescent="0.25">
      <c r="A511" t="s">
        <v>483</v>
      </c>
      <c r="B511">
        <v>3185</v>
      </c>
      <c r="C511" t="str">
        <f>ENTRADAS[[#This Row],[CODIGO]]&amp;ENTRADAS[[#This Row],[FECHA]]</f>
        <v>318545902</v>
      </c>
      <c r="D511" t="str" cm="1">
        <f t="array" ref="D511">_xlfn.XLOOKUP(ENTRADAS[[#This Row],[CODIGO]],STOCK[[#All],[CODIGO]],STOCK[[#All],[DESCRIPCION]],"PRODUCTO INEXISTENTE",0)</f>
        <v>NYLON N16</v>
      </c>
      <c r="E511" s="1">
        <v>45902</v>
      </c>
      <c r="F511">
        <v>4</v>
      </c>
    </row>
    <row r="512" spans="1:6" x14ac:dyDescent="0.25">
      <c r="A512" t="s">
        <v>483</v>
      </c>
      <c r="B512">
        <v>1098</v>
      </c>
      <c r="C512" s="14" t="str">
        <f>ENTRADAS[[#This Row],[CODIGO]]&amp;ENTRADAS[[#This Row],[FECHA]]</f>
        <v>109845902</v>
      </c>
      <c r="D512" s="14" t="str" cm="1">
        <f t="array" ref="D512">_xlfn.XLOOKUP(ENTRADAS[[#This Row],[CODIGO]],STOCK[[#All],[CODIGO]],STOCK[[#All],[DESCRIPCION]],"PRODUCTO INEXISTENTE",0)</f>
        <v>CARPETA OFICIO 4 ALETAS</v>
      </c>
      <c r="E512" s="1">
        <v>45902</v>
      </c>
      <c r="F512">
        <v>10</v>
      </c>
    </row>
    <row r="513" spans="1:6" x14ac:dyDescent="0.25">
      <c r="A513" t="s">
        <v>484</v>
      </c>
      <c r="B513">
        <v>7913</v>
      </c>
      <c r="C513" t="str">
        <f>ENTRADAS[[#This Row],[CODIGO]]&amp;ENTRADAS[[#This Row],[FECHA]]</f>
        <v>791345902</v>
      </c>
      <c r="D513" t="str" cm="1">
        <f t="array" ref="D513">_xlfn.XLOOKUP(ENTRADAS[[#This Row],[CODIGO]],STOCK[[#All],[CODIGO]],STOCK[[#All],[DESCRIPCION]],"PRODUCTO INEXISTENTE",0)</f>
        <v>COLORES PRIMAVERA JUMBO*12</v>
      </c>
      <c r="E513" s="1">
        <v>45902</v>
      </c>
      <c r="F513">
        <v>1</v>
      </c>
    </row>
    <row r="514" spans="1:6" x14ac:dyDescent="0.25">
      <c r="A514" t="s">
        <v>484</v>
      </c>
      <c r="B514">
        <v>14043</v>
      </c>
      <c r="C514" t="str">
        <f>ENTRADAS[[#This Row],[CODIGO]]&amp;ENTRADAS[[#This Row],[FECHA]]</f>
        <v>1404345902</v>
      </c>
      <c r="D514" t="str" cm="1">
        <f t="array" ref="D514">_xlfn.XLOOKUP(ENTRADAS[[#This Row],[CODIGO]],STOCK[[#All],[CODIGO]],STOCK[[#All],[DESCRIPCION]],"PRODUCTO INEXISTENTE",0)</f>
        <v>LAPIZ PRIMAVER JUMBO PERSONAJES</v>
      </c>
      <c r="E514" s="1">
        <v>45902</v>
      </c>
      <c r="F514">
        <v>5</v>
      </c>
    </row>
    <row r="515" spans="1:6" x14ac:dyDescent="0.25">
      <c r="A515" t="s">
        <v>485</v>
      </c>
      <c r="B515">
        <v>13993</v>
      </c>
      <c r="C515" t="str">
        <f>ENTRADAS[[#This Row],[CODIGO]]&amp;ENTRADAS[[#This Row],[FECHA]]</f>
        <v>1399345904</v>
      </c>
      <c r="D515" t="str" cm="1">
        <f t="array" ref="D515">_xlfn.XLOOKUP(ENTRADAS[[#This Row],[CODIGO]],STOCK[[#All],[CODIGO]],STOCK[[#All],[DESCRIPCION]],"PRODUCTO INEXISTENTE",0)</f>
        <v>TAJALAPIZ 2H GIGO</v>
      </c>
      <c r="E515" s="1">
        <v>45904</v>
      </c>
      <c r="F515">
        <v>12</v>
      </c>
    </row>
    <row r="516" spans="1:6" x14ac:dyDescent="0.25">
      <c r="A516" t="s">
        <v>487</v>
      </c>
      <c r="B516">
        <v>3</v>
      </c>
      <c r="C516" t="str">
        <f>ENTRADAS[[#This Row],[CODIGO]]&amp;ENTRADAS[[#This Row],[FECHA]]</f>
        <v>345933</v>
      </c>
      <c r="D516" t="str" cm="1">
        <f t="array" ref="D516">_xlfn.XLOOKUP(ENTRADAS[[#This Row],[CODIGO]],STOCK[[#All],[CODIGO]],STOCK[[#All],[DESCRIPCION]],"PRODUCTO INEXISTENTE",0)</f>
        <v>HOJA DE VIDA 1003 DOBLE MINERVA</v>
      </c>
      <c r="E516" s="1">
        <v>45933</v>
      </c>
      <c r="F516">
        <v>6</v>
      </c>
    </row>
    <row r="517" spans="1:6" x14ac:dyDescent="0.25">
      <c r="A517" t="s">
        <v>487</v>
      </c>
      <c r="B517">
        <v>581</v>
      </c>
      <c r="C517" t="str">
        <f>ENTRADAS[[#This Row],[CODIGO]]&amp;ENTRADAS[[#This Row],[FECHA]]</f>
        <v>58145933</v>
      </c>
      <c r="D517" t="str" cm="1">
        <f t="array" ref="D517">_xlfn.XLOOKUP(ENTRADAS[[#This Row],[CODIGO]],STOCK[[#All],[CODIGO]],STOCK[[#All],[DESCRIPCION]],"PRODUCTO INEXISTENTE",0)</f>
        <v>BLOCK CARTA BLANCO 70H</v>
      </c>
      <c r="E517" s="1">
        <v>45933</v>
      </c>
      <c r="F517">
        <v>6</v>
      </c>
    </row>
    <row r="518" spans="1:6" x14ac:dyDescent="0.25">
      <c r="A518" t="s">
        <v>487</v>
      </c>
      <c r="B518">
        <v>604</v>
      </c>
      <c r="C518" t="str">
        <f>ENTRADAS[[#This Row],[CODIGO]]&amp;ENTRADAS[[#This Row],[FECHA]]</f>
        <v>60445933</v>
      </c>
      <c r="D518" t="str" cm="1">
        <f t="array" ref="D518">_xlfn.XLOOKUP(ENTRADAS[[#This Row],[CODIGO]],STOCK[[#All],[CODIGO]],STOCK[[#All],[DESCRIPCION]],"PRODUCTO INEXISTENTE",0)</f>
        <v>BLOCK MANTEQUILLA 1/8*35 HJS</v>
      </c>
      <c r="E518" s="1">
        <v>45933</v>
      </c>
      <c r="F518">
        <v>6</v>
      </c>
    </row>
    <row r="519" spans="1:6" x14ac:dyDescent="0.25">
      <c r="A519" t="s">
        <v>487</v>
      </c>
      <c r="B519">
        <v>723</v>
      </c>
      <c r="C519" t="str">
        <f>ENTRADAS[[#This Row],[CODIGO]]&amp;ENTRADAS[[#This Row],[FECHA]]</f>
        <v>72345933</v>
      </c>
      <c r="D519" t="str" cm="1">
        <f t="array" ref="D519">_xlfn.XLOOKUP(ENTRADAS[[#This Row],[CODIGO]],STOCK[[#All],[CODIGO]],STOCK[[#All],[DESCRIPCION]],"PRODUCTO INEXISTENTE",0)</f>
        <v>BOLSILLO CATALOGO OFICIO GRUESO PQ25</v>
      </c>
      <c r="E519" s="1">
        <v>45933</v>
      </c>
      <c r="F519">
        <v>75</v>
      </c>
    </row>
    <row r="520" spans="1:6" x14ac:dyDescent="0.25">
      <c r="A520" t="s">
        <v>487</v>
      </c>
      <c r="B520">
        <v>1246</v>
      </c>
      <c r="C520" t="str">
        <f>ENTRADAS[[#This Row],[CODIGO]]&amp;ENTRADAS[[#This Row],[FECHA]]</f>
        <v>124645933</v>
      </c>
      <c r="D520" t="str" cm="1">
        <f t="array" ref="D520">_xlfn.XLOOKUP(ENTRADAS[[#This Row],[CODIGO]],STOCK[[#All],[CODIGO]],STOCK[[#All],[DESCRIPCION]],"PRODUCTO INEXISTENTE",0)</f>
        <v>CARTILLA NACHO</v>
      </c>
      <c r="E520" s="1">
        <v>45933</v>
      </c>
      <c r="F520">
        <v>3</v>
      </c>
    </row>
    <row r="521" spans="1:6" x14ac:dyDescent="0.25">
      <c r="A521" t="s">
        <v>487</v>
      </c>
      <c r="B521">
        <v>1250</v>
      </c>
      <c r="C521" t="str">
        <f>ENTRADAS[[#This Row],[CODIGO]]&amp;ENTRADAS[[#This Row],[FECHA]]</f>
        <v>125045933</v>
      </c>
      <c r="D521" t="str" cm="1">
        <f t="array" ref="D521">_xlfn.XLOOKUP(ENTRADAS[[#This Row],[CODIGO]],STOCK[[#All],[CODIGO]],STOCK[[#All],[DESCRIPCION]],"PRODUCTO INEXISTENTE",0)</f>
        <v>CARTON CARTULINA CALIBRE 14 "PLIEGO"</v>
      </c>
      <c r="E521" s="1">
        <v>45933</v>
      </c>
      <c r="F521">
        <v>25</v>
      </c>
    </row>
    <row r="522" spans="1:6" x14ac:dyDescent="0.25">
      <c r="A522" t="s">
        <v>487</v>
      </c>
      <c r="B522">
        <v>1264</v>
      </c>
      <c r="C522" t="str">
        <f>ENTRADAS[[#This Row],[CODIGO]]&amp;ENTRADAS[[#This Row],[FECHA]]</f>
        <v>126445933</v>
      </c>
      <c r="D522" t="str" cm="1">
        <f t="array" ref="D522">_xlfn.XLOOKUP(ENTRADAS[[#This Row],[CODIGO]],STOCK[[#All],[CODIGO]],STOCK[[#All],[DESCRIPCION]],"PRODUCTO INEXISTENTE",0)</f>
        <v>CARTON PAJA 1/8</v>
      </c>
      <c r="E522" s="1">
        <v>45933</v>
      </c>
      <c r="F522">
        <v>50</v>
      </c>
    </row>
    <row r="523" spans="1:6" x14ac:dyDescent="0.25">
      <c r="A523" t="s">
        <v>487</v>
      </c>
      <c r="B523">
        <v>1266</v>
      </c>
      <c r="C523" t="str">
        <f>ENTRADAS[[#This Row],[CODIGO]]&amp;ENTRADAS[[#This Row],[FECHA]]</f>
        <v>126645933</v>
      </c>
      <c r="D523" t="str" cm="1">
        <f t="array" ref="D523">_xlfn.XLOOKUP(ENTRADAS[[#This Row],[CODIGO]],STOCK[[#All],[CODIGO]],STOCK[[#All],[DESCRIPCION]],"PRODUCTO INEXISTENTE",0)</f>
        <v>CARTON PAJA PLIEGO</v>
      </c>
      <c r="E523" s="1">
        <v>45933</v>
      </c>
      <c r="F523">
        <v>20</v>
      </c>
    </row>
    <row r="524" spans="1:6" x14ac:dyDescent="0.25">
      <c r="A524" t="s">
        <v>487</v>
      </c>
      <c r="B524">
        <v>1271</v>
      </c>
      <c r="C524" t="str">
        <f>ENTRADAS[[#This Row],[CODIGO]]&amp;ENTRADAS[[#This Row],[FECHA]]</f>
        <v>127145933</v>
      </c>
      <c r="D524" t="str" cm="1">
        <f t="array" ref="D524">_xlfn.XLOOKUP(ENTRADAS[[#This Row],[CODIGO]],STOCK[[#All],[CODIGO]],STOCK[[#All],[DESCRIPCION]],"PRODUCTO INEXISTENTE",0)</f>
        <v>CARTON PRENSADO 1/8</v>
      </c>
      <c r="E524" s="1">
        <v>45933</v>
      </c>
      <c r="F524">
        <v>20</v>
      </c>
    </row>
    <row r="525" spans="1:6" x14ac:dyDescent="0.25">
      <c r="A525" t="s">
        <v>487</v>
      </c>
      <c r="B525">
        <v>1345</v>
      </c>
      <c r="C525" t="str">
        <f>ENTRADAS[[#This Row],[CODIGO]]&amp;ENTRADAS[[#This Row],[FECHA]]</f>
        <v>134545933</v>
      </c>
      <c r="D525" t="str" cm="1">
        <f t="array" ref="D525">_xlfn.XLOOKUP(ENTRADAS[[#This Row],[CODIGO]],STOCK[[#All],[CODIGO]],STOCK[[#All],[DESCRIPCION]],"PRODUCTO INEXISTENTE",0)</f>
        <v>CARTULINA BRISTOL 1/8 *10</v>
      </c>
      <c r="E525" s="1">
        <v>45933</v>
      </c>
      <c r="F525">
        <v>6</v>
      </c>
    </row>
    <row r="526" spans="1:6" x14ac:dyDescent="0.25">
      <c r="A526" t="s">
        <v>487</v>
      </c>
      <c r="B526">
        <v>1351</v>
      </c>
      <c r="C526" t="str">
        <f>ENTRADAS[[#This Row],[CODIGO]]&amp;ENTRADAS[[#This Row],[FECHA]]</f>
        <v>135145933</v>
      </c>
      <c r="D526" t="str" cm="1">
        <f t="array" ref="D526">_xlfn.XLOOKUP(ENTRADAS[[#This Row],[CODIGO]],STOCK[[#All],[CODIGO]],STOCK[[#All],[DESCRIPCION]],"PRODUCTO INEXISTENTE",0)</f>
        <v>CARTULINA BRISTOL PLIEGO 70*100</v>
      </c>
      <c r="E526" s="1">
        <v>45933</v>
      </c>
      <c r="F526">
        <v>100</v>
      </c>
    </row>
    <row r="527" spans="1:6" x14ac:dyDescent="0.25">
      <c r="A527" t="s">
        <v>487</v>
      </c>
      <c r="B527">
        <v>1349</v>
      </c>
      <c r="C527" t="str">
        <f>ENTRADAS[[#This Row],[CODIGO]]&amp;ENTRADAS[[#This Row],[FECHA]]</f>
        <v>134945933</v>
      </c>
      <c r="D527" t="str" cm="1">
        <f t="array" ref="D527">_xlfn.XLOOKUP(ENTRADAS[[#This Row],[CODIGO]],STOCK[[#All],[CODIGO]],STOCK[[#All],[DESCRIPCION]],"PRODUCTO INEXISTENTE",0)</f>
        <v>CARTULINA NEGRA FINA 1/8</v>
      </c>
      <c r="E527" s="1">
        <v>45933</v>
      </c>
      <c r="F527">
        <v>50</v>
      </c>
    </row>
    <row r="528" spans="1:6" x14ac:dyDescent="0.25">
      <c r="A528" t="s">
        <v>487</v>
      </c>
      <c r="B528">
        <v>1369</v>
      </c>
      <c r="C528" t="str">
        <f>ENTRADAS[[#This Row],[CODIGO]]&amp;ENTRADAS[[#This Row],[FECHA]]</f>
        <v>136945933</v>
      </c>
      <c r="D528" t="str" cm="1">
        <f t="array" ref="D528">_xlfn.XLOOKUP(ENTRADAS[[#This Row],[CODIGO]],STOCK[[#All],[CODIGO]],STOCK[[#All],[DESCRIPCION]],"PRODUCTO INEXISTENTE",0)</f>
        <v>CARTULINA NEGRA FINA PLIEGO</v>
      </c>
      <c r="E528" s="1">
        <v>45933</v>
      </c>
      <c r="F528">
        <v>25</v>
      </c>
    </row>
    <row r="529" spans="1:6" x14ac:dyDescent="0.25">
      <c r="A529" t="s">
        <v>487</v>
      </c>
      <c r="B529">
        <v>1338</v>
      </c>
      <c r="C529" t="str">
        <f>ENTRADAS[[#This Row],[CODIGO]]&amp;ENTRADAS[[#This Row],[FECHA]]</f>
        <v>133845933</v>
      </c>
      <c r="D529" t="str" cm="1">
        <f t="array" ref="D529">_xlfn.XLOOKUP(ENTRADAS[[#This Row],[CODIGO]],STOCK[[#All],[CODIGO]],STOCK[[#All],[DESCRIPCION]],"PRODUCTO INEXISTENTE",0)</f>
        <v>CARTULINA PLANA 1/2</v>
      </c>
      <c r="E529" s="1">
        <v>45933</v>
      </c>
      <c r="F529">
        <v>10</v>
      </c>
    </row>
    <row r="530" spans="1:6" x14ac:dyDescent="0.25">
      <c r="A530" t="s">
        <v>487</v>
      </c>
      <c r="B530">
        <v>1540</v>
      </c>
      <c r="C530" t="str">
        <f>ENTRADAS[[#This Row],[CODIGO]]&amp;ENTRADAS[[#This Row],[FECHA]]</f>
        <v>154045933</v>
      </c>
      <c r="D530" t="str" cm="1">
        <f t="array" ref="D530">_xlfn.XLOOKUP(ENTRADAS[[#This Row],[CODIGO]],STOCK[[#All],[CODIGO]],STOCK[[#All],[DESCRIPCION]],"PRODUCTO INEXISTENTE",0)</f>
        <v>CINTA TRANSPARENTE 12*15</v>
      </c>
      <c r="E530" s="1">
        <v>45933</v>
      </c>
      <c r="F530">
        <v>48</v>
      </c>
    </row>
    <row r="531" spans="1:6" x14ac:dyDescent="0.25">
      <c r="A531" t="s">
        <v>487</v>
      </c>
      <c r="B531">
        <v>1543</v>
      </c>
      <c r="C531" t="str">
        <f>ENTRADAS[[#This Row],[CODIGO]]&amp;ENTRADAS[[#This Row],[FECHA]]</f>
        <v>154345933</v>
      </c>
      <c r="D531" t="str" cm="1">
        <f t="array" ref="D531">_xlfn.XLOOKUP(ENTRADAS[[#This Row],[CODIGO]],STOCK[[#All],[CODIGO]],STOCK[[#All],[DESCRIPCION]],"PRODUCTO INEXISTENTE",0)</f>
        <v xml:space="preserve">CINTA TRANSPARENTE 12*25 </v>
      </c>
      <c r="E531" s="1">
        <v>45933</v>
      </c>
      <c r="F531">
        <v>24</v>
      </c>
    </row>
    <row r="532" spans="1:6" x14ac:dyDescent="0.25">
      <c r="A532" t="s">
        <v>487</v>
      </c>
      <c r="B532">
        <v>7661</v>
      </c>
      <c r="C532" t="str">
        <f>ENTRADAS[[#This Row],[CODIGO]]&amp;ENTRADAS[[#This Row],[FECHA]]</f>
        <v>766145933</v>
      </c>
      <c r="D532" t="str" cm="1">
        <f t="array" ref="D532">_xlfn.XLOOKUP(ENTRADAS[[#This Row],[CODIGO]],STOCK[[#All],[CODIGO]],STOCK[[#All],[DESCRIPCION]],"PRODUCTO INEXISTENTE",0)</f>
        <v>COLOR OE-140*12 UNIPUNTA</v>
      </c>
      <c r="E532" s="1">
        <v>45933</v>
      </c>
      <c r="F532">
        <v>6</v>
      </c>
    </row>
    <row r="533" spans="1:6" x14ac:dyDescent="0.25">
      <c r="A533" t="s">
        <v>487</v>
      </c>
      <c r="B533">
        <v>1728</v>
      </c>
      <c r="C533" t="str">
        <f>ENTRADAS[[#This Row],[CODIGO]]&amp;ENTRADAS[[#This Row],[FECHA]]</f>
        <v>172845933</v>
      </c>
      <c r="D533" t="str" cm="1">
        <f t="array" ref="D533">_xlfn.XLOOKUP(ENTRADAS[[#This Row],[CODIGO]],STOCK[[#All],[CODIGO]],STOCK[[#All],[DESCRIPCION]],"PRODUCTO INEXISTENTE",0)</f>
        <v>CONTRATO ARRENDAMIENTO NESSAN</v>
      </c>
      <c r="E533" s="1">
        <v>45933</v>
      </c>
      <c r="F533">
        <v>25</v>
      </c>
    </row>
    <row r="534" spans="1:6" x14ac:dyDescent="0.25">
      <c r="A534" t="s">
        <v>487</v>
      </c>
      <c r="B534">
        <v>2066</v>
      </c>
      <c r="C534" t="str">
        <f>ENTRADAS[[#This Row],[CODIGO]]&amp;ENTRADAS[[#This Row],[FECHA]]</f>
        <v>206645933</v>
      </c>
      <c r="D534" t="str" cm="1">
        <f t="array" ref="D534">_xlfn.XLOOKUP(ENTRADAS[[#This Row],[CODIGO]],STOCK[[#All],[CODIGO]],STOCK[[#All],[DESCRIPCION]],"PRODUCTO INEXISTENTE",0)</f>
        <v>CUENTA DE COBRO A/COPIANTE</v>
      </c>
      <c r="E534" s="1">
        <v>45933</v>
      </c>
      <c r="F534">
        <v>12</v>
      </c>
    </row>
    <row r="535" spans="1:6" x14ac:dyDescent="0.25">
      <c r="A535" t="s">
        <v>487</v>
      </c>
      <c r="B535">
        <v>4347</v>
      </c>
      <c r="C535" t="str">
        <f>ENTRADAS[[#This Row],[CODIGO]]&amp;ENTRADAS[[#This Row],[FECHA]]</f>
        <v>434745933</v>
      </c>
      <c r="D535" t="str" cm="1">
        <f t="array" ref="D535">_xlfn.XLOOKUP(ENTRADAS[[#This Row],[CODIGO]],STOCK[[#All],[CODIGO]],STOCK[[#All],[DESCRIPCION]],"PRODUCTO INEXISTENTE",0)</f>
        <v>PRODUCTO INEXISTENTE</v>
      </c>
      <c r="E535" s="1">
        <v>45933</v>
      </c>
      <c r="F535">
        <v>3</v>
      </c>
    </row>
    <row r="536" spans="1:6" x14ac:dyDescent="0.25">
      <c r="A536" t="s">
        <v>487</v>
      </c>
      <c r="B536">
        <v>8015</v>
      </c>
      <c r="C536" t="str">
        <f>ENTRADAS[[#This Row],[CODIGO]]&amp;ENTRADAS[[#This Row],[FECHA]]</f>
        <v>801545933</v>
      </c>
      <c r="D536" t="str" cm="1">
        <f t="array" ref="D536">_xlfn.XLOOKUP(ENTRADAS[[#This Row],[CODIGO]],STOCK[[#All],[CODIGO]],STOCK[[#All],[DESCRIPCION]],"PRODUCTO INEXISTENTE",0)</f>
        <v>FOMY 1/8</v>
      </c>
      <c r="E536" s="1">
        <v>45933</v>
      </c>
      <c r="F536">
        <v>60</v>
      </c>
    </row>
    <row r="537" spans="1:6" x14ac:dyDescent="0.25">
      <c r="A537" t="s">
        <v>487</v>
      </c>
      <c r="B537">
        <v>9287</v>
      </c>
      <c r="C537" t="str">
        <f>ENTRADAS[[#This Row],[CODIGO]]&amp;ENTRADAS[[#This Row],[FECHA]]</f>
        <v>928745933</v>
      </c>
      <c r="D537" t="str" cm="1">
        <f t="array" ref="D537">_xlfn.XLOOKUP(ENTRADAS[[#This Row],[CODIGO]],STOCK[[#All],[CODIGO]],STOCK[[#All],[DESCRIPCION]],"PRODUCTO INEXISTENTE",0)</f>
        <v>FOMY ESCARCHADO 1/8</v>
      </c>
      <c r="E537" s="1">
        <v>45933</v>
      </c>
      <c r="F537">
        <v>40</v>
      </c>
    </row>
    <row r="538" spans="1:6" x14ac:dyDescent="0.25">
      <c r="A538" t="s">
        <v>487</v>
      </c>
      <c r="B538">
        <v>2428</v>
      </c>
      <c r="C538" t="str">
        <f>ENTRADAS[[#This Row],[CODIGO]]&amp;ENTRADAS[[#This Row],[FECHA]]</f>
        <v>242845933</v>
      </c>
      <c r="D538" t="str" cm="1">
        <f t="array" ref="D538">_xlfn.XLOOKUP(ENTRADAS[[#This Row],[CODIGO]],STOCK[[#All],[CODIGO]],STOCK[[#All],[DESCRIPCION]],"PRODUCTO INEXISTENTE",0)</f>
        <v>GANCHO COSEDORA TRITON COBRE</v>
      </c>
      <c r="E538" s="1">
        <v>45933</v>
      </c>
      <c r="F538">
        <v>72</v>
      </c>
    </row>
    <row r="539" spans="1:6" x14ac:dyDescent="0.25">
      <c r="A539" t="s">
        <v>487</v>
      </c>
      <c r="B539">
        <v>7664</v>
      </c>
      <c r="C539" t="str">
        <f>ENTRADAS[[#This Row],[CODIGO]]&amp;ENTRADAS[[#This Row],[FECHA]]</f>
        <v>766445933</v>
      </c>
      <c r="D539" t="str" cm="1">
        <f t="array" ref="D539">_xlfn.XLOOKUP(ENTRADAS[[#This Row],[CODIGO]],STOCK[[#All],[CODIGO]],STOCK[[#All],[DESCRIPCION]],"PRODUCTO INEXISTENTE",0)</f>
        <v>LAPIZ OE-150 NEGRO</v>
      </c>
      <c r="E539" s="1">
        <v>45933</v>
      </c>
      <c r="F539">
        <v>144</v>
      </c>
    </row>
    <row r="540" spans="1:6" x14ac:dyDescent="0.25">
      <c r="A540" t="s">
        <v>487</v>
      </c>
      <c r="B540">
        <v>2648</v>
      </c>
      <c r="C540" t="str">
        <f>ENTRADAS[[#This Row],[CODIGO]]&amp;ENTRADAS[[#This Row],[FECHA]]</f>
        <v>264845933</v>
      </c>
      <c r="D540" t="str" cm="1">
        <f t="array" ref="D540">_xlfn.XLOOKUP(ENTRADAS[[#This Row],[CODIGO]],STOCK[[#All],[CODIGO]],STOCK[[#All],[DESCRIPCION]],"PRODUCTO INEXISTENTE",0)</f>
        <v>LAPIZ ROJO COLORCHECK</v>
      </c>
      <c r="E540" s="1">
        <v>45933</v>
      </c>
      <c r="F540">
        <v>36</v>
      </c>
    </row>
    <row r="541" spans="1:6" x14ac:dyDescent="0.25">
      <c r="A541" t="s">
        <v>487</v>
      </c>
      <c r="B541">
        <v>2781</v>
      </c>
      <c r="C541" t="str">
        <f>ENTRADAS[[#This Row],[CODIGO]]&amp;ENTRADAS[[#This Row],[FECHA]]</f>
        <v>278145933</v>
      </c>
      <c r="D541" t="str" cm="1">
        <f t="array" ref="D541">_xlfn.XLOOKUP(ENTRADAS[[#This Row],[CODIGO]],STOCK[[#All],[CODIGO]],STOCK[[#All],[DESCRIPCION]],"PRODUCTO INEXISTENTE",0)</f>
        <v>MARCADOR 418 PELIKAN</v>
      </c>
      <c r="E541" s="1">
        <v>45933</v>
      </c>
      <c r="F541">
        <v>30</v>
      </c>
    </row>
    <row r="542" spans="1:6" x14ac:dyDescent="0.25">
      <c r="A542" t="s">
        <v>487</v>
      </c>
      <c r="B542">
        <v>2782</v>
      </c>
      <c r="C542" t="str">
        <f>ENTRADAS[[#This Row],[CODIGO]]&amp;ENTRADAS[[#This Row],[FECHA]]</f>
        <v>278245933</v>
      </c>
      <c r="D542" t="str" cm="1">
        <f t="array" ref="D542">_xlfn.XLOOKUP(ENTRADAS[[#This Row],[CODIGO]],STOCK[[#All],[CODIGO]],STOCK[[#All],[DESCRIPCION]],"PRODUCTO INEXISTENTE",0)</f>
        <v>MARCADOR 420 PELIKAN</v>
      </c>
      <c r="E542" s="1">
        <v>45933</v>
      </c>
      <c r="F542">
        <v>10</v>
      </c>
    </row>
    <row r="543" spans="1:6" x14ac:dyDescent="0.25">
      <c r="A543" t="s">
        <v>487</v>
      </c>
      <c r="B543">
        <v>2823</v>
      </c>
      <c r="C543" t="str">
        <f>ENTRADAS[[#This Row],[CODIGO]]&amp;ENTRADAS[[#This Row],[FECHA]]</f>
        <v>282345933</v>
      </c>
      <c r="D543" t="str" cm="1">
        <f t="array" ref="D543">_xlfn.XLOOKUP(ENTRADAS[[#This Row],[CODIGO]],STOCK[[#All],[CODIGO]],STOCK[[#All],[DESCRIPCION]],"PRODUCTO INEXISTENTE",0)</f>
        <v>MARCADO OE-510 SECO</v>
      </c>
      <c r="E543" s="1">
        <v>45933</v>
      </c>
      <c r="F543">
        <v>24</v>
      </c>
    </row>
    <row r="544" spans="1:6" x14ac:dyDescent="0.25">
      <c r="A544" t="s">
        <v>487</v>
      </c>
      <c r="B544">
        <v>15748</v>
      </c>
      <c r="C544" t="str">
        <f>ENTRADAS[[#This Row],[CODIGO]]&amp;ENTRADAS[[#This Row],[FECHA]]</f>
        <v>1574845933</v>
      </c>
      <c r="D544" t="str" cm="1">
        <f t="array" ref="D544">_xlfn.XLOOKUP(ENTRADAS[[#This Row],[CODIGO]],STOCK[[#All],[CODIGO]],STOCK[[#All],[DESCRIPCION]],"PRODUCTO INEXISTENTE",0)</f>
        <v>MARCADOR OE-522 PERMANENTE</v>
      </c>
      <c r="E544" s="1">
        <v>45933</v>
      </c>
      <c r="F544">
        <v>24</v>
      </c>
    </row>
    <row r="545" spans="1:6" x14ac:dyDescent="0.25">
      <c r="A545" t="s">
        <v>487</v>
      </c>
      <c r="B545">
        <v>2830</v>
      </c>
      <c r="C545" t="str">
        <f>ENTRADAS[[#This Row],[CODIGO]]&amp;ENTRADAS[[#This Row],[FECHA]]</f>
        <v>283045933</v>
      </c>
      <c r="D545" t="str" cm="1">
        <f t="array" ref="D545">_xlfn.XLOOKUP(ENTRADAS[[#This Row],[CODIGO]],STOCK[[#All],[CODIGO]],STOCK[[#All],[DESCRIPCION]],"PRODUCTO INEXISTENTE",0)</f>
        <v>MARCADOR SHARPIE</v>
      </c>
      <c r="E545" s="1">
        <v>45933</v>
      </c>
      <c r="F545">
        <v>30</v>
      </c>
    </row>
    <row r="546" spans="1:6" x14ac:dyDescent="0.25">
      <c r="A546" t="s">
        <v>487</v>
      </c>
      <c r="B546">
        <v>2860</v>
      </c>
      <c r="C546" t="str">
        <f>ENTRADAS[[#This Row],[CODIGO]]&amp;ENTRADAS[[#This Row],[FECHA]]</f>
        <v>286045933</v>
      </c>
      <c r="D546" t="str" cm="1">
        <f t="array" ref="D546">_xlfn.XLOOKUP(ENTRADAS[[#This Row],[CODIGO]],STOCK[[#All],[CODIGO]],STOCK[[#All],[DESCRIPCION]],"PRODUCTO INEXISTENTE",0)</f>
        <v>MICROPUNTA PELIKAN</v>
      </c>
      <c r="E546" s="1">
        <v>45933</v>
      </c>
      <c r="F546">
        <v>20</v>
      </c>
    </row>
    <row r="547" spans="1:6" x14ac:dyDescent="0.25">
      <c r="A547" t="s">
        <v>487</v>
      </c>
      <c r="B547">
        <v>3272</v>
      </c>
      <c r="C547" t="str">
        <f>ENTRADAS[[#This Row],[CODIGO]]&amp;ENTRADAS[[#This Row],[FECHA]]</f>
        <v>327245933</v>
      </c>
      <c r="D547" t="str" cm="1">
        <f t="array" ref="D547">_xlfn.XLOOKUP(ENTRADAS[[#This Row],[CODIGO]],STOCK[[#All],[CODIGO]],STOCK[[#All],[DESCRIPCION]],"PRODUCTO INEXISTENTE",0)</f>
        <v>PAPEL CREPE PLIEGO</v>
      </c>
      <c r="E547" s="1">
        <v>45933</v>
      </c>
      <c r="F547">
        <v>30</v>
      </c>
    </row>
    <row r="548" spans="1:6" x14ac:dyDescent="0.25">
      <c r="A548" t="s">
        <v>487</v>
      </c>
      <c r="B548">
        <v>3373</v>
      </c>
      <c r="C548" t="str">
        <f>ENTRADAS[[#This Row],[CODIGO]]&amp;ENTRADAS[[#This Row],[FECHA]]</f>
        <v>337345933</v>
      </c>
      <c r="D548" t="str" cm="1">
        <f t="array" ref="D548">_xlfn.XLOOKUP(ENTRADAS[[#This Row],[CODIGO]],STOCK[[#All],[CODIGO]],STOCK[[#All],[DESCRIPCION]],"PRODUCTO INEXISTENTE",0)</f>
        <v>PASTA CATALOGO 1 CARTA ECONOMICO</v>
      </c>
      <c r="E548" s="1">
        <v>45933</v>
      </c>
      <c r="F548">
        <v>3</v>
      </c>
    </row>
    <row r="549" spans="1:6" x14ac:dyDescent="0.25">
      <c r="A549" t="s">
        <v>487</v>
      </c>
      <c r="B549">
        <v>3395</v>
      </c>
      <c r="C549" t="str">
        <f>ENTRADAS[[#This Row],[CODIGO]]&amp;ENTRADAS[[#This Row],[FECHA]]</f>
        <v>339545933</v>
      </c>
      <c r="D549" t="str" cm="1">
        <f t="array" ref="D549">_xlfn.XLOOKUP(ENTRADAS[[#This Row],[CODIGO]],STOCK[[#All],[CODIGO]],STOCK[[#All],[DESCRIPCION]],"PRODUCTO INEXISTENTE",0)</f>
        <v>FACTURERA 1/32 AUTOC 30H</v>
      </c>
      <c r="E549" s="1">
        <v>45933</v>
      </c>
      <c r="F549">
        <v>12</v>
      </c>
    </row>
    <row r="550" spans="1:6" x14ac:dyDescent="0.25">
      <c r="A550" t="s">
        <v>487</v>
      </c>
      <c r="B550">
        <v>3399</v>
      </c>
      <c r="C550" t="str">
        <f>ENTRADAS[[#This Row],[CODIGO]]&amp;ENTRADAS[[#This Row],[FECHA]]</f>
        <v>339945933</v>
      </c>
      <c r="D550" t="str" cm="1">
        <f t="array" ref="D550">_xlfn.XLOOKUP(ENTRADAS[[#This Row],[CODIGO]],STOCK[[#All],[CODIGO]],STOCK[[#All],[DESCRIPCION]],"PRODUCTO INEXISTENTE",0)</f>
        <v>FACTURERA 1/32 PERIODICO 45H</v>
      </c>
      <c r="E550" s="1">
        <v>45933</v>
      </c>
      <c r="F550">
        <v>24</v>
      </c>
    </row>
    <row r="551" spans="1:6" x14ac:dyDescent="0.25">
      <c r="A551" t="s">
        <v>487</v>
      </c>
      <c r="B551">
        <v>3400</v>
      </c>
      <c r="C551" t="str">
        <f>ENTRADAS[[#This Row],[CODIGO]]&amp;ENTRADAS[[#This Row],[FECHA]]</f>
        <v>340045933</v>
      </c>
      <c r="D551" t="str" cm="1">
        <f t="array" ref="D551">_xlfn.XLOOKUP(ENTRADAS[[#This Row],[CODIGO]],STOCK[[#All],[CODIGO]],STOCK[[#All],[DESCRIPCION]],"PRODUCTO INEXISTENTE",0)</f>
        <v>FACTURERA 1/72 PERIODICO 45H</v>
      </c>
      <c r="E551" s="1">
        <v>45933</v>
      </c>
      <c r="F551">
        <v>24</v>
      </c>
    </row>
    <row r="552" spans="1:6" x14ac:dyDescent="0.25">
      <c r="A552" t="s">
        <v>487</v>
      </c>
      <c r="B552">
        <v>4789</v>
      </c>
      <c r="C552" t="str">
        <f>ENTRADAS[[#This Row],[CODIGO]]&amp;ENTRADAS[[#This Row],[FECHA]]</f>
        <v>478945933</v>
      </c>
      <c r="D552" t="str" cm="1">
        <f t="array" ref="D552">_xlfn.XLOOKUP(ENTRADAS[[#This Row],[CODIGO]],STOCK[[#All],[CODIGO]],STOCK[[#All],[DESCRIPCION]],"PRODUCTO INEXISTENTE",0)</f>
        <v>PEGANTE BARRA OE-210 10GR</v>
      </c>
      <c r="E552" s="1">
        <v>45933</v>
      </c>
      <c r="F552">
        <v>24</v>
      </c>
    </row>
    <row r="553" spans="1:6" x14ac:dyDescent="0.25">
      <c r="A553" t="s">
        <v>487</v>
      </c>
      <c r="B553">
        <v>4422</v>
      </c>
      <c r="C553" t="str">
        <f>ENTRADAS[[#This Row],[CODIGO]]&amp;ENTRADAS[[#This Row],[FECHA]]</f>
        <v>442245933</v>
      </c>
      <c r="D553" t="str" cm="1">
        <f t="array" ref="D553">_xlfn.XLOOKUP(ENTRADAS[[#This Row],[CODIGO]],STOCK[[#All],[CODIGO]],STOCK[[#All],[DESCRIPCION]],"PRODUCTO INEXISTENTE",0)</f>
        <v>PEGANTE BARRA OE-212 21GR</v>
      </c>
      <c r="E553" s="1">
        <v>45933</v>
      </c>
      <c r="F553">
        <v>12</v>
      </c>
    </row>
    <row r="554" spans="1:6" x14ac:dyDescent="0.25">
      <c r="A554" t="s">
        <v>487</v>
      </c>
      <c r="B554">
        <v>3505</v>
      </c>
      <c r="C554" t="str">
        <f>ENTRADAS[[#This Row],[CODIGO]]&amp;ENTRADAS[[#This Row],[FECHA]]</f>
        <v>350545933</v>
      </c>
      <c r="D554" t="str" cm="1">
        <f t="array" ref="D554">_xlfn.XLOOKUP(ENTRADAS[[#This Row],[CODIGO]],STOCK[[#All],[CODIGO]],STOCK[[#All],[DESCRIPCION]],"PRODUCTO INEXISTENTE",0)</f>
        <v>PERFORADORA OE-340 METAL</v>
      </c>
      <c r="E554" s="1">
        <v>45933</v>
      </c>
      <c r="F554">
        <v>4</v>
      </c>
    </row>
    <row r="555" spans="1:6" x14ac:dyDescent="0.25">
      <c r="A555" t="s">
        <v>487</v>
      </c>
      <c r="B555">
        <v>3581</v>
      </c>
      <c r="C555" t="str">
        <f>ENTRADAS[[#This Row],[CODIGO]]&amp;ENTRADAS[[#This Row],[FECHA]]</f>
        <v>358145933</v>
      </c>
      <c r="D555" t="str" cm="1">
        <f t="array" ref="D555">_xlfn.XLOOKUP(ENTRADAS[[#This Row],[CODIGO]],STOCK[[#All],[CODIGO]],STOCK[[#All],[DESCRIPCION]],"PRODUCTO INEXISTENTE",0)</f>
        <v>PINZA LOTERO 41MM</v>
      </c>
      <c r="E555" s="1">
        <v>45933</v>
      </c>
      <c r="F555">
        <v>24</v>
      </c>
    </row>
    <row r="556" spans="1:6" x14ac:dyDescent="0.25">
      <c r="A556" t="s">
        <v>487</v>
      </c>
      <c r="B556">
        <v>3578</v>
      </c>
      <c r="C556" t="str">
        <f>ENTRADAS[[#This Row],[CODIGO]]&amp;ENTRADAS[[#This Row],[FECHA]]</f>
        <v>357845933</v>
      </c>
      <c r="D556" t="str" cm="1">
        <f t="array" ref="D556">_xlfn.XLOOKUP(ENTRADAS[[#This Row],[CODIGO]],STOCK[[#All],[CODIGO]],STOCK[[#All],[DESCRIPCION]],"PRODUCTO INEXISTENTE",0)</f>
        <v>PINZA LOTERO 51MM</v>
      </c>
      <c r="E556" s="1">
        <v>45933</v>
      </c>
      <c r="F556">
        <v>24</v>
      </c>
    </row>
    <row r="557" spans="1:6" x14ac:dyDescent="0.25">
      <c r="A557" t="s">
        <v>487</v>
      </c>
      <c r="B557">
        <v>3655</v>
      </c>
      <c r="C557" t="str">
        <f>ENTRADAS[[#This Row],[CODIGO]]&amp;ENTRADAS[[#This Row],[FECHA]]</f>
        <v>365545933</v>
      </c>
      <c r="D557" t="str" cm="1">
        <f t="array" ref="D557">_xlfn.XLOOKUP(ENTRADAS[[#This Row],[CODIGO]],STOCK[[#All],[CODIGO]],STOCK[[#All],[DESCRIPCION]],"PRODUCTO INEXISTENTE",0)</f>
        <v>PLASTILINA EN BARRA</v>
      </c>
      <c r="E557" s="1">
        <v>45933</v>
      </c>
      <c r="F557">
        <v>48</v>
      </c>
    </row>
    <row r="558" spans="1:6" x14ac:dyDescent="0.25">
      <c r="A558" t="s">
        <v>487</v>
      </c>
      <c r="B558">
        <v>3688</v>
      </c>
      <c r="C558" t="str">
        <f>ENTRADAS[[#This Row],[CODIGO]]&amp;ENTRADAS[[#This Row],[FECHA]]</f>
        <v>368845933</v>
      </c>
      <c r="D558" t="str" cm="1">
        <f t="array" ref="D558">_xlfn.XLOOKUP(ENTRADAS[[#This Row],[CODIGO]],STOCK[[#All],[CODIGO]],STOCK[[#All],[DESCRIPCION]],"PRODUCTO INEXISTENTE",0)</f>
        <v>PLUMON OE-080 ES*12</v>
      </c>
      <c r="E558" s="1">
        <v>45933</v>
      </c>
      <c r="F558">
        <v>6</v>
      </c>
    </row>
    <row r="559" spans="1:6" x14ac:dyDescent="0.25">
      <c r="A559" t="s">
        <v>487</v>
      </c>
      <c r="B559">
        <v>3743</v>
      </c>
      <c r="C559" t="str">
        <f>ENTRADAS[[#This Row],[CODIGO]]&amp;ENTRADAS[[#This Row],[FECHA]]</f>
        <v>374345933</v>
      </c>
      <c r="D559" t="str" cm="1">
        <f t="array" ref="D559">_xlfn.XLOOKUP(ENTRADAS[[#This Row],[CODIGO]],STOCK[[#All],[CODIGO]],STOCK[[#All],[DESCRIPCION]],"PRODUCTO INEXISTENTE",0)</f>
        <v>PORTAMINAS 0,5 OE-154</v>
      </c>
      <c r="E559" s="1">
        <v>45933</v>
      </c>
      <c r="F559">
        <v>12</v>
      </c>
    </row>
    <row r="560" spans="1:6" x14ac:dyDescent="0.25">
      <c r="A560" t="s">
        <v>487</v>
      </c>
      <c r="B560">
        <v>3796</v>
      </c>
      <c r="C560" t="str">
        <f>ENTRADAS[[#This Row],[CODIGO]]&amp;ENTRADAS[[#This Row],[FECHA]]</f>
        <v>379645933</v>
      </c>
      <c r="D560" t="str" cm="1">
        <f t="array" ref="D560">_xlfn.XLOOKUP(ENTRADAS[[#This Row],[CODIGO]],STOCK[[#All],[CODIGO]],STOCK[[#All],[DESCRIPCION]],"PRODUCTO INEXISTENTE",0)</f>
        <v>RECIBO CAJA MENOR PQ*100</v>
      </c>
      <c r="E560" s="1">
        <v>45933</v>
      </c>
      <c r="F560">
        <v>6</v>
      </c>
    </row>
    <row r="561" spans="1:6" x14ac:dyDescent="0.25">
      <c r="A561" t="s">
        <v>487</v>
      </c>
      <c r="B561">
        <v>3856</v>
      </c>
      <c r="C561" t="str">
        <f>ENTRADAS[[#This Row],[CODIGO]]&amp;ENTRADAS[[#This Row],[FECHA]]</f>
        <v>385645933</v>
      </c>
      <c r="D561" t="str" cm="1">
        <f t="array" ref="D561">_xlfn.XLOOKUP(ENTRADAS[[#This Row],[CODIGO]],STOCK[[#All],[CODIGO]],STOCK[[#All],[DESCRIPCION]],"PRODUCTO INEXISTENTE",0)</f>
        <v>RESALTADOR OE-540</v>
      </c>
      <c r="E561" s="1">
        <v>45933</v>
      </c>
      <c r="F561">
        <v>24</v>
      </c>
    </row>
    <row r="562" spans="1:6" x14ac:dyDescent="0.25">
      <c r="A562" t="s">
        <v>487</v>
      </c>
      <c r="B562">
        <v>4122</v>
      </c>
      <c r="C562" t="str">
        <f>ENTRADAS[[#This Row],[CODIGO]]&amp;ENTRADAS[[#This Row],[FECHA]]</f>
        <v>412245933</v>
      </c>
      <c r="D562" t="str" cm="1">
        <f t="array" ref="D562">_xlfn.XLOOKUP(ENTRADAS[[#This Row],[CODIGO]],STOCK[[#All],[CODIGO]],STOCK[[#All],[DESCRIPCION]],"PRODUCTO INEXISTENTE",0)</f>
        <v>SILICONA BARRA DELGADA OE-196</v>
      </c>
      <c r="E562" s="1">
        <v>45933</v>
      </c>
      <c r="F562">
        <v>168</v>
      </c>
    </row>
    <row r="563" spans="1:6" x14ac:dyDescent="0.25">
      <c r="A563" t="s">
        <v>487</v>
      </c>
      <c r="B563">
        <v>9748</v>
      </c>
      <c r="C563" t="str">
        <f>ENTRADAS[[#This Row],[CODIGO]]&amp;ENTRADAS[[#This Row],[FECHA]]</f>
        <v>974845933</v>
      </c>
      <c r="D563" t="str" cm="1">
        <f t="array" ref="D563">_xlfn.XLOOKUP(ENTRADAS[[#This Row],[CODIGO]],STOCK[[#All],[CODIGO]],STOCK[[#All],[DESCRIPCION]],"PRODUCTO INEXISTENTE",0)</f>
        <v>SILICONA BARRA GRUESA OE-196</v>
      </c>
      <c r="E563" s="1">
        <v>45933</v>
      </c>
      <c r="F563">
        <v>64</v>
      </c>
    </row>
    <row r="564" spans="1:6" x14ac:dyDescent="0.25">
      <c r="A564" t="s">
        <v>487</v>
      </c>
      <c r="B564">
        <v>4143</v>
      </c>
      <c r="C564" t="str">
        <f>ENTRADAS[[#This Row],[CODIGO]]&amp;ENTRADAS[[#This Row],[FECHA]]</f>
        <v>414345933</v>
      </c>
      <c r="D564" t="str" cm="1">
        <f t="array" ref="D564">_xlfn.XLOOKUP(ENTRADAS[[#This Row],[CODIGO]],STOCK[[#All],[CODIGO]],STOCK[[#All],[DESCRIPCION]],"PRODUCTO INEXISTENTE",0)</f>
        <v>SOBRE OE-862 HILO CARTA</v>
      </c>
      <c r="E564" s="1">
        <v>45933</v>
      </c>
      <c r="F564">
        <v>12</v>
      </c>
    </row>
    <row r="565" spans="1:6" x14ac:dyDescent="0.25">
      <c r="A565" t="s">
        <v>487</v>
      </c>
      <c r="B565">
        <v>15985</v>
      </c>
      <c r="C565" t="str">
        <f>ENTRADAS[[#This Row],[CODIGO]]&amp;ENTRADAS[[#This Row],[FECHA]]</f>
        <v>1598545933</v>
      </c>
      <c r="D565" t="str" cm="1">
        <f t="array" ref="D565">_xlfn.XLOOKUP(ENTRADAS[[#This Row],[CODIGO]],STOCK[[#All],[CODIGO]],STOCK[[#All],[DESCRIPCION]],"PRODUCTO INEXISTENTE",0)</f>
        <v>TACO PAPEL BOND 8*8CM</v>
      </c>
      <c r="E565" s="1">
        <v>45933</v>
      </c>
      <c r="F565">
        <v>24</v>
      </c>
    </row>
    <row r="566" spans="1:6" x14ac:dyDescent="0.25">
      <c r="A566" t="s">
        <v>487</v>
      </c>
      <c r="B566">
        <v>4470</v>
      </c>
      <c r="C566" t="str">
        <f>ENTRADAS[[#This Row],[CODIGO]]&amp;ENTRADAS[[#This Row],[FECHA]]</f>
        <v>447045933</v>
      </c>
      <c r="D566" t="str" cm="1">
        <f t="array" ref="D566">_xlfn.XLOOKUP(ENTRADAS[[#This Row],[CODIGO]],STOCK[[#All],[CODIGO]],STOCK[[#All],[DESCRIPCION]],"PRODUCTO INEXISTENTE",0)</f>
        <v>VINILO PAYASITO 125GR</v>
      </c>
      <c r="E566" s="1">
        <v>45933</v>
      </c>
      <c r="F566">
        <v>12</v>
      </c>
    </row>
    <row r="567" spans="1:6" x14ac:dyDescent="0.25">
      <c r="A567" t="s">
        <v>486</v>
      </c>
      <c r="B567">
        <v>293</v>
      </c>
      <c r="C567" t="str">
        <f>ENTRADAS[[#This Row],[CODIGO]]&amp;ENTRADAS[[#This Row],[FECHA]]</f>
        <v>29345908</v>
      </c>
      <c r="D567" t="str" cm="1">
        <f t="array" ref="D567">_xlfn.XLOOKUP(ENTRADAS[[#This Row],[CODIGO]],STOCK[[#All],[CODIGO]],STOCK[[#All],[DESCRIPCION]],"PRODUCTO INEXISTENTE",0)</f>
        <v>ARCILLA 300GR</v>
      </c>
      <c r="E567" s="1">
        <v>45908</v>
      </c>
      <c r="F567">
        <v>18</v>
      </c>
    </row>
    <row r="568" spans="1:6" x14ac:dyDescent="0.25">
      <c r="A568" t="s">
        <v>486</v>
      </c>
      <c r="B568">
        <v>429</v>
      </c>
      <c r="C568" t="str">
        <f>ENTRADAS[[#This Row],[CODIGO]]&amp;ENTRADAS[[#This Row],[FECHA]]</f>
        <v>42945908</v>
      </c>
      <c r="D568" t="str" cm="1">
        <f t="array" ref="D568">_xlfn.XLOOKUP(ENTRADAS[[#This Row],[CODIGO]],STOCK[[#All],[CODIGO]],STOCK[[#All],[DESCRIPCION]],"PRODUCTO INEXISTENTE",0)</f>
        <v>BALSO CUADRADO DE 12*12MM</v>
      </c>
      <c r="E568" s="1">
        <v>45908</v>
      </c>
      <c r="F568">
        <v>25</v>
      </c>
    </row>
    <row r="569" spans="1:6" x14ac:dyDescent="0.25">
      <c r="A569" t="s">
        <v>486</v>
      </c>
      <c r="B569">
        <v>431</v>
      </c>
      <c r="C569" t="str">
        <f>ENTRADAS[[#This Row],[CODIGO]]&amp;ENTRADAS[[#This Row],[FECHA]]</f>
        <v>43145908</v>
      </c>
      <c r="D569" t="str" cm="1">
        <f t="array" ref="D569">_xlfn.XLOOKUP(ENTRADAS[[#This Row],[CODIGO]],STOCK[[#All],[CODIGO]],STOCK[[#All],[DESCRIPCION]],"PRODUCTO INEXISTENTE",0)</f>
        <v>BALSO CUADRADO DE 20*20MM</v>
      </c>
      <c r="E569" s="1">
        <v>45908</v>
      </c>
      <c r="F569">
        <v>10</v>
      </c>
    </row>
    <row r="570" spans="1:6" x14ac:dyDescent="0.25">
      <c r="A570" t="s">
        <v>486</v>
      </c>
      <c r="B570">
        <v>462</v>
      </c>
      <c r="C570" t="str">
        <f>ENTRADAS[[#This Row],[CODIGO]]&amp;ENTRADAS[[#This Row],[FECHA]]</f>
        <v>46245908</v>
      </c>
      <c r="D570" t="str" cm="1">
        <f t="array" ref="D570">_xlfn.XLOOKUP(ENTRADAS[[#This Row],[CODIGO]],STOCK[[#All],[CODIGO]],STOCK[[#All],[DESCRIPCION]],"PRODUCTO INEXISTENTE",0)</f>
        <v>BANDERITAS OE-372 COLORES 100HJS</v>
      </c>
      <c r="E570" s="1">
        <v>45908</v>
      </c>
      <c r="F570">
        <v>6</v>
      </c>
    </row>
    <row r="571" spans="1:6" x14ac:dyDescent="0.25">
      <c r="A571" t="s">
        <v>486</v>
      </c>
      <c r="B571">
        <v>581</v>
      </c>
      <c r="C571" t="str">
        <f>ENTRADAS[[#This Row],[CODIGO]]&amp;ENTRADAS[[#This Row],[FECHA]]</f>
        <v>58145908</v>
      </c>
      <c r="D571" t="str" cm="1">
        <f t="array" ref="D571">_xlfn.XLOOKUP(ENTRADAS[[#This Row],[CODIGO]],STOCK[[#All],[CODIGO]],STOCK[[#All],[DESCRIPCION]],"PRODUCTO INEXISTENTE",0)</f>
        <v>BLOCK CARTA BLANCO 70H</v>
      </c>
      <c r="E571" s="1">
        <v>45908</v>
      </c>
      <c r="F571">
        <v>6</v>
      </c>
    </row>
    <row r="572" spans="1:6" x14ac:dyDescent="0.25">
      <c r="A572" t="s">
        <v>486</v>
      </c>
      <c r="B572">
        <v>592</v>
      </c>
      <c r="C572" t="str">
        <f>ENTRADAS[[#This Row],[CODIGO]]&amp;ENTRADAS[[#This Row],[FECHA]]</f>
        <v>59245908</v>
      </c>
      <c r="D572" t="str" cm="1">
        <f t="array" ref="D572">_xlfn.XLOOKUP(ENTRADAS[[#This Row],[CODIGO]],STOCK[[#All],[CODIGO]],STOCK[[#All],[DESCRIPCION]],"PRODUCTO INEXISTENTE",0)</f>
        <v>BLOCK DIN A4 HORIZIONTAL 50H</v>
      </c>
      <c r="E572" s="1">
        <v>45908</v>
      </c>
      <c r="F572">
        <v>12</v>
      </c>
    </row>
    <row r="573" spans="1:6" x14ac:dyDescent="0.25">
      <c r="A573" t="s">
        <v>486</v>
      </c>
      <c r="B573">
        <v>16985</v>
      </c>
      <c r="C573" t="str">
        <f>ENTRADAS[[#This Row],[CODIGO]]&amp;ENTRADAS[[#This Row],[FECHA]]</f>
        <v>1698545908</v>
      </c>
      <c r="D573" t="str" cm="1">
        <f t="array" ref="D573">_xlfn.XLOOKUP(ENTRADAS[[#This Row],[CODIGO]],STOCK[[#All],[CODIGO]],STOCK[[#All],[DESCRIPCION]],"PRODUCTO INEXISTENTE",0)</f>
        <v>BLOCK ORIGAMI 15*15</v>
      </c>
      <c r="E573" s="1">
        <v>45908</v>
      </c>
      <c r="F573">
        <v>6</v>
      </c>
    </row>
    <row r="574" spans="1:6" x14ac:dyDescent="0.25">
      <c r="A574" t="s">
        <v>486</v>
      </c>
      <c r="B574">
        <v>2247</v>
      </c>
      <c r="C574" t="str">
        <f>ENTRADAS[[#This Row],[CODIGO]]&amp;ENTRADAS[[#This Row],[FECHA]]</f>
        <v>224745908</v>
      </c>
      <c r="D574" t="str" cm="1">
        <f t="array" ref="D574">_xlfn.XLOOKUP(ENTRADAS[[#This Row],[CODIGO]],STOCK[[#All],[CODIGO]],STOCK[[#All],[DESCRIPCION]],"PRODUCTO INEXISTENTE",0)</f>
        <v>BOLI KILOMETRICO TAPA COLOR</v>
      </c>
      <c r="E574" s="1">
        <v>45908</v>
      </c>
      <c r="F574">
        <v>96</v>
      </c>
    </row>
    <row r="575" spans="1:6" x14ac:dyDescent="0.25">
      <c r="A575" t="s">
        <v>486</v>
      </c>
      <c r="B575">
        <v>14132</v>
      </c>
      <c r="C575" t="str">
        <f>ENTRADAS[[#This Row],[CODIGO]]&amp;ENTRADAS[[#This Row],[FECHA]]</f>
        <v>1413245908</v>
      </c>
      <c r="D575" t="str" cm="1">
        <f t="array" ref="D575">_xlfn.XLOOKUP(ENTRADAS[[#This Row],[CODIGO]],STOCK[[#All],[CODIGO]],STOCK[[#All],[DESCRIPCION]],"PRODUCTO INEXISTENTE",0)</f>
        <v>BOLI OE-052 S/GEL 0,7 RETRACTIL</v>
      </c>
      <c r="E575" s="1">
        <v>45908</v>
      </c>
      <c r="F575">
        <v>36</v>
      </c>
    </row>
    <row r="576" spans="1:6" x14ac:dyDescent="0.25">
      <c r="A576" t="s">
        <v>486</v>
      </c>
      <c r="B576">
        <v>8102</v>
      </c>
      <c r="C576" t="str">
        <f>ENTRADAS[[#This Row],[CODIGO]]&amp;ENTRADAS[[#This Row],[FECHA]]</f>
        <v>810245908</v>
      </c>
      <c r="D576" t="str" cm="1">
        <f t="array" ref="D576">_xlfn.XLOOKUP(ENTRADAS[[#This Row],[CODIGO]],STOCK[[#All],[CODIGO]],STOCK[[#All],[DESCRIPCION]],"PRODUCTO INEXISTENTE",0)</f>
        <v>BOLI OE-076 S/GEL 0,7</v>
      </c>
      <c r="E576" s="1">
        <v>45908</v>
      </c>
      <c r="F576">
        <v>184</v>
      </c>
    </row>
    <row r="577" spans="1:6" x14ac:dyDescent="0.25">
      <c r="A577" t="s">
        <v>486</v>
      </c>
      <c r="B577">
        <v>790</v>
      </c>
      <c r="C577" t="str">
        <f>ENTRADAS[[#This Row],[CODIGO]]&amp;ENTRADAS[[#This Row],[FECHA]]</f>
        <v>79045908</v>
      </c>
      <c r="D577" t="str" cm="1">
        <f t="array" ref="D577">_xlfn.XLOOKUP(ENTRADAS[[#This Row],[CODIGO]],STOCK[[#All],[CODIGO]],STOCK[[#All],[DESCRIPCION]],"PRODUCTO INEXISTENTE",0)</f>
        <v>BORRADOR PELIKAN MIGA DE PAN MP-20</v>
      </c>
      <c r="E577" s="1">
        <v>45908</v>
      </c>
      <c r="F577">
        <v>20</v>
      </c>
    </row>
    <row r="578" spans="1:6" x14ac:dyDescent="0.25">
      <c r="A578" t="s">
        <v>486</v>
      </c>
      <c r="B578">
        <v>1087</v>
      </c>
      <c r="C578" t="str">
        <f>ENTRADAS[[#This Row],[CODIGO]]&amp;ENTRADAS[[#This Row],[FECHA]]</f>
        <v>108745908</v>
      </c>
      <c r="D578" t="str" cm="1">
        <f t="array" ref="D578">_xlfn.XLOOKUP(ENTRADAS[[#This Row],[CODIGO]],STOCK[[#All],[CODIGO]],STOCK[[#All],[DESCRIPCION]],"PRODUCTO INEXISTENTE",0)</f>
        <v>CARPETA CELUGUIA OFICIO HORIZONTAL ECONOMICA</v>
      </c>
      <c r="E578" s="1">
        <v>45908</v>
      </c>
      <c r="F578">
        <v>24</v>
      </c>
    </row>
    <row r="579" spans="1:6" x14ac:dyDescent="0.25">
      <c r="A579" t="s">
        <v>486</v>
      </c>
      <c r="B579">
        <v>1116</v>
      </c>
      <c r="C579" t="str">
        <f>ENTRADAS[[#This Row],[CODIGO]]&amp;ENTRADAS[[#This Row],[FECHA]]</f>
        <v>111645908</v>
      </c>
      <c r="D579" t="str" cm="1">
        <f t="array" ref="D579">_xlfn.XLOOKUP(ENTRADAS[[#This Row],[CODIGO]],STOCK[[#All],[CODIGO]],STOCK[[#All],[DESCRIPCION]],"PRODUCTO INEXISTENTE",0)</f>
        <v>CARPETA LOMO CARTA</v>
      </c>
      <c r="E579" s="1">
        <v>45908</v>
      </c>
      <c r="F579">
        <v>15</v>
      </c>
    </row>
    <row r="580" spans="1:6" x14ac:dyDescent="0.25">
      <c r="A580" t="s">
        <v>486</v>
      </c>
      <c r="B580">
        <v>7662</v>
      </c>
      <c r="C580" t="str">
        <f>ENTRADAS[[#This Row],[CODIGO]]&amp;ENTRADAS[[#This Row],[FECHA]]</f>
        <v>766245908</v>
      </c>
      <c r="D580" t="str" cm="1">
        <f t="array" ref="D580">_xlfn.XLOOKUP(ENTRADAS[[#This Row],[CODIGO]],STOCK[[#All],[CODIGO]],STOCK[[#All],[DESCRIPCION]],"PRODUCTO INEXISTENTE",0)</f>
        <v>COLOR OE-142*12 D/PUNTA</v>
      </c>
      <c r="E580" s="1">
        <v>45908</v>
      </c>
      <c r="F580">
        <v>12</v>
      </c>
    </row>
    <row r="581" spans="1:6" x14ac:dyDescent="0.25">
      <c r="A581" t="s">
        <v>486</v>
      </c>
      <c r="B581">
        <v>1788</v>
      </c>
      <c r="C581" t="str">
        <f>ENTRADAS[[#This Row],[CODIGO]]&amp;ENTRADAS[[#This Row],[FECHA]]</f>
        <v>178845908</v>
      </c>
      <c r="D581" t="str" cm="1">
        <f t="array" ref="D581">_xlfn.XLOOKUP(ENTRADAS[[#This Row],[CODIGO]],STOCK[[#All],[CODIGO]],STOCK[[#All],[DESCRIPCION]],"PRODUCTO INEXISTENTE",0)</f>
        <v>CORRECTOR LAPIZ OE-252</v>
      </c>
      <c r="E581" s="1">
        <v>45908</v>
      </c>
      <c r="F581">
        <v>24</v>
      </c>
    </row>
    <row r="582" spans="1:6" x14ac:dyDescent="0.25">
      <c r="A582" t="s">
        <v>486</v>
      </c>
      <c r="B582">
        <v>1874</v>
      </c>
      <c r="C582" t="str">
        <f>ENTRADAS[[#This Row],[CODIGO]]&amp;ENTRADAS[[#This Row],[FECHA]]</f>
        <v>187445908</v>
      </c>
      <c r="D582" t="str" cm="1">
        <f t="array" ref="D582">_xlfn.XLOOKUP(ENTRADAS[[#This Row],[CODIGO]],STOCK[[#All],[CODIGO]],STOCK[[#All],[DESCRIPCION]],"PRODUCTO INEXISTENTE",0)</f>
        <v>CRAYON ESCOLAR TRENSITO *12</v>
      </c>
      <c r="E582" s="1">
        <v>45908</v>
      </c>
      <c r="F582">
        <v>3</v>
      </c>
    </row>
    <row r="583" spans="1:6" x14ac:dyDescent="0.25">
      <c r="A583" t="s">
        <v>486</v>
      </c>
      <c r="B583">
        <v>1881</v>
      </c>
      <c r="C583" t="str">
        <f>ENTRADAS[[#This Row],[CODIGO]]&amp;ENTRADAS[[#This Row],[FECHA]]</f>
        <v>188145908</v>
      </c>
      <c r="D583" t="str" cm="1">
        <f t="array" ref="D583">_xlfn.XLOOKUP(ENTRADAS[[#This Row],[CODIGO]],STOCK[[#All],[CODIGO]],STOCK[[#All],[DESCRIPCION]],"PRODUCTO INEXISTENTE",0)</f>
        <v>CRAYON JUMBO TRENSITO *6</v>
      </c>
      <c r="E583" s="1">
        <v>45908</v>
      </c>
      <c r="F583">
        <v>3</v>
      </c>
    </row>
    <row r="584" spans="1:6" x14ac:dyDescent="0.25">
      <c r="A584" t="s">
        <v>486</v>
      </c>
      <c r="B584">
        <v>2217</v>
      </c>
      <c r="C584" t="str">
        <f>ENTRADAS[[#This Row],[CODIGO]]&amp;ENTRADAS[[#This Row],[FECHA]]</f>
        <v>221745908</v>
      </c>
      <c r="D584" t="str" cm="1">
        <f t="array" ref="D584">_xlfn.XLOOKUP(ENTRADAS[[#This Row],[CODIGO]],STOCK[[#All],[CODIGO]],STOCK[[#All],[DESCRIPCION]],"PRODUCTO INEXISTENTE",0)</f>
        <v>ESCUADRA 60*32CM FABER</v>
      </c>
      <c r="E584" s="1">
        <v>45908</v>
      </c>
      <c r="F584">
        <v>3</v>
      </c>
    </row>
    <row r="585" spans="1:6" x14ac:dyDescent="0.25">
      <c r="A585" t="s">
        <v>486</v>
      </c>
      <c r="B585">
        <v>9287</v>
      </c>
      <c r="C585" t="str">
        <f>ENTRADAS[[#This Row],[CODIGO]]&amp;ENTRADAS[[#This Row],[FECHA]]</f>
        <v>928745908</v>
      </c>
      <c r="D585" t="str" cm="1">
        <f t="array" ref="D585">_xlfn.XLOOKUP(ENTRADAS[[#This Row],[CODIGO]],STOCK[[#All],[CODIGO]],STOCK[[#All],[DESCRIPCION]],"PRODUCTO INEXISTENTE",0)</f>
        <v>FOMY ESCARCHADO 1/8</v>
      </c>
      <c r="E585" s="1">
        <v>45908</v>
      </c>
      <c r="F585">
        <v>30</v>
      </c>
    </row>
    <row r="586" spans="1:6" x14ac:dyDescent="0.25">
      <c r="A586" t="s">
        <v>486</v>
      </c>
      <c r="B586">
        <v>11184</v>
      </c>
      <c r="C586" t="str">
        <f>ENTRADAS[[#This Row],[CODIGO]]&amp;ENTRADAS[[#This Row],[FECHA]]</f>
        <v>1118445908</v>
      </c>
      <c r="D586" t="str" cm="1">
        <f t="array" ref="D586">_xlfn.XLOOKUP(ENTRADAS[[#This Row],[CODIGO]],STOCK[[#All],[CODIGO]],STOCK[[#All],[DESCRIPCION]],"PRODUCTO INEXISTENTE",0)</f>
        <v>PLASTIFOMY BOLSA*8</v>
      </c>
      <c r="E586" s="1">
        <v>45908</v>
      </c>
      <c r="F586">
        <v>4</v>
      </c>
    </row>
    <row r="587" spans="1:6" x14ac:dyDescent="0.25">
      <c r="A587" t="s">
        <v>486</v>
      </c>
      <c r="B587">
        <v>2663</v>
      </c>
      <c r="C587" t="str">
        <f>ENTRADAS[[#This Row],[CODIGO]]&amp;ENTRADAS[[#This Row],[FECHA]]</f>
        <v>266345908</v>
      </c>
      <c r="D587" t="str" cm="1">
        <f t="array" ref="D587">_xlfn.XLOOKUP(ENTRADAS[[#This Row],[CODIGO]],STOCK[[#All],[CODIGO]],STOCK[[#All],[DESCRIPCION]],"PRODUCTO INEXISTENTE",0)</f>
        <v>LIBRETA CONTABLE 1/2 OFICIO</v>
      </c>
      <c r="E587" s="1">
        <v>45908</v>
      </c>
      <c r="F587">
        <v>6</v>
      </c>
    </row>
    <row r="588" spans="1:6" x14ac:dyDescent="0.25">
      <c r="A588" t="s">
        <v>486</v>
      </c>
      <c r="B588">
        <v>2665</v>
      </c>
      <c r="C588" t="str">
        <f>ENTRADAS[[#This Row],[CODIGO]]&amp;ENTRADAS[[#This Row],[FECHA]]</f>
        <v>266545908</v>
      </c>
      <c r="D588" t="str" cm="1">
        <f t="array" ref="D588">_xlfn.XLOOKUP(ENTRADAS[[#This Row],[CODIGO]],STOCK[[#All],[CODIGO]],STOCK[[#All],[DESCRIPCION]],"PRODUCTO INEXISTENTE",0)</f>
        <v>LIBRETA CONTABLE 1/2 OFICIO 50H</v>
      </c>
      <c r="E588" s="1">
        <v>45908</v>
      </c>
      <c r="F588">
        <v>6</v>
      </c>
    </row>
    <row r="589" spans="1:6" x14ac:dyDescent="0.25">
      <c r="A589" t="s">
        <v>486</v>
      </c>
      <c r="B589">
        <v>2683</v>
      </c>
      <c r="C589" t="str">
        <f>ENTRADAS[[#This Row],[CODIGO]]&amp;ENTRADAS[[#This Row],[FECHA]]</f>
        <v>268345908</v>
      </c>
      <c r="D589" t="str" cm="1">
        <f t="array" ref="D589">_xlfn.XLOOKUP(ENTRADAS[[#This Row],[CODIGO]],STOCK[[#All],[CODIGO]],STOCK[[#All],[DESCRIPCION]],"PRODUCTO INEXISTENTE",0)</f>
        <v>LIBRO CONTABILIDAD 100FL</v>
      </c>
      <c r="E589" s="1">
        <v>45908</v>
      </c>
      <c r="F589">
        <v>2</v>
      </c>
    </row>
    <row r="590" spans="1:6" x14ac:dyDescent="0.25">
      <c r="A590" t="s">
        <v>486</v>
      </c>
      <c r="B590">
        <v>2770</v>
      </c>
      <c r="C590" t="str">
        <f>ENTRADAS[[#This Row],[CODIGO]]&amp;ENTRADAS[[#This Row],[FECHA]]</f>
        <v>277045908</v>
      </c>
      <c r="D590" t="str" cm="1">
        <f t="array" ref="D590">_xlfn.XLOOKUP(ENTRADAS[[#This Row],[CODIGO]],STOCK[[#All],[CODIGO]],STOCK[[#All],[DESCRIPCION]],"PRODUCTO INEXISTENTE",0)</f>
        <v>MANTECA CACAO LABIAL</v>
      </c>
      <c r="E590" s="1">
        <v>45908</v>
      </c>
      <c r="F590">
        <v>12</v>
      </c>
    </row>
    <row r="591" spans="1:6" x14ac:dyDescent="0.25">
      <c r="A591" t="s">
        <v>486</v>
      </c>
      <c r="B591">
        <v>2823</v>
      </c>
      <c r="C591" t="str">
        <f>ENTRADAS[[#This Row],[CODIGO]]&amp;ENTRADAS[[#This Row],[FECHA]]</f>
        <v>282345908</v>
      </c>
      <c r="D591" t="str" cm="1">
        <f t="array" ref="D591">_xlfn.XLOOKUP(ENTRADAS[[#This Row],[CODIGO]],STOCK[[#All],[CODIGO]],STOCK[[#All],[DESCRIPCION]],"PRODUCTO INEXISTENTE",0)</f>
        <v>MARCADO OE-510 SECO</v>
      </c>
      <c r="E591" s="1">
        <v>45908</v>
      </c>
      <c r="F591">
        <v>12</v>
      </c>
    </row>
    <row r="592" spans="1:6" x14ac:dyDescent="0.25">
      <c r="A592" t="s">
        <v>486</v>
      </c>
      <c r="B592">
        <v>12071</v>
      </c>
      <c r="C592" t="str">
        <f>ENTRADAS[[#This Row],[CODIGO]]&amp;ENTRADAS[[#This Row],[FECHA]]</f>
        <v>1207145908</v>
      </c>
      <c r="D592" t="str" cm="1">
        <f t="array" ref="D592">_xlfn.XLOOKUP(ENTRADAS[[#This Row],[CODIGO]],STOCK[[#All],[CODIGO]],STOCK[[#All],[DESCRIPCION]],"PRODUCTO INEXISTENTE",0)</f>
        <v>NOTAS OE-361 76*76 100H TACO 4 COLORES</v>
      </c>
      <c r="E592" s="1">
        <v>45908</v>
      </c>
      <c r="F592">
        <v>3</v>
      </c>
    </row>
    <row r="593" spans="1:6" x14ac:dyDescent="0.25">
      <c r="A593" t="s">
        <v>486</v>
      </c>
      <c r="B593">
        <v>3237</v>
      </c>
      <c r="C593" t="str">
        <f>ENTRADAS[[#This Row],[CODIGO]]&amp;ENTRADAS[[#This Row],[FECHA]]</f>
        <v>323745908</v>
      </c>
      <c r="D593" t="str" cm="1">
        <f t="array" ref="D593">_xlfn.XLOOKUP(ENTRADAS[[#This Row],[CODIGO]],STOCK[[#All],[CODIGO]],STOCK[[#All],[DESCRIPCION]],"PRODUCTO INEXISTENTE",0)</f>
        <v>PALO PALETA LARGO</v>
      </c>
      <c r="E593" s="1">
        <v>45908</v>
      </c>
      <c r="F593">
        <v>50</v>
      </c>
    </row>
    <row r="594" spans="1:6" x14ac:dyDescent="0.25">
      <c r="A594" t="s">
        <v>486</v>
      </c>
      <c r="B594">
        <v>3264</v>
      </c>
      <c r="C594" t="str">
        <f>ENTRADAS[[#This Row],[CODIGO]]&amp;ENTRADAS[[#This Row],[FECHA]]</f>
        <v>326445908</v>
      </c>
      <c r="D594" t="str" cm="1">
        <f t="array" ref="D594">_xlfn.XLOOKUP(ENTRADAS[[#This Row],[CODIGO]],STOCK[[#All],[CODIGO]],STOCK[[#All],[DESCRIPCION]],"PRODUCTO INEXISTENTE",0)</f>
        <v>PAPEL CARBON A4 NEGRO KORES</v>
      </c>
      <c r="E594" s="1">
        <v>45908</v>
      </c>
      <c r="F594">
        <v>100</v>
      </c>
    </row>
    <row r="595" spans="1:6" x14ac:dyDescent="0.25">
      <c r="A595" t="s">
        <v>486</v>
      </c>
      <c r="B595">
        <v>3269</v>
      </c>
      <c r="C595" t="str">
        <f>ENTRADAS[[#This Row],[CODIGO]]&amp;ENTRADAS[[#This Row],[FECHA]]</f>
        <v>326945908</v>
      </c>
      <c r="D595" t="str" cm="1">
        <f t="array" ref="D595">_xlfn.XLOOKUP(ENTRADAS[[#This Row],[CODIGO]],STOCK[[#All],[CODIGO]],STOCK[[#All],[DESCRIPCION]],"PRODUCTO INEXISTENTE",0)</f>
        <v xml:space="preserve">PAPEL CELOFAN EXTRAFINO </v>
      </c>
      <c r="E595" s="1">
        <v>45908</v>
      </c>
      <c r="F595">
        <v>100</v>
      </c>
    </row>
    <row r="596" spans="1:6" x14ac:dyDescent="0.25">
      <c r="A596" t="s">
        <v>486</v>
      </c>
      <c r="B596">
        <v>3304</v>
      </c>
      <c r="C596" t="str">
        <f>ENTRADAS[[#This Row],[CODIGO]]&amp;ENTRADAS[[#This Row],[FECHA]]</f>
        <v>330445908</v>
      </c>
      <c r="D596" t="str" cm="1">
        <f t="array" ref="D596">_xlfn.XLOOKUP(ENTRADAS[[#This Row],[CODIGO]],STOCK[[#All],[CODIGO]],STOCK[[#All],[DESCRIPCION]],"PRODUCTO INEXISTENTE",0)</f>
        <v>PAPEL IRIS</v>
      </c>
      <c r="E596" s="1">
        <v>45908</v>
      </c>
      <c r="F596">
        <v>60</v>
      </c>
    </row>
    <row r="597" spans="1:6" x14ac:dyDescent="0.25">
      <c r="A597" t="s">
        <v>486</v>
      </c>
      <c r="B597">
        <v>3395</v>
      </c>
      <c r="C597" t="str">
        <f>ENTRADAS[[#This Row],[CODIGO]]&amp;ENTRADAS[[#This Row],[FECHA]]</f>
        <v>339545908</v>
      </c>
      <c r="D597" t="str" cm="1">
        <f t="array" ref="D597">_xlfn.XLOOKUP(ENTRADAS[[#This Row],[CODIGO]],STOCK[[#All],[CODIGO]],STOCK[[#All],[DESCRIPCION]],"PRODUCTO INEXISTENTE",0)</f>
        <v>FACTURERA 1/32 AUTOC 30H</v>
      </c>
      <c r="E597" s="1">
        <v>45908</v>
      </c>
      <c r="F597">
        <v>6</v>
      </c>
    </row>
    <row r="598" spans="1:6" x14ac:dyDescent="0.25">
      <c r="A598" t="s">
        <v>486</v>
      </c>
      <c r="B598">
        <v>3400</v>
      </c>
      <c r="C598" t="str">
        <f>ENTRADAS[[#This Row],[CODIGO]]&amp;ENTRADAS[[#This Row],[FECHA]]</f>
        <v>340045908</v>
      </c>
      <c r="D598" t="str" cm="1">
        <f t="array" ref="D598">_xlfn.XLOOKUP(ENTRADAS[[#This Row],[CODIGO]],STOCK[[#All],[CODIGO]],STOCK[[#All],[DESCRIPCION]],"PRODUCTO INEXISTENTE",0)</f>
        <v>FACTURERA 1/72 PERIODICO 45H</v>
      </c>
      <c r="E598" s="1">
        <v>45908</v>
      </c>
      <c r="F598">
        <v>24</v>
      </c>
    </row>
    <row r="599" spans="1:6" x14ac:dyDescent="0.25">
      <c r="A599" t="s">
        <v>486</v>
      </c>
      <c r="B599">
        <v>4789</v>
      </c>
      <c r="C599" t="str">
        <f>ENTRADAS[[#This Row],[CODIGO]]&amp;ENTRADAS[[#This Row],[FECHA]]</f>
        <v>478945908</v>
      </c>
      <c r="D599" t="str" cm="1">
        <f t="array" ref="D599">_xlfn.XLOOKUP(ENTRADAS[[#This Row],[CODIGO]],STOCK[[#All],[CODIGO]],STOCK[[#All],[DESCRIPCION]],"PRODUCTO INEXISTENTE",0)</f>
        <v>PEGANTE BARRA OE-210 10GR</v>
      </c>
      <c r="E599" s="1">
        <v>45908</v>
      </c>
      <c r="F599">
        <v>24</v>
      </c>
    </row>
    <row r="600" spans="1:6" x14ac:dyDescent="0.25">
      <c r="A600" t="s">
        <v>486</v>
      </c>
      <c r="B600">
        <v>3433</v>
      </c>
      <c r="C600" t="str">
        <f>ENTRADAS[[#This Row],[CODIGO]]&amp;ENTRADAS[[#This Row],[FECHA]]</f>
        <v>343345908</v>
      </c>
      <c r="D600" t="str" cm="1">
        <f t="array" ref="D600">_xlfn.XLOOKUP(ENTRADAS[[#This Row],[CODIGO]],STOCK[[#All],[CODIGO]],STOCK[[#All],[DESCRIPCION]],"PRODUCTO INEXISTENTE",0)</f>
        <v>PEGANTE LIQUIDO PAYASITO 120GR</v>
      </c>
      <c r="E600" s="1">
        <v>45908</v>
      </c>
      <c r="F600">
        <v>12</v>
      </c>
    </row>
    <row r="601" spans="1:6" x14ac:dyDescent="0.25">
      <c r="A601" t="s">
        <v>486</v>
      </c>
      <c r="B601">
        <v>3436</v>
      </c>
      <c r="C601" t="str">
        <f>ENTRADAS[[#This Row],[CODIGO]]&amp;ENTRADAS[[#This Row],[FECHA]]</f>
        <v>343645908</v>
      </c>
      <c r="D601" t="str" cm="1">
        <f t="array" ref="D601">_xlfn.XLOOKUP(ENTRADAS[[#This Row],[CODIGO]],STOCK[[#All],[CODIGO]],STOCK[[#All],[DESCRIPCION]],"PRODUCTO INEXISTENTE",0)</f>
        <v>PEGANTE LIQUIDO PAYASITO 40GR</v>
      </c>
      <c r="E601" s="1">
        <v>45908</v>
      </c>
      <c r="F601">
        <v>18</v>
      </c>
    </row>
    <row r="602" spans="1:6" x14ac:dyDescent="0.25">
      <c r="A602" t="s">
        <v>486</v>
      </c>
      <c r="B602">
        <v>3577</v>
      </c>
      <c r="C602" t="str">
        <f>ENTRADAS[[#This Row],[CODIGO]]&amp;ENTRADAS[[#This Row],[FECHA]]</f>
        <v>357745908</v>
      </c>
      <c r="D602" t="str" cm="1">
        <f t="array" ref="D602">_xlfn.XLOOKUP(ENTRADAS[[#This Row],[CODIGO]],STOCK[[#All],[CODIGO]],STOCK[[#All],[DESCRIPCION]],"PRODUCTO INEXISTENTE",0)</f>
        <v>PINRURA MIMO*6</v>
      </c>
      <c r="E602" s="1">
        <v>45908</v>
      </c>
      <c r="F602">
        <v>30</v>
      </c>
    </row>
    <row r="603" spans="1:6" x14ac:dyDescent="0.25">
      <c r="A603" t="s">
        <v>486</v>
      </c>
      <c r="B603">
        <v>15668</v>
      </c>
      <c r="C603" t="str">
        <f>ENTRADAS[[#This Row],[CODIGO]]&amp;ENTRADAS[[#This Row],[FECHA]]</f>
        <v>1566845908</v>
      </c>
      <c r="D603" t="str" cm="1">
        <f t="array" ref="D603">_xlfn.XLOOKUP(ENTRADAS[[#This Row],[CODIGO]],STOCK[[#All],[CODIGO]],STOCK[[#All],[DESCRIPCION]],"PRODUCTO INEXISTENTE",0)</f>
        <v>PLANILLERO OFICIO PLASTICO</v>
      </c>
      <c r="E603" s="1">
        <v>45908</v>
      </c>
      <c r="F603">
        <v>6</v>
      </c>
    </row>
    <row r="604" spans="1:6" x14ac:dyDescent="0.25">
      <c r="A604" t="s">
        <v>486</v>
      </c>
      <c r="B604">
        <v>3661</v>
      </c>
      <c r="C604" t="str">
        <f>ENTRADAS[[#This Row],[CODIGO]]&amp;ENTRADAS[[#This Row],[FECHA]]</f>
        <v>366145908</v>
      </c>
      <c r="D604" t="str" cm="1">
        <f t="array" ref="D604">_xlfn.XLOOKUP(ENTRADAS[[#This Row],[CODIGO]],STOCK[[#All],[CODIGO]],STOCK[[#All],[DESCRIPCION]],"PRODUCTO INEXISTENTE",0)</f>
        <v>PLASTILINA TRENSITO*10 LARGA</v>
      </c>
      <c r="E604" s="1">
        <v>45908</v>
      </c>
      <c r="F604">
        <v>24</v>
      </c>
    </row>
    <row r="605" spans="1:6" x14ac:dyDescent="0.25">
      <c r="A605" t="s">
        <v>486</v>
      </c>
      <c r="B605">
        <v>3659</v>
      </c>
      <c r="C605" t="str">
        <f>ENTRADAS[[#This Row],[CODIGO]]&amp;ENTRADAS[[#This Row],[FECHA]]</f>
        <v>365945908</v>
      </c>
      <c r="D605" t="str" cm="1">
        <f t="array" ref="D605">_xlfn.XLOOKUP(ENTRADAS[[#This Row],[CODIGO]],STOCK[[#All],[CODIGO]],STOCK[[#All],[DESCRIPCION]],"PRODUCTO INEXISTENTE",0)</f>
        <v>PLASTILINA TRENSITO*14 LARGA</v>
      </c>
      <c r="E605" s="1">
        <v>45908</v>
      </c>
      <c r="F605">
        <v>6</v>
      </c>
    </row>
    <row r="606" spans="1:6" x14ac:dyDescent="0.25">
      <c r="A606" t="s">
        <v>486</v>
      </c>
      <c r="B606">
        <v>3867</v>
      </c>
      <c r="C606" t="str">
        <f>ENTRADAS[[#This Row],[CODIGO]]&amp;ENTRADAS[[#This Row],[FECHA]]</f>
        <v>386745908</v>
      </c>
      <c r="D606" t="str" cm="1">
        <f t="array" ref="D606">_xlfn.XLOOKUP(ENTRADAS[[#This Row],[CODIGO]],STOCK[[#All],[CODIGO]],STOCK[[#All],[DESCRIPCION]],"PRODUCTO INEXISTENTE",0)</f>
        <v>RESMA CARTA 75GR REPROGRAF</v>
      </c>
      <c r="E606" s="1">
        <v>45908</v>
      </c>
      <c r="F606">
        <v>10</v>
      </c>
    </row>
    <row r="607" spans="1:6" x14ac:dyDescent="0.25">
      <c r="A607" t="s">
        <v>486</v>
      </c>
      <c r="B607">
        <v>3964</v>
      </c>
      <c r="C607" t="str">
        <f>ENTRADAS[[#This Row],[CODIGO]]&amp;ENTRADAS[[#This Row],[FECHA]]</f>
        <v>396445908</v>
      </c>
      <c r="D607" t="str" cm="1">
        <f t="array" ref="D607">_xlfn.XLOOKUP(ENTRADAS[[#This Row],[CODIGO]],STOCK[[#All],[CODIGO]],STOCK[[#All],[DESCRIPCION]],"PRODUCTO INEXISTENTE",0)</f>
        <v>ROTULOS PAQUETE</v>
      </c>
      <c r="E607" s="1">
        <v>45908</v>
      </c>
      <c r="F607">
        <v>12</v>
      </c>
    </row>
    <row r="608" spans="1:6" x14ac:dyDescent="0.25">
      <c r="A608" t="s">
        <v>486</v>
      </c>
      <c r="B608">
        <v>4312</v>
      </c>
      <c r="C608" t="str">
        <f>ENTRADAS[[#This Row],[CODIGO]]&amp;ENTRADAS[[#This Row],[FECHA]]</f>
        <v>431245908</v>
      </c>
      <c r="D608" t="str" cm="1">
        <f t="array" ref="D608">_xlfn.XLOOKUP(ENTRADAS[[#This Row],[CODIGO]],STOCK[[#All],[CODIGO]],STOCK[[#All],[DESCRIPCION]],"PRODUCTO INEXISTENTE",0)</f>
        <v>TEMPERA PAYASITO CAJA*6</v>
      </c>
      <c r="E608" s="1">
        <v>45908</v>
      </c>
      <c r="F608">
        <v>12</v>
      </c>
    </row>
    <row r="609" spans="1:6" x14ac:dyDescent="0.25">
      <c r="A609" t="s">
        <v>486</v>
      </c>
      <c r="B609">
        <v>4313</v>
      </c>
      <c r="C609" t="str">
        <f>ENTRADAS[[#This Row],[CODIGO]]&amp;ENTRADAS[[#This Row],[FECHA]]</f>
        <v>431345908</v>
      </c>
      <c r="D609" t="str" cm="1">
        <f t="array" ref="D609">_xlfn.XLOOKUP(ENTRADAS[[#This Row],[CODIGO]],STOCK[[#All],[CODIGO]],STOCK[[#All],[DESCRIPCION]],"PRODUCTO INEXISTENTE",0)</f>
        <v>TEMPERA PAYASITO</v>
      </c>
      <c r="E609" s="1">
        <v>45908</v>
      </c>
      <c r="F609">
        <v>24</v>
      </c>
    </row>
    <row r="610" spans="1:6" x14ac:dyDescent="0.25">
      <c r="A610" t="s">
        <v>486</v>
      </c>
      <c r="B610">
        <v>4456</v>
      </c>
      <c r="C610" t="str">
        <f>ENTRADAS[[#This Row],[CODIGO]]&amp;ENTRADAS[[#This Row],[FECHA]]</f>
        <v>445645908</v>
      </c>
      <c r="D610" t="str" cm="1">
        <f t="array" ref="D610">_xlfn.XLOOKUP(ENTRADAS[[#This Row],[CODIGO]],STOCK[[#All],[CODIGO]],STOCK[[#All],[DESCRIPCION]],"PRODUCTO INEXISTENTE",0)</f>
        <v>VASELINA SABOR FRESA</v>
      </c>
      <c r="E610" s="1">
        <v>45908</v>
      </c>
      <c r="F610">
        <v>24</v>
      </c>
    </row>
    <row r="611" spans="1:6" x14ac:dyDescent="0.25">
      <c r="A611" t="s">
        <v>486</v>
      </c>
      <c r="B611">
        <v>4475</v>
      </c>
      <c r="C611" t="str">
        <f>ENTRADAS[[#This Row],[CODIGO]]&amp;ENTRADAS[[#This Row],[FECHA]]</f>
        <v>447545908</v>
      </c>
      <c r="D611" t="str" cm="1">
        <f t="array" ref="D611">_xlfn.XLOOKUP(ENTRADAS[[#This Row],[CODIGO]],STOCK[[#All],[CODIGO]],STOCK[[#All],[DESCRIPCION]],"PRODUCTO INEXISTENTE",0)</f>
        <v>VINILO PAYASITO 80GR</v>
      </c>
      <c r="E611" s="1">
        <v>45908</v>
      </c>
      <c r="F611">
        <v>18</v>
      </c>
    </row>
    <row r="612" spans="1:6" x14ac:dyDescent="0.25">
      <c r="A612" t="s">
        <v>486</v>
      </c>
      <c r="B612">
        <v>13282</v>
      </c>
      <c r="C612" t="str">
        <f>ENTRADAS[[#This Row],[CODIGO]]&amp;ENTRADAS[[#This Row],[FECHA]]</f>
        <v>1328245908</v>
      </c>
      <c r="D612" t="str" cm="1">
        <f t="array" ref="D612">_xlfn.XLOOKUP(ENTRADAS[[#This Row],[CODIGO]],STOCK[[#All],[CODIGO]],STOCK[[#All],[DESCRIPCION]],"PRODUCTO INEXISTENTE",0)</f>
        <v>BOLI OE-025 BORRABLE</v>
      </c>
      <c r="E612" s="1">
        <v>45908</v>
      </c>
      <c r="F612">
        <v>10</v>
      </c>
    </row>
    <row r="613" spans="1:6" x14ac:dyDescent="0.25">
      <c r="A613" t="s">
        <v>486</v>
      </c>
      <c r="B613">
        <v>2653</v>
      </c>
      <c r="C613" t="str">
        <f>ENTRADAS[[#This Row],[CODIGO]]&amp;ENTRADAS[[#This Row],[FECHA]]</f>
        <v>265345908</v>
      </c>
      <c r="D613" t="str" cm="1">
        <f t="array" ref="D613">_xlfn.XLOOKUP(ENTRADAS[[#This Row],[CODIGO]],STOCK[[#All],[CODIGO]],STOCK[[#All],[DESCRIPCION]],"PRODUCTO INEXISTENTE",0)</f>
        <v>LAPIZ ROJO KORES</v>
      </c>
      <c r="E613" s="1">
        <v>45908</v>
      </c>
      <c r="F613">
        <v>24</v>
      </c>
    </row>
    <row r="614" spans="1:6" x14ac:dyDescent="0.25">
      <c r="A614" t="s">
        <v>486</v>
      </c>
      <c r="B614">
        <v>2206</v>
      </c>
      <c r="C614" s="14" t="str">
        <f>ENTRADAS[[#This Row],[CODIGO]]&amp;ENTRADAS[[#This Row],[FECHA]]</f>
        <v>220645908</v>
      </c>
      <c r="D614" s="14" t="str" cm="1">
        <f t="array" ref="D614">_xlfn.XLOOKUP(ENTRADAS[[#This Row],[CODIGO]],STOCK[[#All],[CODIGO]],STOCK[[#All],[DESCRIPCION]],"PRODUCTO INEXISTENTE",0)</f>
        <v>ESCUADRA 45*32CM FABER</v>
      </c>
      <c r="E614" s="1">
        <v>45908</v>
      </c>
      <c r="F614">
        <v>2</v>
      </c>
    </row>
    <row r="615" spans="1:6" x14ac:dyDescent="0.25">
      <c r="A615" t="s">
        <v>486</v>
      </c>
      <c r="B615">
        <v>86</v>
      </c>
      <c r="C615" s="14" t="str">
        <f>ENTRADAS[[#This Row],[CODIGO]]&amp;ENTRADAS[[#This Row],[FECHA]]</f>
        <v>8645908</v>
      </c>
      <c r="D615" s="14" t="str" cm="1">
        <f t="array" ref="D615">_xlfn.XLOOKUP(ENTRADAS[[#This Row],[CODIGO]],STOCK[[#All],[CODIGO]],STOCK[[#All],[DESCRIPCION]],"PRODUCTO INEXISTENTE",0)</f>
        <v>ACETATO PROYECCION OFICIO</v>
      </c>
      <c r="E615" s="1">
        <v>45908</v>
      </c>
      <c r="F615">
        <v>11</v>
      </c>
    </row>
    <row r="616" spans="1:6" x14ac:dyDescent="0.25">
      <c r="A616" t="s">
        <v>486</v>
      </c>
      <c r="B616">
        <v>1773</v>
      </c>
      <c r="C616" s="14" t="str">
        <f>ENTRADAS[[#This Row],[CODIGO]]&amp;ENTRADAS[[#This Row],[FECHA]]</f>
        <v>177345908</v>
      </c>
      <c r="D616" s="14" t="str" cm="1">
        <f t="array" ref="D616">_xlfn.XLOOKUP(ENTRADAS[[#This Row],[CODIGO]],STOCK[[#All],[CODIGO]],STOCK[[#All],[DESCRIPCION]],"PRODUCTO INEXISTENTE",0)</f>
        <v>CORRECTOR CINTA OE-260</v>
      </c>
      <c r="E616" s="1">
        <v>45908</v>
      </c>
      <c r="F616">
        <v>5</v>
      </c>
    </row>
    <row r="617" spans="1:6" x14ac:dyDescent="0.25">
      <c r="A617" t="s">
        <v>486</v>
      </c>
      <c r="B617">
        <v>583</v>
      </c>
      <c r="C617" s="14" t="str">
        <f>ENTRADAS[[#This Row],[CODIGO]]&amp;ENTRADAS[[#This Row],[FECHA]]</f>
        <v>58345908</v>
      </c>
      <c r="D617" s="14" t="str" cm="1">
        <f t="array" ref="D617">_xlfn.XLOOKUP(ENTRADAS[[#This Row],[CODIGO]],STOCK[[#All],[CODIGO]],STOCK[[#All],[DESCRIPCION]],"PRODUCTO INEXISTENTE",0)</f>
        <v>BLOCK CARTA CUADROS 70H</v>
      </c>
      <c r="E617" s="1">
        <v>45908</v>
      </c>
      <c r="F617">
        <v>6</v>
      </c>
    </row>
    <row r="618" spans="1:6" x14ac:dyDescent="0.25">
      <c r="A618" t="s">
        <v>486</v>
      </c>
      <c r="B618">
        <v>3370</v>
      </c>
      <c r="C618" s="14" t="str">
        <f>ENTRADAS[[#This Row],[CODIGO]]&amp;ENTRADAS[[#This Row],[FECHA]]</f>
        <v>337045908</v>
      </c>
      <c r="D618" s="14" t="str" cm="1">
        <f t="array" ref="D618">_xlfn.XLOOKUP(ENTRADAS[[#This Row],[CODIGO]],STOCK[[#All],[CODIGO]],STOCK[[#All],[DESCRIPCION]],"PRODUCTO INEXISTENTE",0)</f>
        <v>PASTA CATALOGO 0,5 CARTA ECONOMICO</v>
      </c>
      <c r="E618" s="1">
        <v>45908</v>
      </c>
      <c r="F618">
        <v>3</v>
      </c>
    </row>
    <row r="619" spans="1:6" x14ac:dyDescent="0.25">
      <c r="A619" t="s">
        <v>486</v>
      </c>
      <c r="B619">
        <v>780</v>
      </c>
      <c r="C619" s="14" t="str">
        <f>ENTRADAS[[#This Row],[CODIGO]]&amp;ENTRADAS[[#This Row],[FECHA]]</f>
        <v>78045908</v>
      </c>
      <c r="D619" s="14" t="str" cm="1">
        <f t="array" ref="D619">_xlfn.XLOOKUP(ENTRADAS[[#This Row],[CODIGO]],STOCK[[#All],[CODIGO]],STOCK[[#All],[DESCRIPCION]],"PRODUCTO INEXISTENTE",0)</f>
        <v>BORRADOR OE-120 GOMA COLORES P1000</v>
      </c>
      <c r="E619" s="1">
        <v>45908</v>
      </c>
      <c r="F619">
        <v>12</v>
      </c>
    </row>
    <row r="620" spans="1:6" x14ac:dyDescent="0.25">
      <c r="A620" t="s">
        <v>486</v>
      </c>
      <c r="B620">
        <v>3933</v>
      </c>
      <c r="C620" s="14" t="str">
        <f>ENTRADAS[[#This Row],[CODIGO]]&amp;ENTRADAS[[#This Row],[FECHA]]</f>
        <v>393345908</v>
      </c>
      <c r="D620" s="14" t="str" cm="1">
        <f t="array" ref="D620">_xlfn.XLOOKUP(ENTRADAS[[#This Row],[CODIGO]],STOCK[[#All],[CODIGO]],STOCK[[#All],[DESCRIPCION]],"PRODUCTO INEXISTENTE",0)</f>
        <v>ROLLO TERMICO 80*60</v>
      </c>
      <c r="E620" s="1">
        <v>45908</v>
      </c>
      <c r="F620">
        <v>4</v>
      </c>
    </row>
  </sheetData>
  <phoneticPr fontId="1" type="noConversion"/>
  <conditionalFormatting sqref="B615">
    <cfRule type="duplicateValues" dxfId="4" priority="1"/>
  </conditionalFormatting>
  <conditionalFormatting sqref="C1:C620">
    <cfRule type="duplicateValues" dxfId="3" priority="1324"/>
  </conditionalFormatting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47C205-9813-4D44-A9A0-A31FD9CA0B1F}">
  <dimension ref="A1:E1620"/>
  <sheetViews>
    <sheetView zoomScaleNormal="100" workbookViewId="0"/>
  </sheetViews>
  <sheetFormatPr baseColWidth="10" defaultColWidth="11.42578125" defaultRowHeight="15" x14ac:dyDescent="0.25"/>
  <cols>
    <col min="1" max="1" width="18" bestFit="1" customWidth="1"/>
    <col min="2" max="2" width="18" customWidth="1"/>
    <col min="3" max="3" width="39.85546875" bestFit="1" customWidth="1"/>
    <col min="4" max="4" width="11.42578125" bestFit="1" customWidth="1"/>
    <col min="5" max="5" width="10.7109375" bestFit="1" customWidth="1"/>
  </cols>
  <sheetData>
    <row r="1" spans="1:5" x14ac:dyDescent="0.25">
      <c r="A1" t="s">
        <v>6</v>
      </c>
      <c r="B1" t="s">
        <v>488</v>
      </c>
      <c r="C1" t="s">
        <v>7</v>
      </c>
      <c r="D1" t="s">
        <v>469</v>
      </c>
      <c r="E1" t="s">
        <v>470</v>
      </c>
    </row>
    <row r="2" spans="1:5" x14ac:dyDescent="0.25">
      <c r="A2">
        <v>720</v>
      </c>
      <c r="B2" t="str">
        <f>SALIDAS[[#This Row],[CODIGO]]&amp;SALIDAS[[#This Row],[FECHA]]</f>
        <v>72045902</v>
      </c>
      <c r="C2" t="str" cm="1">
        <f t="array" ref="C2">_xlfn.XLOOKUP(SALIDAS[[#This Row],[CODIGO]],STOCK[[#All],[CODIGO]],STOCK[[#All],[DESCRIPCION]],"PRODUCTO INEXISTENTE",0)</f>
        <v>BOLSILLO CATALOGO CARTA GRUESO PQ25</v>
      </c>
      <c r="D2" s="1">
        <v>45902</v>
      </c>
      <c r="E2">
        <v>1</v>
      </c>
    </row>
    <row r="3" spans="1:5" x14ac:dyDescent="0.25">
      <c r="A3">
        <v>795</v>
      </c>
      <c r="B3" t="str">
        <f>SALIDAS[[#This Row],[CODIGO]]&amp;SALIDAS[[#This Row],[FECHA]]</f>
        <v>79545902</v>
      </c>
      <c r="C3" t="str" cm="1">
        <f t="array" ref="C3">_xlfn.XLOOKUP(SALIDAS[[#This Row],[CODIGO]],STOCK[[#All],[CODIGO]],STOCK[[#All],[DESCRIPCION]],"PRODUCTO INEXISTENTE",0)</f>
        <v xml:space="preserve">BORRADOR PELIKAN PZ-20 </v>
      </c>
      <c r="D3" s="1">
        <v>45902</v>
      </c>
      <c r="E3">
        <v>1</v>
      </c>
    </row>
    <row r="4" spans="1:5" x14ac:dyDescent="0.25">
      <c r="A4">
        <v>1083</v>
      </c>
      <c r="B4" t="str">
        <f>SALIDAS[[#This Row],[CODIGO]]&amp;SALIDAS[[#This Row],[FECHA]]</f>
        <v>108345902</v>
      </c>
      <c r="C4" t="str" cm="1">
        <f t="array" ref="C4">_xlfn.XLOOKUP(SALIDAS[[#This Row],[CODIGO]],STOCK[[#All],[CODIGO]],STOCK[[#All],[DESCRIPCION]],"PRODUCTO INEXISTENTE",0)</f>
        <v>CARPETA CELUGUIA CARTA ECONOMICA</v>
      </c>
      <c r="D4" s="1">
        <v>45902</v>
      </c>
      <c r="E4">
        <v>1</v>
      </c>
    </row>
    <row r="5" spans="1:5" x14ac:dyDescent="0.25">
      <c r="A5">
        <v>1250</v>
      </c>
      <c r="B5" t="str">
        <f>SALIDAS[[#This Row],[CODIGO]]&amp;SALIDAS[[#This Row],[FECHA]]</f>
        <v>125045902</v>
      </c>
      <c r="C5" t="str" cm="1">
        <f t="array" ref="C5">_xlfn.XLOOKUP(SALIDAS[[#This Row],[CODIGO]],STOCK[[#All],[CODIGO]],STOCK[[#All],[DESCRIPCION]],"PRODUCTO INEXISTENTE",0)</f>
        <v>CARTON CARTULINA CALIBRE 14 "PLIEGO"</v>
      </c>
      <c r="D5" s="1">
        <v>45902</v>
      </c>
      <c r="E5">
        <v>2</v>
      </c>
    </row>
    <row r="6" spans="1:5" x14ac:dyDescent="0.25">
      <c r="A6">
        <v>1351</v>
      </c>
      <c r="B6" t="str">
        <f>SALIDAS[[#This Row],[CODIGO]]&amp;SALIDAS[[#This Row],[FECHA]]</f>
        <v>135145902</v>
      </c>
      <c r="C6" t="str" cm="1">
        <f t="array" ref="C6">_xlfn.XLOOKUP(SALIDAS[[#This Row],[CODIGO]],STOCK[[#All],[CODIGO]],STOCK[[#All],[DESCRIPCION]],"PRODUCTO INEXISTENTE",0)</f>
        <v>CARTULINA BRISTOL PLIEGO 70*100</v>
      </c>
      <c r="D6" s="1">
        <v>45902</v>
      </c>
      <c r="E6">
        <v>1</v>
      </c>
    </row>
    <row r="7" spans="1:5" x14ac:dyDescent="0.25">
      <c r="A7">
        <v>1369</v>
      </c>
      <c r="B7" t="str">
        <f>SALIDAS[[#This Row],[CODIGO]]&amp;SALIDAS[[#This Row],[FECHA]]</f>
        <v>136945902</v>
      </c>
      <c r="C7" t="str" cm="1">
        <f t="array" ref="C7">_xlfn.XLOOKUP(SALIDAS[[#This Row],[CODIGO]],STOCK[[#All],[CODIGO]],STOCK[[#All],[DESCRIPCION]],"PRODUCTO INEXISTENTE",0)</f>
        <v>CARTULINA NEGRA FINA PLIEGO</v>
      </c>
      <c r="D7" s="1">
        <v>45902</v>
      </c>
      <c r="E7">
        <v>1</v>
      </c>
    </row>
    <row r="8" spans="1:5" x14ac:dyDescent="0.25">
      <c r="A8">
        <v>1632</v>
      </c>
      <c r="B8" t="str">
        <f>SALIDAS[[#This Row],[CODIGO]]&amp;SALIDAS[[#This Row],[FECHA]]</f>
        <v>163245902</v>
      </c>
      <c r="C8" t="str" cm="1">
        <f t="array" ref="C8">_xlfn.XLOOKUP(SALIDAS[[#This Row],[CODIGO]],STOCK[[#All],[CODIGO]],STOCK[[#All],[DESCRIPCION]],"PRODUCTO INEXISTENTE",0)</f>
        <v>COLOR GIGO*12 D/PUNTA</v>
      </c>
      <c r="D8" s="1">
        <v>45902</v>
      </c>
      <c r="E8">
        <v>1</v>
      </c>
    </row>
    <row r="9" spans="1:5" x14ac:dyDescent="0.25">
      <c r="A9">
        <v>7662</v>
      </c>
      <c r="B9" t="str">
        <f>SALIDAS[[#This Row],[CODIGO]]&amp;SALIDAS[[#This Row],[FECHA]]</f>
        <v>766245902</v>
      </c>
      <c r="C9" t="str" cm="1">
        <f t="array" ref="C9">_xlfn.XLOOKUP(SALIDAS[[#This Row],[CODIGO]],STOCK[[#All],[CODIGO]],STOCK[[#All],[DESCRIPCION]],"PRODUCTO INEXISTENTE",0)</f>
        <v>COLOR OE-142*12 D/PUNTA</v>
      </c>
      <c r="D9" s="1">
        <v>45902</v>
      </c>
      <c r="E9">
        <v>2</v>
      </c>
    </row>
    <row r="10" spans="1:5" x14ac:dyDescent="0.25">
      <c r="A10">
        <v>16749</v>
      </c>
      <c r="B10" t="str">
        <f>SALIDAS[[#This Row],[CODIGO]]&amp;SALIDAS[[#This Row],[FECHA]]</f>
        <v>1674945902</v>
      </c>
      <c r="C10" t="str" cm="1">
        <f t="array" ref="C10">_xlfn.XLOOKUP(SALIDAS[[#This Row],[CODIGO]],STOCK[[#All],[CODIGO]],STOCK[[#All],[DESCRIPCION]],"PRODUCTO INEXISTENTE",0)</f>
        <v>CUADERNILLO DOBLE CUADRICULADO</v>
      </c>
      <c r="D10" s="1">
        <v>45902</v>
      </c>
      <c r="E10">
        <v>2</v>
      </c>
    </row>
    <row r="11" spans="1:5" x14ac:dyDescent="0.25">
      <c r="A11">
        <v>14791</v>
      </c>
      <c r="B11" t="str">
        <f>SALIDAS[[#This Row],[CODIGO]]&amp;SALIDAS[[#This Row],[FECHA]]</f>
        <v>1479145902</v>
      </c>
      <c r="C11" t="str" cm="1">
        <f t="array" ref="C11">_xlfn.XLOOKUP(SALIDAS[[#This Row],[CODIGO]],STOCK[[#All],[CODIGO]],STOCK[[#All],[DESCRIPCION]],"PRODUCTO INEXISTENTE",0)</f>
        <v>CUADERNO COSIDO 100H</v>
      </c>
      <c r="D11" s="1">
        <v>45902</v>
      </c>
      <c r="E11">
        <v>1</v>
      </c>
    </row>
    <row r="12" spans="1:5" x14ac:dyDescent="0.25">
      <c r="A12">
        <v>10591</v>
      </c>
      <c r="B12" t="str">
        <f>SALIDAS[[#This Row],[CODIGO]]&amp;SALIDAS[[#This Row],[FECHA]]</f>
        <v>1059145902</v>
      </c>
      <c r="C12" t="str" cm="1">
        <f t="array" ref="C12">_xlfn.XLOOKUP(SALIDAS[[#This Row],[CODIGO]],STOCK[[#All],[CODIGO]],STOCK[[#All],[DESCRIPCION]],"PRODUCTO INEXISTENTE",0)</f>
        <v>CUADERNO COSIDO 50H</v>
      </c>
      <c r="D12" s="1">
        <v>45902</v>
      </c>
      <c r="E12">
        <v>1</v>
      </c>
    </row>
    <row r="13" spans="1:5" x14ac:dyDescent="0.25">
      <c r="A13">
        <v>2437</v>
      </c>
      <c r="B13" t="str">
        <f>SALIDAS[[#This Row],[CODIGO]]&amp;SALIDAS[[#This Row],[FECHA]]</f>
        <v>243745902</v>
      </c>
      <c r="C13" t="str" cm="1">
        <f t="array" ref="C13">_xlfn.XLOOKUP(SALIDAS[[#This Row],[CODIGO]],STOCK[[#All],[CODIGO]],STOCK[[#All],[DESCRIPCION]],"PRODUCTO INEXISTENTE",0)</f>
        <v>GANCHO LEGAJADOR TRITON</v>
      </c>
      <c r="D13" s="1">
        <v>45902</v>
      </c>
      <c r="E13">
        <v>1</v>
      </c>
    </row>
    <row r="14" spans="1:5" x14ac:dyDescent="0.25">
      <c r="A14">
        <v>2515</v>
      </c>
      <c r="B14" t="str">
        <f>SALIDAS[[#This Row],[CODIGO]]&amp;SALIDAS[[#This Row],[FECHA]]</f>
        <v>251545902</v>
      </c>
      <c r="C14" t="str" cm="1">
        <f t="array" ref="C14">_xlfn.XLOOKUP(SALIDAS[[#This Row],[CODIGO]],STOCK[[#All],[CODIGO]],STOCK[[#All],[DESCRIPCION]],"PRODUCTO INEXISTENTE",0)</f>
        <v>HOJA EXAMEN</v>
      </c>
      <c r="D14" s="1">
        <v>45902</v>
      </c>
      <c r="E14">
        <v>1</v>
      </c>
    </row>
    <row r="15" spans="1:5" x14ac:dyDescent="0.25">
      <c r="A15">
        <v>2601</v>
      </c>
      <c r="B15" t="str">
        <f>SALIDAS[[#This Row],[CODIGO]]&amp;SALIDAS[[#This Row],[FECHA]]</f>
        <v>260145902</v>
      </c>
      <c r="C15" t="str" cm="1">
        <f t="array" ref="C15">_xlfn.XLOOKUP(SALIDAS[[#This Row],[CODIGO]],STOCK[[#All],[CODIGO]],STOCK[[#All],[DESCRIPCION]],"PRODUCTO INEXISTENTE",0)</f>
        <v>LAMINA ICOPOR 1/4 DE 20MM</v>
      </c>
      <c r="D15" s="1">
        <v>45902</v>
      </c>
      <c r="E15">
        <v>1</v>
      </c>
    </row>
    <row r="16" spans="1:5" x14ac:dyDescent="0.25">
      <c r="A16">
        <v>7664</v>
      </c>
      <c r="B16" t="str">
        <f>SALIDAS[[#This Row],[CODIGO]]&amp;SALIDAS[[#This Row],[FECHA]]</f>
        <v>766445902</v>
      </c>
      <c r="C16" t="str" cm="1">
        <f t="array" ref="C16">_xlfn.XLOOKUP(SALIDAS[[#This Row],[CODIGO]],STOCK[[#All],[CODIGO]],STOCK[[#All],[DESCRIPCION]],"PRODUCTO INEXISTENTE",0)</f>
        <v>LAPIZ OE-150 NEGRO</v>
      </c>
      <c r="D16" s="1">
        <v>45902</v>
      </c>
      <c r="E16">
        <v>1</v>
      </c>
    </row>
    <row r="17" spans="1:5" x14ac:dyDescent="0.25">
      <c r="A17">
        <v>2710</v>
      </c>
      <c r="B17" t="str">
        <f>SALIDAS[[#This Row],[CODIGO]]&amp;SALIDAS[[#This Row],[FECHA]]</f>
        <v>271045902</v>
      </c>
      <c r="C17" t="str" cm="1">
        <f t="array" ref="C17">_xlfn.XLOOKUP(SALIDAS[[#This Row],[CODIGO]],STOCK[[#All],[CODIGO]],STOCK[[#All],[DESCRIPCION]],"PRODUCTO INEXISTENTE",0)</f>
        <v>LUPA VRISTAL 50MM</v>
      </c>
      <c r="D17" s="1">
        <v>45902</v>
      </c>
      <c r="E17">
        <v>1</v>
      </c>
    </row>
    <row r="18" spans="1:5" x14ac:dyDescent="0.25">
      <c r="A18">
        <v>2711</v>
      </c>
      <c r="B18" t="str">
        <f>SALIDAS[[#This Row],[CODIGO]]&amp;SALIDAS[[#This Row],[FECHA]]</f>
        <v>271145902</v>
      </c>
      <c r="C18" t="str" cm="1">
        <f t="array" ref="C18">_xlfn.XLOOKUP(SALIDAS[[#This Row],[CODIGO]],STOCK[[#All],[CODIGO]],STOCK[[#All],[DESCRIPCION]],"PRODUCTO INEXISTENTE",0)</f>
        <v>LUPA VRISTAL 60MM</v>
      </c>
      <c r="D18" s="1">
        <v>45902</v>
      </c>
      <c r="E18">
        <v>1</v>
      </c>
    </row>
    <row r="19" spans="1:5" x14ac:dyDescent="0.25">
      <c r="A19">
        <v>3272</v>
      </c>
      <c r="B19" t="str">
        <f>SALIDAS[[#This Row],[CODIGO]]&amp;SALIDAS[[#This Row],[FECHA]]</f>
        <v>327245902</v>
      </c>
      <c r="C19" t="str" cm="1">
        <f t="array" ref="C19">_xlfn.XLOOKUP(SALIDAS[[#This Row],[CODIGO]],STOCK[[#All],[CODIGO]],STOCK[[#All],[DESCRIPCION]],"PRODUCTO INEXISTENTE",0)</f>
        <v>PAPEL CREPE PLIEGO</v>
      </c>
      <c r="D19" s="1">
        <v>45902</v>
      </c>
      <c r="E19">
        <v>3</v>
      </c>
    </row>
    <row r="20" spans="1:5" x14ac:dyDescent="0.25">
      <c r="A20">
        <v>3856</v>
      </c>
      <c r="B20" t="str">
        <f>SALIDAS[[#This Row],[CODIGO]]&amp;SALIDAS[[#This Row],[FECHA]]</f>
        <v>385645902</v>
      </c>
      <c r="C20" t="str" cm="1">
        <f t="array" ref="C20">_xlfn.XLOOKUP(SALIDAS[[#This Row],[CODIGO]],STOCK[[#All],[CODIGO]],STOCK[[#All],[DESCRIPCION]],"PRODUCTO INEXISTENTE",0)</f>
        <v>RESALTADOR OE-540</v>
      </c>
      <c r="D20" s="1">
        <v>45902</v>
      </c>
      <c r="E20">
        <v>3</v>
      </c>
    </row>
    <row r="21" spans="1:5" x14ac:dyDescent="0.25">
      <c r="A21">
        <v>2342</v>
      </c>
      <c r="B21" t="str">
        <f>SALIDAS[[#This Row],[CODIGO]]&amp;SALIDAS[[#This Row],[FECHA]]</f>
        <v>234245902</v>
      </c>
      <c r="C21" t="str" cm="1">
        <f t="array" ref="C21">_xlfn.XLOOKUP(SALIDAS[[#This Row],[CODIGO]],STOCK[[#All],[CODIGO]],STOCK[[#All],[DESCRIPCION]],"PRODUCTO INEXISTENTE",0)</f>
        <v>RESPUESTO ARGOLLADO 105</v>
      </c>
      <c r="D21" s="1">
        <v>45902</v>
      </c>
      <c r="E21">
        <v>1</v>
      </c>
    </row>
    <row r="22" spans="1:5" x14ac:dyDescent="0.25">
      <c r="A22">
        <v>4122</v>
      </c>
      <c r="B22" t="str">
        <f>SALIDAS[[#This Row],[CODIGO]]&amp;SALIDAS[[#This Row],[FECHA]]</f>
        <v>412245902</v>
      </c>
      <c r="C22" t="str" cm="1">
        <f t="array" ref="C22">_xlfn.XLOOKUP(SALIDAS[[#This Row],[CODIGO]],STOCK[[#All],[CODIGO]],STOCK[[#All],[DESCRIPCION]],"PRODUCTO INEXISTENTE",0)</f>
        <v>SILICONA BARRA DELGADA OE-196</v>
      </c>
      <c r="D22" s="1">
        <v>45902</v>
      </c>
      <c r="E22">
        <v>3</v>
      </c>
    </row>
    <row r="23" spans="1:5" x14ac:dyDescent="0.25">
      <c r="A23">
        <v>9748</v>
      </c>
      <c r="B23" t="str">
        <f>SALIDAS[[#This Row],[CODIGO]]&amp;SALIDAS[[#This Row],[FECHA]]</f>
        <v>974845902</v>
      </c>
      <c r="C23" t="str" cm="1">
        <f t="array" ref="C23">_xlfn.XLOOKUP(SALIDAS[[#This Row],[CODIGO]],STOCK[[#All],[CODIGO]],STOCK[[#All],[DESCRIPCION]],"PRODUCTO INEXISTENTE",0)</f>
        <v>SILICONA BARRA GRUESA OE-196</v>
      </c>
      <c r="D23" s="1">
        <v>45902</v>
      </c>
      <c r="E23">
        <v>3</v>
      </c>
    </row>
    <row r="24" spans="1:5" x14ac:dyDescent="0.25">
      <c r="A24">
        <v>13993</v>
      </c>
      <c r="B24" t="str">
        <f>SALIDAS[[#This Row],[CODIGO]]&amp;SALIDAS[[#This Row],[FECHA]]</f>
        <v>1399345902</v>
      </c>
      <c r="C24" t="str" cm="1">
        <f t="array" ref="C24">_xlfn.XLOOKUP(SALIDAS[[#This Row],[CODIGO]],STOCK[[#All],[CODIGO]],STOCK[[#All],[DESCRIPCION]],"PRODUCTO INEXISTENTE",0)</f>
        <v>TAJALAPIZ 2H GIGO</v>
      </c>
      <c r="D24" s="1">
        <v>45902</v>
      </c>
      <c r="E24">
        <v>1</v>
      </c>
    </row>
    <row r="25" spans="1:5" x14ac:dyDescent="0.25">
      <c r="A25">
        <v>6263</v>
      </c>
      <c r="B25" t="str">
        <f>SALIDAS[[#This Row],[CODIGO]]&amp;SALIDAS[[#This Row],[FECHA]]</f>
        <v>626345902</v>
      </c>
      <c r="C25" t="str" cm="1">
        <f t="array" ref="C25">_xlfn.XLOOKUP(SALIDAS[[#This Row],[CODIGO]],STOCK[[#All],[CODIGO]],STOCK[[#All],[DESCRIPCION]],"PRODUCTO INEXISTENTE",0)</f>
        <v>TIJERA OE-234 PUNTA ROMA</v>
      </c>
      <c r="D25" s="1">
        <v>45902</v>
      </c>
      <c r="E25">
        <v>1</v>
      </c>
    </row>
    <row r="26" spans="1:5" x14ac:dyDescent="0.25">
      <c r="A26">
        <v>1264</v>
      </c>
      <c r="B26" t="str">
        <f>SALIDAS[[#This Row],[CODIGO]]&amp;SALIDAS[[#This Row],[FECHA]]</f>
        <v>126445902</v>
      </c>
      <c r="C26" t="str" cm="1">
        <f t="array" ref="C26">_xlfn.XLOOKUP(SALIDAS[[#This Row],[CODIGO]],STOCK[[#All],[CODIGO]],STOCK[[#All],[DESCRIPCION]],"PRODUCTO INEXISTENTE",0)</f>
        <v>CARTON PAJA 1/8</v>
      </c>
      <c r="D26" s="1">
        <v>45902</v>
      </c>
      <c r="E26">
        <v>2</v>
      </c>
    </row>
    <row r="27" spans="1:5" x14ac:dyDescent="0.25">
      <c r="A27">
        <v>9287</v>
      </c>
      <c r="B27" t="str">
        <f>SALIDAS[[#This Row],[CODIGO]]&amp;SALIDAS[[#This Row],[FECHA]]</f>
        <v>928745902</v>
      </c>
      <c r="C27" t="str" cm="1">
        <f t="array" ref="C27">_xlfn.XLOOKUP(SALIDAS[[#This Row],[CODIGO]],STOCK[[#All],[CODIGO]],STOCK[[#All],[DESCRIPCION]],"PRODUCTO INEXISTENTE",0)</f>
        <v>FOMY ESCARCHADO 1/8</v>
      </c>
      <c r="D27" s="1">
        <v>45902</v>
      </c>
      <c r="E27">
        <v>2</v>
      </c>
    </row>
    <row r="28" spans="1:5" x14ac:dyDescent="0.25">
      <c r="A28">
        <v>86</v>
      </c>
      <c r="B28" t="str">
        <f>SALIDAS[[#This Row],[CODIGO]]&amp;SALIDAS[[#This Row],[FECHA]]</f>
        <v>8645903</v>
      </c>
      <c r="C28" t="str" cm="1">
        <f t="array" ref="C28">_xlfn.XLOOKUP(SALIDAS[[#This Row],[CODIGO]],STOCK[[#All],[CODIGO]],STOCK[[#All],[DESCRIPCION]],"PRODUCTO INEXISTENTE",0)</f>
        <v>ACETATO PROYECCION OFICIO</v>
      </c>
      <c r="D28" s="1">
        <v>45903</v>
      </c>
      <c r="E28">
        <v>4</v>
      </c>
    </row>
    <row r="29" spans="1:5" x14ac:dyDescent="0.25">
      <c r="A29">
        <v>441</v>
      </c>
      <c r="B29" t="str">
        <f>SALIDAS[[#This Row],[CODIGO]]&amp;SALIDAS[[#This Row],[FECHA]]</f>
        <v>44145903</v>
      </c>
      <c r="C29" t="str" cm="1">
        <f t="array" ref="C29">_xlfn.XLOOKUP(SALIDAS[[#This Row],[CODIGO]],STOCK[[#All],[CODIGO]],STOCK[[#All],[DESCRIPCION]],"PRODUCTO INEXISTENTE",0)</f>
        <v>BALSO REDONDO 6MM</v>
      </c>
      <c r="D29" s="1">
        <v>45903</v>
      </c>
      <c r="E29">
        <v>1</v>
      </c>
    </row>
    <row r="30" spans="1:5" x14ac:dyDescent="0.25">
      <c r="A30">
        <v>583</v>
      </c>
      <c r="B30" t="str">
        <f>SALIDAS[[#This Row],[CODIGO]]&amp;SALIDAS[[#This Row],[FECHA]]</f>
        <v>58345903</v>
      </c>
      <c r="C30" t="str" cm="1">
        <f t="array" ref="C30">_xlfn.XLOOKUP(SALIDAS[[#This Row],[CODIGO]],STOCK[[#All],[CODIGO]],STOCK[[#All],[DESCRIPCION]],"PRODUCTO INEXISTENTE",0)</f>
        <v>BLOCK CARTA CUADROS 70H</v>
      </c>
      <c r="D30" s="1">
        <v>45903</v>
      </c>
      <c r="E30">
        <v>2</v>
      </c>
    </row>
    <row r="31" spans="1:5" x14ac:dyDescent="0.25">
      <c r="A31">
        <v>600</v>
      </c>
      <c r="B31" t="str">
        <f>SALIDAS[[#This Row],[CODIGO]]&amp;SALIDAS[[#This Row],[FECHA]]</f>
        <v>60045903</v>
      </c>
      <c r="C31" t="str" cm="1">
        <f t="array" ref="C31">_xlfn.XLOOKUP(SALIDAS[[#This Row],[CODIGO]],STOCK[[#All],[CODIGO]],STOCK[[#All],[DESCRIPCION]],"PRODUCTO INEXISTENTE",0)</f>
        <v>BLOCK IRIS CARTA 35H PRIMAVER</v>
      </c>
      <c r="D31" s="1">
        <v>45903</v>
      </c>
      <c r="E31">
        <v>1</v>
      </c>
    </row>
    <row r="32" spans="1:5" x14ac:dyDescent="0.25">
      <c r="A32">
        <v>2247</v>
      </c>
      <c r="B32" t="str">
        <f>SALIDAS[[#This Row],[CODIGO]]&amp;SALIDAS[[#This Row],[FECHA]]</f>
        <v>224745903</v>
      </c>
      <c r="C32" t="str" cm="1">
        <f t="array" ref="C32">_xlfn.XLOOKUP(SALIDAS[[#This Row],[CODIGO]],STOCK[[#All],[CODIGO]],STOCK[[#All],[DESCRIPCION]],"PRODUCTO INEXISTENTE",0)</f>
        <v>BOLI KILOMETRICO TAPA COLOR</v>
      </c>
      <c r="D32" s="1">
        <v>45903</v>
      </c>
      <c r="E32">
        <v>1</v>
      </c>
    </row>
    <row r="33" spans="1:5" x14ac:dyDescent="0.25">
      <c r="A33">
        <v>13282</v>
      </c>
      <c r="B33" t="str">
        <f>SALIDAS[[#This Row],[CODIGO]]&amp;SALIDAS[[#This Row],[FECHA]]</f>
        <v>1328245903</v>
      </c>
      <c r="C33" t="str" cm="1">
        <f t="array" ref="C33">_xlfn.XLOOKUP(SALIDAS[[#This Row],[CODIGO]],STOCK[[#All],[CODIGO]],STOCK[[#All],[DESCRIPCION]],"PRODUCTO INEXISTENTE",0)</f>
        <v>BOLI OE-025 BORRABLE</v>
      </c>
      <c r="D33" s="1">
        <v>45903</v>
      </c>
      <c r="E33">
        <v>1</v>
      </c>
    </row>
    <row r="34" spans="1:5" x14ac:dyDescent="0.25">
      <c r="A34">
        <v>14132</v>
      </c>
      <c r="B34" t="str">
        <f>SALIDAS[[#This Row],[CODIGO]]&amp;SALIDAS[[#This Row],[FECHA]]</f>
        <v>1413245903</v>
      </c>
      <c r="C34" t="str" cm="1">
        <f t="array" ref="C34">_xlfn.XLOOKUP(SALIDAS[[#This Row],[CODIGO]],STOCK[[#All],[CODIGO]],STOCK[[#All],[DESCRIPCION]],"PRODUCTO INEXISTENTE",0)</f>
        <v>BOLI OE-052 S/GEL 0,7 RETRACTIL</v>
      </c>
      <c r="D34" s="1">
        <v>45903</v>
      </c>
      <c r="E34">
        <v>1</v>
      </c>
    </row>
    <row r="35" spans="1:5" x14ac:dyDescent="0.25">
      <c r="A35">
        <v>8102</v>
      </c>
      <c r="B35" t="str">
        <f>SALIDAS[[#This Row],[CODIGO]]&amp;SALIDAS[[#This Row],[FECHA]]</f>
        <v>810245903</v>
      </c>
      <c r="C35" t="str" cm="1">
        <f t="array" ref="C35">_xlfn.XLOOKUP(SALIDAS[[#This Row],[CODIGO]],STOCK[[#All],[CODIGO]],STOCK[[#All],[DESCRIPCION]],"PRODUCTO INEXISTENTE",0)</f>
        <v>BOLI OE-076 S/GEL 0,7</v>
      </c>
      <c r="D35" s="1">
        <v>45903</v>
      </c>
      <c r="E35">
        <v>5</v>
      </c>
    </row>
    <row r="36" spans="1:5" x14ac:dyDescent="0.25">
      <c r="A36">
        <v>780</v>
      </c>
      <c r="B36" t="str">
        <f>SALIDAS[[#This Row],[CODIGO]]&amp;SALIDAS[[#This Row],[FECHA]]</f>
        <v>78045903</v>
      </c>
      <c r="C36" t="str" cm="1">
        <f t="array" ref="C36">_xlfn.XLOOKUP(SALIDAS[[#This Row],[CODIGO]],STOCK[[#All],[CODIGO]],STOCK[[#All],[DESCRIPCION]],"PRODUCTO INEXISTENTE",0)</f>
        <v>BORRADOR OE-120 GOMA COLORES P1000</v>
      </c>
      <c r="D36" s="1">
        <v>45903</v>
      </c>
      <c r="E36">
        <v>2</v>
      </c>
    </row>
    <row r="37" spans="1:5" x14ac:dyDescent="0.25">
      <c r="A37">
        <v>796</v>
      </c>
      <c r="B37" t="str">
        <f>SALIDAS[[#This Row],[CODIGO]]&amp;SALIDAS[[#This Row],[FECHA]]</f>
        <v>79645903</v>
      </c>
      <c r="C37" t="str" cm="1">
        <f t="array" ref="C37">_xlfn.XLOOKUP(SALIDAS[[#This Row],[CODIGO]],STOCK[[#All],[CODIGO]],STOCK[[#All],[DESCRIPCION]],"PRODUCTO INEXISTENTE",0)</f>
        <v>BORRADOR PELIKAN PZ-60</v>
      </c>
      <c r="D37" s="1">
        <v>45903</v>
      </c>
      <c r="E37">
        <v>1</v>
      </c>
    </row>
    <row r="38" spans="1:5" x14ac:dyDescent="0.25">
      <c r="A38">
        <v>1119</v>
      </c>
      <c r="B38" t="str">
        <f>SALIDAS[[#This Row],[CODIGO]]&amp;SALIDAS[[#This Row],[FECHA]]</f>
        <v>111945903</v>
      </c>
      <c r="C38" t="str" cm="1">
        <f t="array" ref="C38">_xlfn.XLOOKUP(SALIDAS[[#This Row],[CODIGO]],STOCK[[#All],[CODIGO]],STOCK[[#All],[DESCRIPCION]],"PRODUCTO INEXISTENTE",0)</f>
        <v>CARPETA PRESENTACION CARTA</v>
      </c>
      <c r="D38" s="1">
        <v>45903</v>
      </c>
      <c r="E38">
        <v>5</v>
      </c>
    </row>
    <row r="39" spans="1:5" x14ac:dyDescent="0.25">
      <c r="A39">
        <v>1120</v>
      </c>
      <c r="B39" t="str">
        <f>SALIDAS[[#This Row],[CODIGO]]&amp;SALIDAS[[#This Row],[FECHA]]</f>
        <v>112045903</v>
      </c>
      <c r="C39" t="str" cm="1">
        <f t="array" ref="C39">_xlfn.XLOOKUP(SALIDAS[[#This Row],[CODIGO]],STOCK[[#All],[CODIGO]],STOCK[[#All],[DESCRIPCION]],"PRODUCTO INEXISTENTE",0)</f>
        <v>CARPETA PRESENTACION OFICIO</v>
      </c>
      <c r="D39" s="1">
        <v>45903</v>
      </c>
      <c r="E39">
        <v>1</v>
      </c>
    </row>
    <row r="40" spans="1:5" x14ac:dyDescent="0.25">
      <c r="A40">
        <v>1261</v>
      </c>
      <c r="B40" t="str">
        <f>SALIDAS[[#This Row],[CODIGO]]&amp;SALIDAS[[#This Row],[FECHA]]</f>
        <v>126145903</v>
      </c>
      <c r="C40" t="str" cm="1">
        <f t="array" ref="C40">_xlfn.XLOOKUP(SALIDAS[[#This Row],[CODIGO]],STOCK[[#All],[CODIGO]],STOCK[[#All],[DESCRIPCION]],"PRODUCTO INEXISTENTE",0)</f>
        <v>CARTON PAJA 1/2</v>
      </c>
      <c r="D40" s="1">
        <v>45903</v>
      </c>
      <c r="E40">
        <v>2</v>
      </c>
    </row>
    <row r="41" spans="1:5" x14ac:dyDescent="0.25">
      <c r="A41">
        <v>1264</v>
      </c>
      <c r="B41" t="str">
        <f>SALIDAS[[#This Row],[CODIGO]]&amp;SALIDAS[[#This Row],[FECHA]]</f>
        <v>126445903</v>
      </c>
      <c r="C41" t="str" cm="1">
        <f t="array" ref="C41">_xlfn.XLOOKUP(SALIDAS[[#This Row],[CODIGO]],STOCK[[#All],[CODIGO]],STOCK[[#All],[DESCRIPCION]],"PRODUCTO INEXISTENTE",0)</f>
        <v>CARTON PAJA 1/8</v>
      </c>
      <c r="D41" s="1">
        <v>45903</v>
      </c>
      <c r="E41">
        <v>3</v>
      </c>
    </row>
    <row r="42" spans="1:5" x14ac:dyDescent="0.25">
      <c r="A42">
        <v>1266</v>
      </c>
      <c r="B42" t="str">
        <f>SALIDAS[[#This Row],[CODIGO]]&amp;SALIDAS[[#This Row],[FECHA]]</f>
        <v>126645903</v>
      </c>
      <c r="C42" t="str" cm="1">
        <f t="array" ref="C42">_xlfn.XLOOKUP(SALIDAS[[#This Row],[CODIGO]],STOCK[[#All],[CODIGO]],STOCK[[#All],[DESCRIPCION]],"PRODUCTO INEXISTENTE",0)</f>
        <v>CARTON PAJA PLIEGO</v>
      </c>
      <c r="D42" s="1">
        <v>45903</v>
      </c>
      <c r="E42">
        <v>1</v>
      </c>
    </row>
    <row r="43" spans="1:5" x14ac:dyDescent="0.25">
      <c r="A43">
        <v>1271</v>
      </c>
      <c r="B43" t="str">
        <f>SALIDAS[[#This Row],[CODIGO]]&amp;SALIDAS[[#This Row],[FECHA]]</f>
        <v>127145903</v>
      </c>
      <c r="C43" t="str" cm="1">
        <f t="array" ref="C43">_xlfn.XLOOKUP(SALIDAS[[#This Row],[CODIGO]],STOCK[[#All],[CODIGO]],STOCK[[#All],[DESCRIPCION]],"PRODUCTO INEXISTENTE",0)</f>
        <v>CARTON PRENSADO 1/8</v>
      </c>
      <c r="D43" s="1">
        <v>45903</v>
      </c>
      <c r="E43">
        <v>2</v>
      </c>
    </row>
    <row r="44" spans="1:5" x14ac:dyDescent="0.25">
      <c r="A44">
        <v>1341</v>
      </c>
      <c r="B44" t="str">
        <f>SALIDAS[[#This Row],[CODIGO]]&amp;SALIDAS[[#This Row],[FECHA]]</f>
        <v>134145903</v>
      </c>
      <c r="C44" t="str" cm="1">
        <f t="array" ref="C44">_xlfn.XLOOKUP(SALIDAS[[#This Row],[CODIGO]],STOCK[[#All],[CODIGO]],STOCK[[#All],[DESCRIPCION]],"PRODUCTO INEXISTENTE",0)</f>
        <v>CARTULINA BRISTOL 1/8</v>
      </c>
      <c r="D44" s="1">
        <v>45903</v>
      </c>
      <c r="E44">
        <v>5</v>
      </c>
    </row>
    <row r="45" spans="1:5" x14ac:dyDescent="0.25">
      <c r="A45">
        <v>1351</v>
      </c>
      <c r="B45" t="str">
        <f>SALIDAS[[#This Row],[CODIGO]]&amp;SALIDAS[[#This Row],[FECHA]]</f>
        <v>135145903</v>
      </c>
      <c r="C45" t="str" cm="1">
        <f t="array" ref="C45">_xlfn.XLOOKUP(SALIDAS[[#This Row],[CODIGO]],STOCK[[#All],[CODIGO]],STOCK[[#All],[DESCRIPCION]],"PRODUCTO INEXISTENTE",0)</f>
        <v>CARTULINA BRISTOL PLIEGO 70*100</v>
      </c>
      <c r="D45" s="1">
        <v>45903</v>
      </c>
      <c r="E45">
        <v>6</v>
      </c>
    </row>
    <row r="46" spans="1:5" x14ac:dyDescent="0.25">
      <c r="A46">
        <v>1349</v>
      </c>
      <c r="B46" t="str">
        <f>SALIDAS[[#This Row],[CODIGO]]&amp;SALIDAS[[#This Row],[FECHA]]</f>
        <v>134945903</v>
      </c>
      <c r="C46" t="str" cm="1">
        <f t="array" ref="C46">_xlfn.XLOOKUP(SALIDAS[[#This Row],[CODIGO]],STOCK[[#All],[CODIGO]],STOCK[[#All],[DESCRIPCION]],"PRODUCTO INEXISTENTE",0)</f>
        <v>CARTULINA NEGRA FINA 1/8</v>
      </c>
      <c r="D46" s="1">
        <v>45903</v>
      </c>
      <c r="E46">
        <v>2</v>
      </c>
    </row>
    <row r="47" spans="1:5" x14ac:dyDescent="0.25">
      <c r="A47">
        <v>1369</v>
      </c>
      <c r="B47" t="str">
        <f>SALIDAS[[#This Row],[CODIGO]]&amp;SALIDAS[[#This Row],[FECHA]]</f>
        <v>136945903</v>
      </c>
      <c r="C47" t="str" cm="1">
        <f t="array" ref="C47">_xlfn.XLOOKUP(SALIDAS[[#This Row],[CODIGO]],STOCK[[#All],[CODIGO]],STOCK[[#All],[DESCRIPCION]],"PRODUCTO INEXISTENTE",0)</f>
        <v>CARTULINA NEGRA FINA PLIEGO</v>
      </c>
      <c r="D47" s="1">
        <v>45903</v>
      </c>
      <c r="E47">
        <v>1</v>
      </c>
    </row>
    <row r="48" spans="1:5" x14ac:dyDescent="0.25">
      <c r="A48">
        <v>14791</v>
      </c>
      <c r="B48" t="str">
        <f>SALIDAS[[#This Row],[CODIGO]]&amp;SALIDAS[[#This Row],[FECHA]]</f>
        <v>1479145903</v>
      </c>
      <c r="C48" t="str" cm="1">
        <f t="array" ref="C48">_xlfn.XLOOKUP(SALIDAS[[#This Row],[CODIGO]],STOCK[[#All],[CODIGO]],STOCK[[#All],[DESCRIPCION]],"PRODUCTO INEXISTENTE",0)</f>
        <v>CUADERNO COSIDO 100H</v>
      </c>
      <c r="D48" s="1">
        <v>45903</v>
      </c>
      <c r="E48">
        <v>2</v>
      </c>
    </row>
    <row r="49" spans="1:5" x14ac:dyDescent="0.25">
      <c r="A49">
        <v>10591</v>
      </c>
      <c r="B49" t="str">
        <f>SALIDAS[[#This Row],[CODIGO]]&amp;SALIDAS[[#This Row],[FECHA]]</f>
        <v>1059145903</v>
      </c>
      <c r="C49" t="str" cm="1">
        <f t="array" ref="C49">_xlfn.XLOOKUP(SALIDAS[[#This Row],[CODIGO]],STOCK[[#All],[CODIGO]],STOCK[[#All],[DESCRIPCION]],"PRODUCTO INEXISTENTE",0)</f>
        <v>CUADERNO COSIDO 50H</v>
      </c>
      <c r="D49" s="1">
        <v>45903</v>
      </c>
      <c r="E49">
        <v>1</v>
      </c>
    </row>
    <row r="50" spans="1:5" x14ac:dyDescent="0.25">
      <c r="A50">
        <v>2346</v>
      </c>
      <c r="B50" t="str">
        <f>SALIDAS[[#This Row],[CODIGO]]&amp;SALIDAS[[#This Row],[FECHA]]</f>
        <v>234645903</v>
      </c>
      <c r="C50" t="str" cm="1">
        <f t="array" ref="C50">_xlfn.XLOOKUP(SALIDAS[[#This Row],[CODIGO]],STOCK[[#All],[CODIGO]],STOCK[[#All],[DESCRIPCION]],"PRODUCTO INEXISTENTE",0)</f>
        <v>FICHA BIBLIOGRAFICA P*100</v>
      </c>
      <c r="D50" s="1">
        <v>45903</v>
      </c>
      <c r="E50">
        <v>1</v>
      </c>
    </row>
    <row r="51" spans="1:5" x14ac:dyDescent="0.25">
      <c r="A51">
        <v>8015</v>
      </c>
      <c r="B51" t="str">
        <f>SALIDAS[[#This Row],[CODIGO]]&amp;SALIDAS[[#This Row],[FECHA]]</f>
        <v>801545903</v>
      </c>
      <c r="C51" t="str" cm="1">
        <f t="array" ref="C51">_xlfn.XLOOKUP(SALIDAS[[#This Row],[CODIGO]],STOCK[[#All],[CODIGO]],STOCK[[#All],[DESCRIPCION]],"PRODUCTO INEXISTENTE",0)</f>
        <v>FOMY 1/8</v>
      </c>
      <c r="D51" s="1">
        <v>45903</v>
      </c>
      <c r="E51">
        <v>4</v>
      </c>
    </row>
    <row r="52" spans="1:5" x14ac:dyDescent="0.25">
      <c r="A52">
        <v>9287</v>
      </c>
      <c r="B52" t="str">
        <f>SALIDAS[[#This Row],[CODIGO]]&amp;SALIDAS[[#This Row],[FECHA]]</f>
        <v>928745903</v>
      </c>
      <c r="C52" t="str" cm="1">
        <f t="array" ref="C52">_xlfn.XLOOKUP(SALIDAS[[#This Row],[CODIGO]],STOCK[[#All],[CODIGO]],STOCK[[#All],[DESCRIPCION]],"PRODUCTO INEXISTENTE",0)</f>
        <v>FOMY ESCARCHADO 1/8</v>
      </c>
      <c r="D52" s="1">
        <v>45903</v>
      </c>
      <c r="E52">
        <v>9</v>
      </c>
    </row>
    <row r="53" spans="1:5" x14ac:dyDescent="0.25">
      <c r="A53">
        <v>2515</v>
      </c>
      <c r="B53" t="str">
        <f>SALIDAS[[#This Row],[CODIGO]]&amp;SALIDAS[[#This Row],[FECHA]]</f>
        <v>251545903</v>
      </c>
      <c r="C53" t="str" cm="1">
        <f t="array" ref="C53">_xlfn.XLOOKUP(SALIDAS[[#This Row],[CODIGO]],STOCK[[#All],[CODIGO]],STOCK[[#All],[DESCRIPCION]],"PRODUCTO INEXISTENTE",0)</f>
        <v>HOJA EXAMEN</v>
      </c>
      <c r="D53" s="1">
        <v>45903</v>
      </c>
      <c r="E53">
        <v>2</v>
      </c>
    </row>
    <row r="54" spans="1:5" x14ac:dyDescent="0.25">
      <c r="A54">
        <v>2587</v>
      </c>
      <c r="B54" t="str">
        <f>SALIDAS[[#This Row],[CODIGO]]&amp;SALIDAS[[#This Row],[FECHA]]</f>
        <v>258745903</v>
      </c>
      <c r="C54" t="str" cm="1">
        <f t="array" ref="C54">_xlfn.XLOOKUP(SALIDAS[[#This Row],[CODIGO]],STOCK[[#All],[CODIGO]],STOCK[[#All],[DESCRIPCION]],"PRODUCTO INEXISTENTE",0)</f>
        <v>LAMINA ICOPOR 1*1 DE 10MM</v>
      </c>
      <c r="D54" s="1">
        <v>45903</v>
      </c>
      <c r="E54">
        <v>1</v>
      </c>
    </row>
    <row r="55" spans="1:5" x14ac:dyDescent="0.25">
      <c r="A55">
        <v>9797</v>
      </c>
      <c r="B55" t="str">
        <f>SALIDAS[[#This Row],[CODIGO]]&amp;SALIDAS[[#This Row],[FECHA]]</f>
        <v>979745903</v>
      </c>
      <c r="C55" t="str" cm="1">
        <f t="array" ref="C55">_xlfn.XLOOKUP(SALIDAS[[#This Row],[CODIGO]],STOCK[[#All],[CODIGO]],STOCK[[#All],[DESCRIPCION]],"PRODUCTO INEXISTENTE",0)</f>
        <v>LANA ESCOLAR</v>
      </c>
      <c r="D55" s="1">
        <v>45903</v>
      </c>
      <c r="E55">
        <v>1</v>
      </c>
    </row>
    <row r="56" spans="1:5" x14ac:dyDescent="0.25">
      <c r="A56">
        <v>9738</v>
      </c>
      <c r="B56" t="str">
        <f>SALIDAS[[#This Row],[CODIGO]]&amp;SALIDAS[[#This Row],[FECHA]]</f>
        <v>973845903</v>
      </c>
      <c r="C56" t="str" cm="1">
        <f t="array" ref="C56">_xlfn.XLOOKUP(SALIDAS[[#This Row],[CODIGO]],STOCK[[#All],[CODIGO]],STOCK[[#All],[DESCRIPCION]],"PRODUCTO INEXISTENTE",0)</f>
        <v>LAPIZ OE-148 D/PUNTA ROJO NEGRO</v>
      </c>
      <c r="D56" s="1">
        <v>45903</v>
      </c>
      <c r="E56">
        <v>1</v>
      </c>
    </row>
    <row r="57" spans="1:5" x14ac:dyDescent="0.25">
      <c r="A57">
        <v>7664</v>
      </c>
      <c r="B57" t="str">
        <f>SALIDAS[[#This Row],[CODIGO]]&amp;SALIDAS[[#This Row],[FECHA]]</f>
        <v>766445903</v>
      </c>
      <c r="C57" t="str" cm="1">
        <f t="array" ref="C57">_xlfn.XLOOKUP(SALIDAS[[#This Row],[CODIGO]],STOCK[[#All],[CODIGO]],STOCK[[#All],[DESCRIPCION]],"PRODUCTO INEXISTENTE",0)</f>
        <v>LAPIZ OE-150 NEGRO</v>
      </c>
      <c r="D57" s="1">
        <v>45903</v>
      </c>
      <c r="E57">
        <v>4</v>
      </c>
    </row>
    <row r="58" spans="1:5" x14ac:dyDescent="0.25">
      <c r="A58">
        <v>2643</v>
      </c>
      <c r="B58" t="str">
        <f>SALIDAS[[#This Row],[CODIGO]]&amp;SALIDAS[[#This Row],[FECHA]]</f>
        <v>264345903</v>
      </c>
      <c r="C58" t="str" cm="1">
        <f t="array" ref="C58">_xlfn.XLOOKUP(SALIDAS[[#This Row],[CODIGO]],STOCK[[#All],[CODIGO]],STOCK[[#All],[DESCRIPCION]],"PRODUCTO INEXISTENTE",0)</f>
        <v>LAPIZ PRESTO FABER</v>
      </c>
      <c r="D58" s="1">
        <v>45903</v>
      </c>
      <c r="E58">
        <v>2</v>
      </c>
    </row>
    <row r="59" spans="1:5" x14ac:dyDescent="0.25">
      <c r="A59">
        <v>2648</v>
      </c>
      <c r="B59" t="str">
        <f>SALIDAS[[#This Row],[CODIGO]]&amp;SALIDAS[[#This Row],[FECHA]]</f>
        <v>264845903</v>
      </c>
      <c r="C59" t="str" cm="1">
        <f t="array" ref="C59">_xlfn.XLOOKUP(SALIDAS[[#This Row],[CODIGO]],STOCK[[#All],[CODIGO]],STOCK[[#All],[DESCRIPCION]],"PRODUCTO INEXISTENTE",0)</f>
        <v>LAPIZ ROJO COLORCHECK</v>
      </c>
      <c r="D59" s="1">
        <v>45903</v>
      </c>
      <c r="E59">
        <v>1</v>
      </c>
    </row>
    <row r="60" spans="1:5" x14ac:dyDescent="0.25">
      <c r="A60">
        <v>2653</v>
      </c>
      <c r="B60" t="str">
        <f>SALIDAS[[#This Row],[CODIGO]]&amp;SALIDAS[[#This Row],[FECHA]]</f>
        <v>265345903</v>
      </c>
      <c r="C60" t="str" cm="1">
        <f t="array" ref="C60">_xlfn.XLOOKUP(SALIDAS[[#This Row],[CODIGO]],STOCK[[#All],[CODIGO]],STOCK[[#All],[DESCRIPCION]],"PRODUCTO INEXISTENTE",0)</f>
        <v>LAPIZ ROJO KORES</v>
      </c>
      <c r="D60" s="1">
        <v>45903</v>
      </c>
      <c r="E60">
        <v>2</v>
      </c>
    </row>
    <row r="61" spans="1:5" x14ac:dyDescent="0.25">
      <c r="A61">
        <v>2782</v>
      </c>
      <c r="B61" t="str">
        <f>SALIDAS[[#This Row],[CODIGO]]&amp;SALIDAS[[#This Row],[FECHA]]</f>
        <v>278245903</v>
      </c>
      <c r="C61" t="str" cm="1">
        <f t="array" ref="C61">_xlfn.XLOOKUP(SALIDAS[[#This Row],[CODIGO]],STOCK[[#All],[CODIGO]],STOCK[[#All],[DESCRIPCION]],"PRODUCTO INEXISTENTE",0)</f>
        <v>MARCADOR 420 PELIKAN</v>
      </c>
      <c r="D61" s="1">
        <v>45903</v>
      </c>
      <c r="E61">
        <v>1</v>
      </c>
    </row>
    <row r="62" spans="1:5" x14ac:dyDescent="0.25">
      <c r="A62">
        <v>8048</v>
      </c>
      <c r="B62" t="str">
        <f>SALIDAS[[#This Row],[CODIGO]]&amp;SALIDAS[[#This Row],[FECHA]]</f>
        <v>804845903</v>
      </c>
      <c r="C62" t="str" cm="1">
        <f t="array" ref="C62">_xlfn.XLOOKUP(SALIDAS[[#This Row],[CODIGO]],STOCK[[#All],[CODIGO]],STOCK[[#All],[DESCRIPCION]],"PRODUCTO INEXISTENTE",0)</f>
        <v>MARCADOR 751 GRAFICO PELIKAN</v>
      </c>
      <c r="D62" s="1">
        <v>45903</v>
      </c>
      <c r="E62">
        <v>2</v>
      </c>
    </row>
    <row r="63" spans="1:5" x14ac:dyDescent="0.25">
      <c r="A63">
        <v>2830</v>
      </c>
      <c r="B63" t="str">
        <f>SALIDAS[[#This Row],[CODIGO]]&amp;SALIDAS[[#This Row],[FECHA]]</f>
        <v>283045903</v>
      </c>
      <c r="C63" t="str" cm="1">
        <f t="array" ref="C63">_xlfn.XLOOKUP(SALIDAS[[#This Row],[CODIGO]],STOCK[[#All],[CODIGO]],STOCK[[#All],[DESCRIPCION]],"PRODUCTO INEXISTENTE",0)</f>
        <v>MARCADOR SHARPIE</v>
      </c>
      <c r="D63" s="1">
        <v>45903</v>
      </c>
      <c r="E63">
        <v>1</v>
      </c>
    </row>
    <row r="64" spans="1:5" x14ac:dyDescent="0.25">
      <c r="A64">
        <v>5137</v>
      </c>
      <c r="B64" t="str">
        <f>SALIDAS[[#This Row],[CODIGO]]&amp;SALIDAS[[#This Row],[FECHA]]</f>
        <v>513745903</v>
      </c>
      <c r="C64" t="str" cm="1">
        <f t="array" ref="C64">_xlfn.XLOOKUP(SALIDAS[[#This Row],[CODIGO]],STOCK[[#All],[CODIGO]],STOCK[[#All],[DESCRIPCION]],"PRODUCTO INEXISTENTE",0)</f>
        <v>MINAS 0,5 FABER HB</v>
      </c>
      <c r="D64" s="1">
        <v>45903</v>
      </c>
      <c r="E64">
        <v>1</v>
      </c>
    </row>
    <row r="65" spans="1:5" x14ac:dyDescent="0.25">
      <c r="A65">
        <v>3271</v>
      </c>
      <c r="B65" t="str">
        <f>SALIDAS[[#This Row],[CODIGO]]&amp;SALIDAS[[#This Row],[FECHA]]</f>
        <v>327145903</v>
      </c>
      <c r="C65" t="str" cm="1">
        <f t="array" ref="C65">_xlfn.XLOOKUP(SALIDAS[[#This Row],[CODIGO]],STOCK[[#All],[CODIGO]],STOCK[[#All],[DESCRIPCION]],"PRODUCTO INEXISTENTE",0)</f>
        <v>PAPEL CRAF PLIEGO 70*100</v>
      </c>
      <c r="D65" s="1">
        <v>45903</v>
      </c>
      <c r="E65">
        <v>2</v>
      </c>
    </row>
    <row r="66" spans="1:5" x14ac:dyDescent="0.25">
      <c r="A66">
        <v>3272</v>
      </c>
      <c r="B66" t="str">
        <f>SALIDAS[[#This Row],[CODIGO]]&amp;SALIDAS[[#This Row],[FECHA]]</f>
        <v>327245903</v>
      </c>
      <c r="C66" t="str" cm="1">
        <f t="array" ref="C66">_xlfn.XLOOKUP(SALIDAS[[#This Row],[CODIGO]],STOCK[[#All],[CODIGO]],STOCK[[#All],[DESCRIPCION]],"PRODUCTO INEXISTENTE",0)</f>
        <v>PAPEL CREPE PLIEGO</v>
      </c>
      <c r="D66" s="1">
        <v>45903</v>
      </c>
      <c r="E66">
        <v>2</v>
      </c>
    </row>
    <row r="67" spans="1:5" x14ac:dyDescent="0.25">
      <c r="A67">
        <v>3304</v>
      </c>
      <c r="B67" t="str">
        <f>SALIDAS[[#This Row],[CODIGO]]&amp;SALIDAS[[#This Row],[FECHA]]</f>
        <v>330445903</v>
      </c>
      <c r="C67" t="str" cm="1">
        <f t="array" ref="C67">_xlfn.XLOOKUP(SALIDAS[[#This Row],[CODIGO]],STOCK[[#All],[CODIGO]],STOCK[[#All],[DESCRIPCION]],"PRODUCTO INEXISTENTE",0)</f>
        <v>PAPEL IRIS</v>
      </c>
      <c r="D67" s="1">
        <v>45903</v>
      </c>
      <c r="E67">
        <v>8</v>
      </c>
    </row>
    <row r="68" spans="1:5" x14ac:dyDescent="0.25">
      <c r="A68">
        <v>4422</v>
      </c>
      <c r="B68" t="str">
        <f>SALIDAS[[#This Row],[CODIGO]]&amp;SALIDAS[[#This Row],[FECHA]]</f>
        <v>442245903</v>
      </c>
      <c r="C68" t="str" cm="1">
        <f t="array" ref="C68">_xlfn.XLOOKUP(SALIDAS[[#This Row],[CODIGO]],STOCK[[#All],[CODIGO]],STOCK[[#All],[DESCRIPCION]],"PRODUCTO INEXISTENTE",0)</f>
        <v>PEGANTE BARRA OE-212 21GR</v>
      </c>
      <c r="D68" s="1">
        <v>45903</v>
      </c>
      <c r="E68">
        <v>1</v>
      </c>
    </row>
    <row r="69" spans="1:5" x14ac:dyDescent="0.25">
      <c r="A69">
        <v>4790</v>
      </c>
      <c r="B69" t="str">
        <f>SALIDAS[[#This Row],[CODIGO]]&amp;SALIDAS[[#This Row],[FECHA]]</f>
        <v>479045903</v>
      </c>
      <c r="C69" t="str" cm="1">
        <f t="array" ref="C69">_xlfn.XLOOKUP(SALIDAS[[#This Row],[CODIGO]],STOCK[[#All],[CODIGO]],STOCK[[#All],[DESCRIPCION]],"PRODUCTO INEXISTENTE",0)</f>
        <v>PEGANTE BARRA OE-214 40GR</v>
      </c>
      <c r="D69" s="1">
        <v>45903</v>
      </c>
      <c r="E69">
        <v>1</v>
      </c>
    </row>
    <row r="70" spans="1:5" x14ac:dyDescent="0.25">
      <c r="A70">
        <v>3434</v>
      </c>
      <c r="B70" t="str">
        <f>SALIDAS[[#This Row],[CODIGO]]&amp;SALIDAS[[#This Row],[FECHA]]</f>
        <v>343445903</v>
      </c>
      <c r="C70" t="str" cm="1">
        <f t="array" ref="C70">_xlfn.XLOOKUP(SALIDAS[[#This Row],[CODIGO]],STOCK[[#All],[CODIGO]],STOCK[[#All],[DESCRIPCION]],"PRODUCTO INEXISTENTE",0)</f>
        <v>PEGANTE LIQUIDO PAYASITO 20GR</v>
      </c>
      <c r="D70" s="1">
        <v>45903</v>
      </c>
      <c r="E70">
        <v>1</v>
      </c>
    </row>
    <row r="71" spans="1:5" x14ac:dyDescent="0.25">
      <c r="A71">
        <v>3743</v>
      </c>
      <c r="B71" t="str">
        <f>SALIDAS[[#This Row],[CODIGO]]&amp;SALIDAS[[#This Row],[FECHA]]</f>
        <v>374345903</v>
      </c>
      <c r="C71" t="str" cm="1">
        <f t="array" ref="C71">_xlfn.XLOOKUP(SALIDAS[[#This Row],[CODIGO]],STOCK[[#All],[CODIGO]],STOCK[[#All],[DESCRIPCION]],"PRODUCTO INEXISTENTE",0)</f>
        <v>PORTAMINAS 0,5 OE-154</v>
      </c>
      <c r="D71" s="1">
        <v>45903</v>
      </c>
      <c r="E71">
        <v>1</v>
      </c>
    </row>
    <row r="72" spans="1:5" x14ac:dyDescent="0.25">
      <c r="A72">
        <v>3929</v>
      </c>
      <c r="B72" t="str">
        <f>SALIDAS[[#This Row],[CODIGO]]&amp;SALIDAS[[#This Row],[FECHA]]</f>
        <v>392945903</v>
      </c>
      <c r="C72" t="str" cm="1">
        <f t="array" ref="C72">_xlfn.XLOOKUP(SALIDAS[[#This Row],[CODIGO]],STOCK[[#All],[CODIGO]],STOCK[[#All],[DESCRIPCION]],"PRODUCTO INEXISTENTE",0)</f>
        <v>ROLLO PLASTI PEGA 3M</v>
      </c>
      <c r="D72" s="1">
        <v>45903</v>
      </c>
      <c r="E72">
        <v>1</v>
      </c>
    </row>
    <row r="73" spans="1:5" x14ac:dyDescent="0.25">
      <c r="A73">
        <v>4122</v>
      </c>
      <c r="B73" t="str">
        <f>SALIDAS[[#This Row],[CODIGO]]&amp;SALIDAS[[#This Row],[FECHA]]</f>
        <v>412245903</v>
      </c>
      <c r="C73" t="str" cm="1">
        <f t="array" ref="C73">_xlfn.XLOOKUP(SALIDAS[[#This Row],[CODIGO]],STOCK[[#All],[CODIGO]],STOCK[[#All],[DESCRIPCION]],"PRODUCTO INEXISTENTE",0)</f>
        <v>SILICONA BARRA DELGADA OE-196</v>
      </c>
      <c r="D73" s="1">
        <v>45903</v>
      </c>
      <c r="E73">
        <v>3</v>
      </c>
    </row>
    <row r="74" spans="1:5" x14ac:dyDescent="0.25">
      <c r="A74">
        <v>9748</v>
      </c>
      <c r="B74" t="str">
        <f>SALIDAS[[#This Row],[CODIGO]]&amp;SALIDAS[[#This Row],[FECHA]]</f>
        <v>974845903</v>
      </c>
      <c r="C74" t="str" cm="1">
        <f t="array" ref="C74">_xlfn.XLOOKUP(SALIDAS[[#This Row],[CODIGO]],STOCK[[#All],[CODIGO]],STOCK[[#All],[DESCRIPCION]],"PRODUCTO INEXISTENTE",0)</f>
        <v>SILICONA BARRA GRUESA OE-196</v>
      </c>
      <c r="D74" s="1">
        <v>45903</v>
      </c>
      <c r="E74">
        <v>5</v>
      </c>
    </row>
    <row r="75" spans="1:5" x14ac:dyDescent="0.25">
      <c r="A75">
        <v>11541</v>
      </c>
      <c r="B75" t="str">
        <f>SALIDAS[[#This Row],[CODIGO]]&amp;SALIDAS[[#This Row],[FECHA]]</f>
        <v>1154145903</v>
      </c>
      <c r="C75" t="str" cm="1">
        <f t="array" ref="C75">_xlfn.XLOOKUP(SALIDAS[[#This Row],[CODIGO]],STOCK[[#All],[CODIGO]],STOCK[[#All],[DESCRIPCION]],"PRODUCTO INEXISTENTE",0)</f>
        <v>SILICONA LIQUIDA OE-191 60ML</v>
      </c>
      <c r="D75" s="1">
        <v>45903</v>
      </c>
      <c r="E75">
        <v>1</v>
      </c>
    </row>
    <row r="76" spans="1:5" x14ac:dyDescent="0.25">
      <c r="A76">
        <v>4164</v>
      </c>
      <c r="B76" t="str">
        <f>SALIDAS[[#This Row],[CODIGO]]&amp;SALIDAS[[#This Row],[FECHA]]</f>
        <v>416445903</v>
      </c>
      <c r="C76" t="str" cm="1">
        <f t="array" ref="C76">_xlfn.XLOOKUP(SALIDAS[[#This Row],[CODIGO]],STOCK[[#All],[CODIGO]],STOCK[[#All],[DESCRIPCION]],"PRODUCTO INEXISTENTE",0)</f>
        <v>SOBRE MANILA OFICIO NORMA</v>
      </c>
      <c r="D76" s="1">
        <v>45903</v>
      </c>
      <c r="E76">
        <v>1</v>
      </c>
    </row>
    <row r="77" spans="1:5" x14ac:dyDescent="0.25">
      <c r="A77">
        <v>8835</v>
      </c>
      <c r="B77" t="str">
        <f>SALIDAS[[#This Row],[CODIGO]]&amp;SALIDAS[[#This Row],[FECHA]]</f>
        <v>883545903</v>
      </c>
      <c r="C77" t="str" cm="1">
        <f t="array" ref="C77">_xlfn.XLOOKUP(SALIDAS[[#This Row],[CODIGO]],STOCK[[#All],[CODIGO]],STOCK[[#All],[DESCRIPCION]],"PRODUCTO INEXISTENTE",0)</f>
        <v>TAJALAPIZ DEPOSITO GIGO</v>
      </c>
      <c r="D77" s="1">
        <v>45903</v>
      </c>
      <c r="E77">
        <v>1</v>
      </c>
    </row>
    <row r="78" spans="1:5" x14ac:dyDescent="0.25">
      <c r="A78">
        <v>13624</v>
      </c>
      <c r="B78" t="str">
        <f>SALIDAS[[#This Row],[CODIGO]]&amp;SALIDAS[[#This Row],[FECHA]]</f>
        <v>1362445903</v>
      </c>
      <c r="C78" t="str" cm="1">
        <f t="array" ref="C78">_xlfn.XLOOKUP(SALIDAS[[#This Row],[CODIGO]],STOCK[[#All],[CODIGO]],STOCK[[#All],[DESCRIPCION]],"PRODUCTO INEXISTENTE",0)</f>
        <v>TAPABOCAS</v>
      </c>
      <c r="D78" s="1">
        <v>45903</v>
      </c>
      <c r="E78">
        <v>4</v>
      </c>
    </row>
    <row r="79" spans="1:5" x14ac:dyDescent="0.25">
      <c r="A79">
        <v>4475</v>
      </c>
      <c r="B79" t="str">
        <f>SALIDAS[[#This Row],[CODIGO]]&amp;SALIDAS[[#This Row],[FECHA]]</f>
        <v>447545903</v>
      </c>
      <c r="C79" t="str" cm="1">
        <f t="array" ref="C79">_xlfn.XLOOKUP(SALIDAS[[#This Row],[CODIGO]],STOCK[[#All],[CODIGO]],STOCK[[#All],[DESCRIPCION]],"PRODUCTO INEXISTENTE",0)</f>
        <v>VINILO PAYASITO 80GR</v>
      </c>
      <c r="D79" s="1">
        <v>45903</v>
      </c>
      <c r="E79">
        <v>2</v>
      </c>
    </row>
    <row r="80" spans="1:5" x14ac:dyDescent="0.25">
      <c r="A80">
        <v>423</v>
      </c>
      <c r="B80" t="str">
        <f>SALIDAS[[#This Row],[CODIGO]]&amp;SALIDAS[[#This Row],[FECHA]]</f>
        <v>42345904</v>
      </c>
      <c r="C80" t="str" cm="1">
        <f t="array" ref="C80">_xlfn.XLOOKUP(SALIDAS[[#This Row],[CODIGO]],STOCK[[#All],[CODIGO]],STOCK[[#All],[DESCRIPCION]],"PRODUCTO INEXISTENTE",0)</f>
        <v>BAJA LENGUAS</v>
      </c>
      <c r="D80" s="1">
        <v>45904</v>
      </c>
      <c r="E80">
        <v>10</v>
      </c>
    </row>
    <row r="81" spans="1:5" x14ac:dyDescent="0.25">
      <c r="A81" s="2">
        <v>428</v>
      </c>
      <c r="B81" t="str">
        <f>SALIDAS[[#This Row],[CODIGO]]&amp;SALIDAS[[#This Row],[FECHA]]</f>
        <v>42845904</v>
      </c>
      <c r="C81" t="str" cm="1">
        <f t="array" ref="C81">_xlfn.XLOOKUP(SALIDAS[[#This Row],[CODIGO]],STOCK[[#All],[CODIGO]],STOCK[[#All],[DESCRIPCION]],"PRODUCTO INEXISTENTE",0)</f>
        <v>BALSO CUADRADO DE 10*10MM</v>
      </c>
      <c r="D81" s="1">
        <v>45904</v>
      </c>
      <c r="E81">
        <v>1</v>
      </c>
    </row>
    <row r="82" spans="1:5" x14ac:dyDescent="0.25">
      <c r="A82">
        <v>591</v>
      </c>
      <c r="B82" t="str">
        <f>SALIDAS[[#This Row],[CODIGO]]&amp;SALIDAS[[#This Row],[FECHA]]</f>
        <v>59145904</v>
      </c>
      <c r="C82" t="str" cm="1">
        <f t="array" ref="C82">_xlfn.XLOOKUP(SALIDAS[[#This Row],[CODIGO]],STOCK[[#All],[CODIGO]],STOCK[[#All],[DESCRIPCION]],"PRODUCTO INEXISTENTE",0)</f>
        <v>BLOCK DIN A4 BLANCO 20H</v>
      </c>
      <c r="D82" s="1">
        <v>45904</v>
      </c>
      <c r="E82">
        <v>1</v>
      </c>
    </row>
    <row r="83" spans="1:5" x14ac:dyDescent="0.25">
      <c r="A83">
        <v>2247</v>
      </c>
      <c r="B83" t="str">
        <f>SALIDAS[[#This Row],[CODIGO]]&amp;SALIDAS[[#This Row],[FECHA]]</f>
        <v>224745904</v>
      </c>
      <c r="C83" t="str" cm="1">
        <f t="array" ref="C83">_xlfn.XLOOKUP(SALIDAS[[#This Row],[CODIGO]],STOCK[[#All],[CODIGO]],STOCK[[#All],[DESCRIPCION]],"PRODUCTO INEXISTENTE",0)</f>
        <v>BOLI KILOMETRICO TAPA COLOR</v>
      </c>
      <c r="D83" s="1">
        <v>45904</v>
      </c>
      <c r="E83">
        <v>6</v>
      </c>
    </row>
    <row r="84" spans="1:5" x14ac:dyDescent="0.25">
      <c r="A84">
        <v>14132</v>
      </c>
      <c r="B84" t="str">
        <f>SALIDAS[[#This Row],[CODIGO]]&amp;SALIDAS[[#This Row],[FECHA]]</f>
        <v>1413245904</v>
      </c>
      <c r="C84" t="str" cm="1">
        <f t="array" ref="C84">_xlfn.XLOOKUP(SALIDAS[[#This Row],[CODIGO]],STOCK[[#All],[CODIGO]],STOCK[[#All],[DESCRIPCION]],"PRODUCTO INEXISTENTE",0)</f>
        <v>BOLI OE-052 S/GEL 0,7 RETRACTIL</v>
      </c>
      <c r="D84" s="1">
        <v>45904</v>
      </c>
      <c r="E84">
        <v>1</v>
      </c>
    </row>
    <row r="85" spans="1:5" x14ac:dyDescent="0.25">
      <c r="A85">
        <v>8102</v>
      </c>
      <c r="B85" t="str">
        <f>SALIDAS[[#This Row],[CODIGO]]&amp;SALIDAS[[#This Row],[FECHA]]</f>
        <v>810245904</v>
      </c>
      <c r="C85" t="str" cm="1">
        <f t="array" ref="C85">_xlfn.XLOOKUP(SALIDAS[[#This Row],[CODIGO]],STOCK[[#All],[CODIGO]],STOCK[[#All],[DESCRIPCION]],"PRODUCTO INEXISTENTE",0)</f>
        <v>BOLI OE-076 S/GEL 0,7</v>
      </c>
      <c r="D85" s="1">
        <v>45904</v>
      </c>
      <c r="E85">
        <v>9</v>
      </c>
    </row>
    <row r="86" spans="1:5" x14ac:dyDescent="0.25">
      <c r="A86">
        <v>780</v>
      </c>
      <c r="B86" t="str">
        <f>SALIDAS[[#This Row],[CODIGO]]&amp;SALIDAS[[#This Row],[FECHA]]</f>
        <v>78045904</v>
      </c>
      <c r="C86" t="str" cm="1">
        <f t="array" ref="C86">_xlfn.XLOOKUP(SALIDAS[[#This Row],[CODIGO]],STOCK[[#All],[CODIGO]],STOCK[[#All],[DESCRIPCION]],"PRODUCTO INEXISTENTE",0)</f>
        <v>BORRADOR OE-120 GOMA COLORES P1000</v>
      </c>
      <c r="D86" s="1">
        <v>45904</v>
      </c>
      <c r="E86">
        <v>1</v>
      </c>
    </row>
    <row r="87" spans="1:5" x14ac:dyDescent="0.25">
      <c r="A87">
        <v>795</v>
      </c>
      <c r="B87" t="str">
        <f>SALIDAS[[#This Row],[CODIGO]]&amp;SALIDAS[[#This Row],[FECHA]]</f>
        <v>79545904</v>
      </c>
      <c r="C87" t="str" cm="1">
        <f t="array" ref="C87">_xlfn.XLOOKUP(SALIDAS[[#This Row],[CODIGO]],STOCK[[#All],[CODIGO]],STOCK[[#All],[DESCRIPCION]],"PRODUCTO INEXISTENTE",0)</f>
        <v xml:space="preserve">BORRADOR PELIKAN PZ-20 </v>
      </c>
      <c r="D87" s="1">
        <v>45904</v>
      </c>
      <c r="E87">
        <v>1</v>
      </c>
    </row>
    <row r="88" spans="1:5" x14ac:dyDescent="0.25">
      <c r="A88">
        <v>796</v>
      </c>
      <c r="B88" t="str">
        <f>SALIDAS[[#This Row],[CODIGO]]&amp;SALIDAS[[#This Row],[FECHA]]</f>
        <v>79645904</v>
      </c>
      <c r="C88" t="str" cm="1">
        <f t="array" ref="C88">_xlfn.XLOOKUP(SALIDAS[[#This Row],[CODIGO]],STOCK[[#All],[CODIGO]],STOCK[[#All],[DESCRIPCION]],"PRODUCTO INEXISTENTE",0)</f>
        <v>BORRADOR PELIKAN PZ-60</v>
      </c>
      <c r="D88" s="1">
        <v>45904</v>
      </c>
      <c r="E88">
        <v>1</v>
      </c>
    </row>
    <row r="89" spans="1:5" x14ac:dyDescent="0.25">
      <c r="A89">
        <v>1119</v>
      </c>
      <c r="B89" t="str">
        <f>SALIDAS[[#This Row],[CODIGO]]&amp;SALIDAS[[#This Row],[FECHA]]</f>
        <v>111945904</v>
      </c>
      <c r="C89" t="str" cm="1">
        <f t="array" ref="C89">_xlfn.XLOOKUP(SALIDAS[[#This Row],[CODIGO]],STOCK[[#All],[CODIGO]],STOCK[[#All],[DESCRIPCION]],"PRODUCTO INEXISTENTE",0)</f>
        <v>CARPETA PRESENTACION CARTA</v>
      </c>
      <c r="D89" s="1">
        <v>45904</v>
      </c>
      <c r="E89">
        <v>4</v>
      </c>
    </row>
    <row r="90" spans="1:5" x14ac:dyDescent="0.25">
      <c r="A90">
        <v>1250</v>
      </c>
      <c r="B90" t="str">
        <f>SALIDAS[[#This Row],[CODIGO]]&amp;SALIDAS[[#This Row],[FECHA]]</f>
        <v>125045904</v>
      </c>
      <c r="C90" t="str" cm="1">
        <f t="array" ref="C90">_xlfn.XLOOKUP(SALIDAS[[#This Row],[CODIGO]],STOCK[[#All],[CODIGO]],STOCK[[#All],[DESCRIPCION]],"PRODUCTO INEXISTENTE",0)</f>
        <v>CARTON CARTULINA CALIBRE 14 "PLIEGO"</v>
      </c>
      <c r="D90" s="1">
        <v>45904</v>
      </c>
      <c r="E90">
        <v>3</v>
      </c>
    </row>
    <row r="91" spans="1:5" x14ac:dyDescent="0.25">
      <c r="A91">
        <v>1264</v>
      </c>
      <c r="B91" t="str">
        <f>SALIDAS[[#This Row],[CODIGO]]&amp;SALIDAS[[#This Row],[FECHA]]</f>
        <v>126445904</v>
      </c>
      <c r="C91" t="str" cm="1">
        <f t="array" ref="C91">_xlfn.XLOOKUP(SALIDAS[[#This Row],[CODIGO]],STOCK[[#All],[CODIGO]],STOCK[[#All],[DESCRIPCION]],"PRODUCTO INEXISTENTE",0)</f>
        <v>CARTON PAJA 1/8</v>
      </c>
      <c r="D91" s="1">
        <v>45904</v>
      </c>
      <c r="E91">
        <v>9</v>
      </c>
    </row>
    <row r="92" spans="1:5" x14ac:dyDescent="0.25">
      <c r="A92">
        <v>1266</v>
      </c>
      <c r="B92" t="str">
        <f>SALIDAS[[#This Row],[CODIGO]]&amp;SALIDAS[[#This Row],[FECHA]]</f>
        <v>126645904</v>
      </c>
      <c r="C92" t="str" cm="1">
        <f t="array" ref="C92">_xlfn.XLOOKUP(SALIDAS[[#This Row],[CODIGO]],STOCK[[#All],[CODIGO]],STOCK[[#All],[DESCRIPCION]],"PRODUCTO INEXISTENTE",0)</f>
        <v>CARTON PAJA PLIEGO</v>
      </c>
      <c r="D92" s="1">
        <v>45904</v>
      </c>
      <c r="E92">
        <v>1</v>
      </c>
    </row>
    <row r="93" spans="1:5" x14ac:dyDescent="0.25">
      <c r="A93">
        <v>1341</v>
      </c>
      <c r="B93" t="str">
        <f>SALIDAS[[#This Row],[CODIGO]]&amp;SALIDAS[[#This Row],[FECHA]]</f>
        <v>134145904</v>
      </c>
      <c r="C93" t="str" cm="1">
        <f t="array" ref="C93">_xlfn.XLOOKUP(SALIDAS[[#This Row],[CODIGO]],STOCK[[#All],[CODIGO]],STOCK[[#All],[DESCRIPCION]],"PRODUCTO INEXISTENTE",0)</f>
        <v>CARTULINA BRISTOL 1/8</v>
      </c>
      <c r="D93" s="1">
        <v>45904</v>
      </c>
      <c r="E93">
        <v>9</v>
      </c>
    </row>
    <row r="94" spans="1:5" x14ac:dyDescent="0.25">
      <c r="A94">
        <v>1351</v>
      </c>
      <c r="B94" t="str">
        <f>SALIDAS[[#This Row],[CODIGO]]&amp;SALIDAS[[#This Row],[FECHA]]</f>
        <v>135145904</v>
      </c>
      <c r="C94" t="str" cm="1">
        <f t="array" ref="C94">_xlfn.XLOOKUP(SALIDAS[[#This Row],[CODIGO]],STOCK[[#All],[CODIGO]],STOCK[[#All],[DESCRIPCION]],"PRODUCTO INEXISTENTE",0)</f>
        <v>CARTULINA BRISTOL PLIEGO 70*100</v>
      </c>
      <c r="D94" s="1">
        <v>45904</v>
      </c>
      <c r="E94">
        <v>3</v>
      </c>
    </row>
    <row r="95" spans="1:5" x14ac:dyDescent="0.25">
      <c r="A95">
        <v>14659</v>
      </c>
      <c r="B95" t="str">
        <f>SALIDAS[[#This Row],[CODIGO]]&amp;SALIDAS[[#This Row],[FECHA]]</f>
        <v>1465945904</v>
      </c>
      <c r="C95" t="str" cm="1">
        <f t="array" ref="C95">_xlfn.XLOOKUP(SALIDAS[[#This Row],[CODIGO]],STOCK[[#All],[CODIGO]],STOCK[[#All],[DESCRIPCION]],"PRODUCTO INEXISTENTE",0)</f>
        <v>CHINCHE PLASTIFICADO TRITON</v>
      </c>
      <c r="D95" s="1">
        <v>45904</v>
      </c>
      <c r="E95">
        <v>1</v>
      </c>
    </row>
    <row r="96" spans="1:5" x14ac:dyDescent="0.25">
      <c r="A96">
        <v>7662</v>
      </c>
      <c r="B96" t="str">
        <f>SALIDAS[[#This Row],[CODIGO]]&amp;SALIDAS[[#This Row],[FECHA]]</f>
        <v>766245904</v>
      </c>
      <c r="C96" t="str" cm="1">
        <f t="array" ref="C96">_xlfn.XLOOKUP(SALIDAS[[#This Row],[CODIGO]],STOCK[[#All],[CODIGO]],STOCK[[#All],[DESCRIPCION]],"PRODUCTO INEXISTENTE",0)</f>
        <v>COLOR OE-142*12 D/PUNTA</v>
      </c>
      <c r="D96" s="1">
        <v>45904</v>
      </c>
      <c r="E96">
        <v>2</v>
      </c>
    </row>
    <row r="97" spans="1:5" x14ac:dyDescent="0.25">
      <c r="A97">
        <v>1773</v>
      </c>
      <c r="B97" t="str">
        <f>SALIDAS[[#This Row],[CODIGO]]&amp;SALIDAS[[#This Row],[FECHA]]</f>
        <v>177345904</v>
      </c>
      <c r="C97" t="str" cm="1">
        <f t="array" ref="C97">_xlfn.XLOOKUP(SALIDAS[[#This Row],[CODIGO]],STOCK[[#All],[CODIGO]],STOCK[[#All],[DESCRIPCION]],"PRODUCTO INEXISTENTE",0)</f>
        <v>CORRECTOR CINTA OE-260</v>
      </c>
      <c r="D97" s="1">
        <v>45904</v>
      </c>
      <c r="E97">
        <v>1</v>
      </c>
    </row>
    <row r="98" spans="1:5" x14ac:dyDescent="0.25">
      <c r="A98">
        <v>1788</v>
      </c>
      <c r="B98" t="str">
        <f>SALIDAS[[#This Row],[CODIGO]]&amp;SALIDAS[[#This Row],[FECHA]]</f>
        <v>178845904</v>
      </c>
      <c r="C98" t="str" cm="1">
        <f t="array" ref="C98">_xlfn.XLOOKUP(SALIDAS[[#This Row],[CODIGO]],STOCK[[#All],[CODIGO]],STOCK[[#All],[DESCRIPCION]],"PRODUCTO INEXISTENTE",0)</f>
        <v>CORRECTOR LAPIZ OE-252</v>
      </c>
      <c r="D98" s="1">
        <v>45904</v>
      </c>
      <c r="E98">
        <v>1</v>
      </c>
    </row>
    <row r="99" spans="1:5" x14ac:dyDescent="0.25">
      <c r="A99">
        <v>10591</v>
      </c>
      <c r="B99" t="str">
        <f>SALIDAS[[#This Row],[CODIGO]]&amp;SALIDAS[[#This Row],[FECHA]]</f>
        <v>1059145904</v>
      </c>
      <c r="C99" t="str" cm="1">
        <f t="array" ref="C99">_xlfn.XLOOKUP(SALIDAS[[#This Row],[CODIGO]],STOCK[[#All],[CODIGO]],STOCK[[#All],[DESCRIPCION]],"PRODUCTO INEXISTENTE",0)</f>
        <v>CUADERNO COSIDO 50H</v>
      </c>
      <c r="D99" s="1">
        <v>45904</v>
      </c>
      <c r="E99">
        <v>2</v>
      </c>
    </row>
    <row r="100" spans="1:5" x14ac:dyDescent="0.25">
      <c r="A100">
        <v>2073</v>
      </c>
      <c r="B100" t="str">
        <f>SALIDAS[[#This Row],[CODIGO]]&amp;SALIDAS[[#This Row],[FECHA]]</f>
        <v>207345904</v>
      </c>
      <c r="C100" t="str" cm="1">
        <f t="array" ref="C100">_xlfn.XLOOKUP(SALIDAS[[#This Row],[CODIGO]],STOCK[[#All],[CODIGO]],STOCK[[#All],[DESCRIPCION]],"PRODUCTO INEXISTENTE",0)</f>
        <v>CURAS VENDITAS</v>
      </c>
      <c r="D100" s="1">
        <v>45904</v>
      </c>
      <c r="E100">
        <v>2</v>
      </c>
    </row>
    <row r="101" spans="1:5" x14ac:dyDescent="0.25">
      <c r="A101">
        <v>8015</v>
      </c>
      <c r="B101" t="str">
        <f>SALIDAS[[#This Row],[CODIGO]]&amp;SALIDAS[[#This Row],[FECHA]]</f>
        <v>801545904</v>
      </c>
      <c r="C101" t="str" cm="1">
        <f t="array" ref="C101">_xlfn.XLOOKUP(SALIDAS[[#This Row],[CODIGO]],STOCK[[#All],[CODIGO]],STOCK[[#All],[DESCRIPCION]],"PRODUCTO INEXISTENTE",0)</f>
        <v>FOMY 1/8</v>
      </c>
      <c r="D101" s="1">
        <v>45904</v>
      </c>
      <c r="E101">
        <v>2</v>
      </c>
    </row>
    <row r="102" spans="1:5" x14ac:dyDescent="0.25">
      <c r="A102">
        <v>9287</v>
      </c>
      <c r="B102" t="str">
        <f>SALIDAS[[#This Row],[CODIGO]]&amp;SALIDAS[[#This Row],[FECHA]]</f>
        <v>928745904</v>
      </c>
      <c r="C102" t="str" cm="1">
        <f t="array" ref="C102">_xlfn.XLOOKUP(SALIDAS[[#This Row],[CODIGO]],STOCK[[#All],[CODIGO]],STOCK[[#All],[DESCRIPCION]],"PRODUCTO INEXISTENTE",0)</f>
        <v>FOMY ESCARCHADO 1/8</v>
      </c>
      <c r="D102" s="1">
        <v>45904</v>
      </c>
      <c r="E102">
        <v>3</v>
      </c>
    </row>
    <row r="103" spans="1:5" x14ac:dyDescent="0.25">
      <c r="A103">
        <v>8018</v>
      </c>
      <c r="B103" t="str">
        <f>SALIDAS[[#This Row],[CODIGO]]&amp;SALIDAS[[#This Row],[FECHA]]</f>
        <v>801845904</v>
      </c>
      <c r="C103" t="str" cm="1">
        <f t="array" ref="C103">_xlfn.XLOOKUP(SALIDAS[[#This Row],[CODIGO]],STOCK[[#All],[CODIGO]],STOCK[[#All],[DESCRIPCION]],"PRODUCTO INEXISTENTE",0)</f>
        <v>FOMY PLIEGO</v>
      </c>
      <c r="D103" s="1">
        <v>45904</v>
      </c>
      <c r="E103">
        <v>1</v>
      </c>
    </row>
    <row r="104" spans="1:5" x14ac:dyDescent="0.25">
      <c r="A104">
        <v>2515</v>
      </c>
      <c r="B104" t="str">
        <f>SALIDAS[[#This Row],[CODIGO]]&amp;SALIDAS[[#This Row],[FECHA]]</f>
        <v>251545904</v>
      </c>
      <c r="C104" t="str" cm="1">
        <f t="array" ref="C104">_xlfn.XLOOKUP(SALIDAS[[#This Row],[CODIGO]],STOCK[[#All],[CODIGO]],STOCK[[#All],[DESCRIPCION]],"PRODUCTO INEXISTENTE",0)</f>
        <v>HOJA EXAMEN</v>
      </c>
      <c r="D104" s="1">
        <v>45904</v>
      </c>
      <c r="E104">
        <v>4</v>
      </c>
    </row>
    <row r="105" spans="1:5" x14ac:dyDescent="0.25">
      <c r="A105">
        <v>9797</v>
      </c>
      <c r="B105" t="str">
        <f>SALIDAS[[#This Row],[CODIGO]]&amp;SALIDAS[[#This Row],[FECHA]]</f>
        <v>979745904</v>
      </c>
      <c r="C105" t="str" cm="1">
        <f t="array" ref="C105">_xlfn.XLOOKUP(SALIDAS[[#This Row],[CODIGO]],STOCK[[#All],[CODIGO]],STOCK[[#All],[DESCRIPCION]],"PRODUCTO INEXISTENTE",0)</f>
        <v>LANA ESCOLAR</v>
      </c>
      <c r="D105" s="1">
        <v>45904</v>
      </c>
      <c r="E105">
        <v>1</v>
      </c>
    </row>
    <row r="106" spans="1:5" x14ac:dyDescent="0.25">
      <c r="A106">
        <v>7664</v>
      </c>
      <c r="B106" t="str">
        <f>SALIDAS[[#This Row],[CODIGO]]&amp;SALIDAS[[#This Row],[FECHA]]</f>
        <v>766445904</v>
      </c>
      <c r="C106" t="str" cm="1">
        <f t="array" ref="C106">_xlfn.XLOOKUP(SALIDAS[[#This Row],[CODIGO]],STOCK[[#All],[CODIGO]],STOCK[[#All],[DESCRIPCION]],"PRODUCTO INEXISTENTE",0)</f>
        <v>LAPIZ OE-150 NEGRO</v>
      </c>
      <c r="D106" s="1">
        <v>45904</v>
      </c>
      <c r="E106">
        <v>2</v>
      </c>
    </row>
    <row r="107" spans="1:5" x14ac:dyDescent="0.25">
      <c r="A107">
        <v>2643</v>
      </c>
      <c r="B107" t="str">
        <f>SALIDAS[[#This Row],[CODIGO]]&amp;SALIDAS[[#This Row],[FECHA]]</f>
        <v>264345904</v>
      </c>
      <c r="C107" t="str" cm="1">
        <f t="array" ref="C107">_xlfn.XLOOKUP(SALIDAS[[#This Row],[CODIGO]],STOCK[[#All],[CODIGO]],STOCK[[#All],[DESCRIPCION]],"PRODUCTO INEXISTENTE",0)</f>
        <v>LAPIZ PRESTO FABER</v>
      </c>
      <c r="D107" s="1">
        <v>45904</v>
      </c>
      <c r="E107">
        <v>1</v>
      </c>
    </row>
    <row r="108" spans="1:5" x14ac:dyDescent="0.25">
      <c r="A108">
        <v>2648</v>
      </c>
      <c r="B108" t="str">
        <f>SALIDAS[[#This Row],[CODIGO]]&amp;SALIDAS[[#This Row],[FECHA]]</f>
        <v>264845904</v>
      </c>
      <c r="C108" t="str" cm="1">
        <f t="array" ref="C108">_xlfn.XLOOKUP(SALIDAS[[#This Row],[CODIGO]],STOCK[[#All],[CODIGO]],STOCK[[#All],[DESCRIPCION]],"PRODUCTO INEXISTENTE",0)</f>
        <v>LAPIZ ROJO COLORCHECK</v>
      </c>
      <c r="D108" s="1">
        <v>45904</v>
      </c>
      <c r="E108">
        <v>1</v>
      </c>
    </row>
    <row r="109" spans="1:5" x14ac:dyDescent="0.25">
      <c r="A109">
        <v>2653</v>
      </c>
      <c r="B109" t="str">
        <f>SALIDAS[[#This Row],[CODIGO]]&amp;SALIDAS[[#This Row],[FECHA]]</f>
        <v>265345904</v>
      </c>
      <c r="C109" t="str" cm="1">
        <f t="array" ref="C109">_xlfn.XLOOKUP(SALIDAS[[#This Row],[CODIGO]],STOCK[[#All],[CODIGO]],STOCK[[#All],[DESCRIPCION]],"PRODUCTO INEXISTENTE",0)</f>
        <v>LAPIZ ROJO KORES</v>
      </c>
      <c r="D109" s="1">
        <v>45904</v>
      </c>
      <c r="E109">
        <v>1</v>
      </c>
    </row>
    <row r="110" spans="1:5" x14ac:dyDescent="0.25">
      <c r="A110">
        <v>2656</v>
      </c>
      <c r="B110" t="str">
        <f>SALIDAS[[#This Row],[CODIGO]]&amp;SALIDAS[[#This Row],[FECHA]]</f>
        <v>265645904</v>
      </c>
      <c r="C110" t="str" cm="1">
        <f t="array" ref="C110">_xlfn.XLOOKUP(SALIDAS[[#This Row],[CODIGO]],STOCK[[#All],[CODIGO]],STOCK[[#All],[DESCRIPCION]],"PRODUCTO INEXISTENTE",0)</f>
        <v>LAZO PARA SALTAR 2MT</v>
      </c>
      <c r="D110" s="1">
        <v>45904</v>
      </c>
      <c r="E110">
        <v>1</v>
      </c>
    </row>
    <row r="111" spans="1:5" x14ac:dyDescent="0.25">
      <c r="A111">
        <v>2782</v>
      </c>
      <c r="B111" t="str">
        <f>SALIDAS[[#This Row],[CODIGO]]&amp;SALIDAS[[#This Row],[FECHA]]</f>
        <v>278245904</v>
      </c>
      <c r="C111" t="str" cm="1">
        <f t="array" ref="C111">_xlfn.XLOOKUP(SALIDAS[[#This Row],[CODIGO]],STOCK[[#All],[CODIGO]],STOCK[[#All],[DESCRIPCION]],"PRODUCTO INEXISTENTE",0)</f>
        <v>MARCADOR 420 PELIKAN</v>
      </c>
      <c r="D111" s="1">
        <v>45904</v>
      </c>
      <c r="E111">
        <v>1</v>
      </c>
    </row>
    <row r="112" spans="1:5" x14ac:dyDescent="0.25">
      <c r="A112">
        <v>2830</v>
      </c>
      <c r="B112" t="str">
        <f>SALIDAS[[#This Row],[CODIGO]]&amp;SALIDAS[[#This Row],[FECHA]]</f>
        <v>283045904</v>
      </c>
      <c r="C112" t="str" cm="1">
        <f t="array" ref="C112">_xlfn.XLOOKUP(SALIDAS[[#This Row],[CODIGO]],STOCK[[#All],[CODIGO]],STOCK[[#All],[DESCRIPCION]],"PRODUCTO INEXISTENTE",0)</f>
        <v>MARCADOR SHARPIE</v>
      </c>
      <c r="D112" s="1">
        <v>45904</v>
      </c>
      <c r="E112">
        <v>5</v>
      </c>
    </row>
    <row r="113" spans="1:5" x14ac:dyDescent="0.25">
      <c r="A113">
        <v>3243</v>
      </c>
      <c r="B113" t="str">
        <f>SALIDAS[[#This Row],[CODIGO]]&amp;SALIDAS[[#This Row],[FECHA]]</f>
        <v>324345904</v>
      </c>
      <c r="C113" t="str" cm="1">
        <f t="array" ref="C113">_xlfn.XLOOKUP(SALIDAS[[#This Row],[CODIGO]],STOCK[[#All],[CODIGO]],STOCK[[#All],[DESCRIPCION]],"PRODUCTO INEXISTENTE",0)</f>
        <v>PALO PINCHO 30CM *100</v>
      </c>
      <c r="D113" s="1">
        <v>45904</v>
      </c>
      <c r="E113">
        <v>3</v>
      </c>
    </row>
    <row r="114" spans="1:5" x14ac:dyDescent="0.25">
      <c r="A114">
        <v>3271</v>
      </c>
      <c r="B114" t="str">
        <f>SALIDAS[[#This Row],[CODIGO]]&amp;SALIDAS[[#This Row],[FECHA]]</f>
        <v>327145904</v>
      </c>
      <c r="C114" t="str" cm="1">
        <f t="array" ref="C114">_xlfn.XLOOKUP(SALIDAS[[#This Row],[CODIGO]],STOCK[[#All],[CODIGO]],STOCK[[#All],[DESCRIPCION]],"PRODUCTO INEXISTENTE",0)</f>
        <v>PAPEL CRAF PLIEGO 70*100</v>
      </c>
      <c r="D114" s="1">
        <v>45904</v>
      </c>
      <c r="E114">
        <v>2</v>
      </c>
    </row>
    <row r="115" spans="1:5" x14ac:dyDescent="0.25">
      <c r="A115">
        <v>3272</v>
      </c>
      <c r="B115" t="str">
        <f>SALIDAS[[#This Row],[CODIGO]]&amp;SALIDAS[[#This Row],[FECHA]]</f>
        <v>327245904</v>
      </c>
      <c r="C115" t="str" cm="1">
        <f t="array" ref="C115">_xlfn.XLOOKUP(SALIDAS[[#This Row],[CODIGO]],STOCK[[#All],[CODIGO]],STOCK[[#All],[DESCRIPCION]],"PRODUCTO INEXISTENTE",0)</f>
        <v>PAPEL CREPE PLIEGO</v>
      </c>
      <c r="D115" s="1">
        <v>45904</v>
      </c>
      <c r="E115">
        <v>2</v>
      </c>
    </row>
    <row r="116" spans="1:5" x14ac:dyDescent="0.25">
      <c r="A116">
        <v>17597</v>
      </c>
      <c r="B116" t="str">
        <f>SALIDAS[[#This Row],[CODIGO]]&amp;SALIDAS[[#This Row],[FECHA]]</f>
        <v>1759745904</v>
      </c>
      <c r="C116" t="str" cm="1">
        <f t="array" ref="C116">_xlfn.XLOOKUP(SALIDAS[[#This Row],[CODIGO]],STOCK[[#All],[CODIGO]],STOCK[[#All],[DESCRIPCION]],"PRODUCTO INEXISTENTE",0)</f>
        <v>PAPEL PERGAMINO 1/8 90GRS</v>
      </c>
      <c r="D116" s="1">
        <v>45904</v>
      </c>
      <c r="E116">
        <v>6</v>
      </c>
    </row>
    <row r="117" spans="1:5" x14ac:dyDescent="0.25">
      <c r="A117">
        <v>3318</v>
      </c>
      <c r="B117" t="str">
        <f>SALIDAS[[#This Row],[CODIGO]]&amp;SALIDAS[[#This Row],[FECHA]]</f>
        <v>331845904</v>
      </c>
      <c r="C117" t="str" cm="1">
        <f t="array" ref="C117">_xlfn.XLOOKUP(SALIDAS[[#This Row],[CODIGO]],STOCK[[#All],[CODIGO]],STOCK[[#All],[DESCRIPCION]],"PRODUCTO INEXISTENTE",0)</f>
        <v>PAPEL PERIODICO PLIEGO 70*100</v>
      </c>
      <c r="D117" s="1">
        <v>45904</v>
      </c>
      <c r="E117">
        <v>8</v>
      </c>
    </row>
    <row r="118" spans="1:5" x14ac:dyDescent="0.25">
      <c r="A118">
        <v>3331</v>
      </c>
      <c r="B118" t="str">
        <f>SALIDAS[[#This Row],[CODIGO]]&amp;SALIDAS[[#This Row],[FECHA]]</f>
        <v>333145904</v>
      </c>
      <c r="C118" t="str" cm="1">
        <f t="array" ref="C118">_xlfn.XLOOKUP(SALIDAS[[#This Row],[CODIGO]],STOCK[[#All],[CODIGO]],STOCK[[#All],[DESCRIPCION]],"PRODUCTO INEXISTENTE",0)</f>
        <v>PAPEL SILUETA 50*70</v>
      </c>
      <c r="D118" s="1">
        <v>45904</v>
      </c>
      <c r="E118">
        <v>2</v>
      </c>
    </row>
    <row r="119" spans="1:5" x14ac:dyDescent="0.25">
      <c r="A119">
        <v>4789</v>
      </c>
      <c r="B119" t="str">
        <f>SALIDAS[[#This Row],[CODIGO]]&amp;SALIDAS[[#This Row],[FECHA]]</f>
        <v>478945904</v>
      </c>
      <c r="C119" t="str" cm="1">
        <f t="array" ref="C119">_xlfn.XLOOKUP(SALIDAS[[#This Row],[CODIGO]],STOCK[[#All],[CODIGO]],STOCK[[#All],[DESCRIPCION]],"PRODUCTO INEXISTENTE",0)</f>
        <v>PEGANTE BARRA OE-210 10GR</v>
      </c>
      <c r="D119" s="1">
        <v>45904</v>
      </c>
      <c r="E119">
        <v>2</v>
      </c>
    </row>
    <row r="120" spans="1:5" x14ac:dyDescent="0.25">
      <c r="A120">
        <v>4422</v>
      </c>
      <c r="B120" t="str">
        <f>SALIDAS[[#This Row],[CODIGO]]&amp;SALIDAS[[#This Row],[FECHA]]</f>
        <v>442245904</v>
      </c>
      <c r="C120" t="str" cm="1">
        <f t="array" ref="C120">_xlfn.XLOOKUP(SALIDAS[[#This Row],[CODIGO]],STOCK[[#All],[CODIGO]],STOCK[[#All],[DESCRIPCION]],"PRODUCTO INEXISTENTE",0)</f>
        <v>PEGANTE BARRA OE-212 21GR</v>
      </c>
      <c r="D120" s="1">
        <v>45904</v>
      </c>
      <c r="E120">
        <v>1</v>
      </c>
    </row>
    <row r="121" spans="1:5" x14ac:dyDescent="0.25">
      <c r="A121">
        <v>3434</v>
      </c>
      <c r="B121" t="str">
        <f>SALIDAS[[#This Row],[CODIGO]]&amp;SALIDAS[[#This Row],[FECHA]]</f>
        <v>343445904</v>
      </c>
      <c r="C121" t="str" cm="1">
        <f t="array" ref="C121">_xlfn.XLOOKUP(SALIDAS[[#This Row],[CODIGO]],STOCK[[#All],[CODIGO]],STOCK[[#All],[DESCRIPCION]],"PRODUCTO INEXISTENTE",0)</f>
        <v>PEGANTE LIQUIDO PAYASITO 20GR</v>
      </c>
      <c r="D121" s="1">
        <v>45904</v>
      </c>
      <c r="E121">
        <v>1</v>
      </c>
    </row>
    <row r="122" spans="1:5" x14ac:dyDescent="0.25">
      <c r="A122">
        <v>3436</v>
      </c>
      <c r="B122" t="str">
        <f>SALIDAS[[#This Row],[CODIGO]]&amp;SALIDAS[[#This Row],[FECHA]]</f>
        <v>343645904</v>
      </c>
      <c r="C122" t="str" cm="1">
        <f t="array" ref="C122">_xlfn.XLOOKUP(SALIDAS[[#This Row],[CODIGO]],STOCK[[#All],[CODIGO]],STOCK[[#All],[DESCRIPCION]],"PRODUCTO INEXISTENTE",0)</f>
        <v>PEGANTE LIQUIDO PAYASITO 40GR</v>
      </c>
      <c r="D122" s="1">
        <v>45904</v>
      </c>
      <c r="E122">
        <v>1</v>
      </c>
    </row>
    <row r="123" spans="1:5" x14ac:dyDescent="0.25">
      <c r="A123">
        <v>3655</v>
      </c>
      <c r="B123" t="str">
        <f>SALIDAS[[#This Row],[CODIGO]]&amp;SALIDAS[[#This Row],[FECHA]]</f>
        <v>365545904</v>
      </c>
      <c r="C123" t="str" cm="1">
        <f t="array" ref="C123">_xlfn.XLOOKUP(SALIDAS[[#This Row],[CODIGO]],STOCK[[#All],[CODIGO]],STOCK[[#All],[DESCRIPCION]],"PRODUCTO INEXISTENTE",0)</f>
        <v>PLASTILINA EN BARRA</v>
      </c>
      <c r="D123" s="1">
        <v>45904</v>
      </c>
      <c r="E123">
        <v>1</v>
      </c>
    </row>
    <row r="124" spans="1:5" x14ac:dyDescent="0.25">
      <c r="A124">
        <v>4122</v>
      </c>
      <c r="B124" t="str">
        <f>SALIDAS[[#This Row],[CODIGO]]&amp;SALIDAS[[#This Row],[FECHA]]</f>
        <v>412245904</v>
      </c>
      <c r="C124" t="str" cm="1">
        <f t="array" ref="C124">_xlfn.XLOOKUP(SALIDAS[[#This Row],[CODIGO]],STOCK[[#All],[CODIGO]],STOCK[[#All],[DESCRIPCION]],"PRODUCTO INEXISTENTE",0)</f>
        <v>SILICONA BARRA DELGADA OE-196</v>
      </c>
      <c r="D124" s="1">
        <v>45904</v>
      </c>
      <c r="E124">
        <v>4</v>
      </c>
    </row>
    <row r="125" spans="1:5" x14ac:dyDescent="0.25">
      <c r="A125">
        <v>11540</v>
      </c>
      <c r="B125" t="str">
        <f>SALIDAS[[#This Row],[CODIGO]]&amp;SALIDAS[[#This Row],[FECHA]]</f>
        <v>1154045904</v>
      </c>
      <c r="C125" t="str" cm="1">
        <f t="array" ref="C125">_xlfn.XLOOKUP(SALIDAS[[#This Row],[CODIGO]],STOCK[[#All],[CODIGO]],STOCK[[#All],[DESCRIPCION]],"PRODUCTO INEXISTENTE",0)</f>
        <v>SILICONA LIQUIDA OE-190 30ML</v>
      </c>
      <c r="D125" s="1">
        <v>45904</v>
      </c>
      <c r="E125">
        <v>1</v>
      </c>
    </row>
    <row r="126" spans="1:5" x14ac:dyDescent="0.25">
      <c r="A126">
        <v>11542</v>
      </c>
      <c r="B126" t="str">
        <f>SALIDAS[[#This Row],[CODIGO]]&amp;SALIDAS[[#This Row],[FECHA]]</f>
        <v>1154245904</v>
      </c>
      <c r="C126" t="str" cm="1">
        <f t="array" ref="C126">_xlfn.XLOOKUP(SALIDAS[[#This Row],[CODIGO]],STOCK[[#All],[CODIGO]],STOCK[[#All],[DESCRIPCION]],"PRODUCTO INEXISTENTE",0)</f>
        <v>SILICONA LIQUIEDA OE-192 100ML</v>
      </c>
      <c r="D126" s="1">
        <v>45904</v>
      </c>
      <c r="E126">
        <v>1</v>
      </c>
    </row>
    <row r="127" spans="1:5" x14ac:dyDescent="0.25">
      <c r="A127">
        <v>15985</v>
      </c>
      <c r="B127" t="str">
        <f>SALIDAS[[#This Row],[CODIGO]]&amp;SALIDAS[[#This Row],[FECHA]]</f>
        <v>1598545904</v>
      </c>
      <c r="C127" t="str" cm="1">
        <f t="array" ref="C127">_xlfn.XLOOKUP(SALIDAS[[#This Row],[CODIGO]],STOCK[[#All],[CODIGO]],STOCK[[#All],[DESCRIPCION]],"PRODUCTO INEXISTENTE",0)</f>
        <v>TACO PAPEL BOND 8*8CM</v>
      </c>
      <c r="D127" s="1">
        <v>45904</v>
      </c>
      <c r="E127">
        <v>2</v>
      </c>
    </row>
    <row r="128" spans="1:5" x14ac:dyDescent="0.25">
      <c r="A128">
        <v>8835</v>
      </c>
      <c r="B128" t="str">
        <f>SALIDAS[[#This Row],[CODIGO]]&amp;SALIDAS[[#This Row],[FECHA]]</f>
        <v>883545904</v>
      </c>
      <c r="C128" t="str" cm="1">
        <f t="array" ref="C128">_xlfn.XLOOKUP(SALIDAS[[#This Row],[CODIGO]],STOCK[[#All],[CODIGO]],STOCK[[#All],[DESCRIPCION]],"PRODUCTO INEXISTENTE",0)</f>
        <v>TAJALAPIZ DEPOSITO GIGO</v>
      </c>
      <c r="D128" s="1">
        <v>45904</v>
      </c>
      <c r="E128">
        <v>1</v>
      </c>
    </row>
    <row r="129" spans="1:5" x14ac:dyDescent="0.25">
      <c r="A129">
        <v>4244</v>
      </c>
      <c r="B129" t="str">
        <f>SALIDAS[[#This Row],[CODIGO]]&amp;SALIDAS[[#This Row],[FECHA]]</f>
        <v>424445904</v>
      </c>
      <c r="C129" t="str" cm="1">
        <f t="array" ref="C129">_xlfn.XLOOKUP(SALIDAS[[#This Row],[CODIGO]],STOCK[[#All],[CODIGO]],STOCK[[#All],[DESCRIPCION]],"PRODUCTO INEXISTENTE",0)</f>
        <v>TAJALAPIZ METALICO</v>
      </c>
      <c r="D129" s="1">
        <v>45904</v>
      </c>
      <c r="E129">
        <v>1</v>
      </c>
    </row>
    <row r="130" spans="1:5" x14ac:dyDescent="0.25">
      <c r="A130">
        <v>13624</v>
      </c>
      <c r="B130" t="str">
        <f>SALIDAS[[#This Row],[CODIGO]]&amp;SALIDAS[[#This Row],[FECHA]]</f>
        <v>1362445904</v>
      </c>
      <c r="C130" t="str" cm="1">
        <f t="array" ref="C130">_xlfn.XLOOKUP(SALIDAS[[#This Row],[CODIGO]],STOCK[[#All],[CODIGO]],STOCK[[#All],[DESCRIPCION]],"PRODUCTO INEXISTENTE",0)</f>
        <v>TAPABOCAS</v>
      </c>
      <c r="D130" s="1">
        <v>45904</v>
      </c>
      <c r="E130">
        <v>2</v>
      </c>
    </row>
    <row r="131" spans="1:5" x14ac:dyDescent="0.25">
      <c r="A131">
        <v>4312</v>
      </c>
      <c r="B131" t="str">
        <f>SALIDAS[[#This Row],[CODIGO]]&amp;SALIDAS[[#This Row],[FECHA]]</f>
        <v>431245904</v>
      </c>
      <c r="C131" t="str" cm="1">
        <f t="array" ref="C131">_xlfn.XLOOKUP(SALIDAS[[#This Row],[CODIGO]],STOCK[[#All],[CODIGO]],STOCK[[#All],[DESCRIPCION]],"PRODUCTO INEXISTENTE",0)</f>
        <v>TEMPERA PAYASITO CAJA*6</v>
      </c>
      <c r="D131" s="1">
        <v>45904</v>
      </c>
      <c r="E131">
        <v>2</v>
      </c>
    </row>
    <row r="132" spans="1:5" x14ac:dyDescent="0.25">
      <c r="A132">
        <v>6263</v>
      </c>
      <c r="B132" t="str">
        <f>SALIDAS[[#This Row],[CODIGO]]&amp;SALIDAS[[#This Row],[FECHA]]</f>
        <v>626345904</v>
      </c>
      <c r="C132" t="str" cm="1">
        <f t="array" ref="C132">_xlfn.XLOOKUP(SALIDAS[[#This Row],[CODIGO]],STOCK[[#All],[CODIGO]],STOCK[[#All],[DESCRIPCION]],"PRODUCTO INEXISTENTE",0)</f>
        <v>TIJERA OE-234 PUNTA ROMA</v>
      </c>
      <c r="D132" s="1">
        <v>45904</v>
      </c>
      <c r="E132">
        <v>1</v>
      </c>
    </row>
    <row r="133" spans="1:5" x14ac:dyDescent="0.25">
      <c r="A133">
        <v>4470</v>
      </c>
      <c r="B133" t="str">
        <f>SALIDAS[[#This Row],[CODIGO]]&amp;SALIDAS[[#This Row],[FECHA]]</f>
        <v>447045904</v>
      </c>
      <c r="C133" t="str" cm="1">
        <f t="array" ref="C133">_xlfn.XLOOKUP(SALIDAS[[#This Row],[CODIGO]],STOCK[[#All],[CODIGO]],STOCK[[#All],[DESCRIPCION]],"PRODUCTO INEXISTENTE",0)</f>
        <v>VINILO PAYASITO 125GR</v>
      </c>
      <c r="D133" s="1">
        <v>45904</v>
      </c>
      <c r="E133">
        <v>2</v>
      </c>
    </row>
    <row r="134" spans="1:5" x14ac:dyDescent="0.25">
      <c r="A134">
        <v>4475</v>
      </c>
      <c r="B134" t="str">
        <f>SALIDAS[[#This Row],[CODIGO]]&amp;SALIDAS[[#This Row],[FECHA]]</f>
        <v>447545904</v>
      </c>
      <c r="C134" t="str" cm="1">
        <f t="array" ref="C134">_xlfn.XLOOKUP(SALIDAS[[#This Row],[CODIGO]],STOCK[[#All],[CODIGO]],STOCK[[#All],[DESCRIPCION]],"PRODUCTO INEXISTENTE",0)</f>
        <v>VINILO PAYASITO 80GR</v>
      </c>
      <c r="D134" s="1">
        <v>45904</v>
      </c>
      <c r="E134">
        <v>1</v>
      </c>
    </row>
    <row r="135" spans="1:5" x14ac:dyDescent="0.25">
      <c r="A135" s="2">
        <v>431</v>
      </c>
      <c r="B135" t="str">
        <f>SALIDAS[[#This Row],[CODIGO]]&amp;SALIDAS[[#This Row],[FECHA]]</f>
        <v>43145905</v>
      </c>
      <c r="C135" t="str" cm="1">
        <f t="array" ref="C135">_xlfn.XLOOKUP(SALIDAS[[#This Row],[CODIGO]],STOCK[[#All],[CODIGO]],STOCK[[#All],[DESCRIPCION]],"PRODUCTO INEXISTENTE",0)</f>
        <v>BALSO CUADRADO DE 20*20MM</v>
      </c>
      <c r="D135" s="1">
        <v>45905</v>
      </c>
      <c r="E135">
        <v>2</v>
      </c>
    </row>
    <row r="136" spans="1:5" x14ac:dyDescent="0.25">
      <c r="A136">
        <v>441</v>
      </c>
      <c r="B136" t="str">
        <f>SALIDAS[[#This Row],[CODIGO]]&amp;SALIDAS[[#This Row],[FECHA]]</f>
        <v>44145905</v>
      </c>
      <c r="C136" t="str" cm="1">
        <f t="array" ref="C136">_xlfn.XLOOKUP(SALIDAS[[#This Row],[CODIGO]],STOCK[[#All],[CODIGO]],STOCK[[#All],[DESCRIPCION]],"PRODUCTO INEXISTENTE",0)</f>
        <v>BALSO REDONDO 6MM</v>
      </c>
      <c r="D136" s="1">
        <v>45905</v>
      </c>
      <c r="E136">
        <v>2</v>
      </c>
    </row>
    <row r="137" spans="1:5" x14ac:dyDescent="0.25">
      <c r="A137">
        <v>633</v>
      </c>
      <c r="B137" t="str">
        <f>SALIDAS[[#This Row],[CODIGO]]&amp;SALIDAS[[#This Row],[FECHA]]</f>
        <v>63345905</v>
      </c>
      <c r="C137" t="str" cm="1">
        <f t="array" ref="C137">_xlfn.XLOOKUP(SALIDAS[[#This Row],[CODIGO]],STOCK[[#All],[CODIGO]],STOCK[[#All],[DESCRIPCION]],"PRODUCTO INEXISTENTE",0)</f>
        <v>BOLA ICOPOR NO. 1</v>
      </c>
      <c r="D137" s="1">
        <v>45905</v>
      </c>
      <c r="E137">
        <v>7</v>
      </c>
    </row>
    <row r="138" spans="1:5" x14ac:dyDescent="0.25">
      <c r="A138">
        <v>2247</v>
      </c>
      <c r="B138" t="str">
        <f>SALIDAS[[#This Row],[CODIGO]]&amp;SALIDAS[[#This Row],[FECHA]]</f>
        <v>224745905</v>
      </c>
      <c r="C138" t="str" cm="1">
        <f t="array" ref="C138">_xlfn.XLOOKUP(SALIDAS[[#This Row],[CODIGO]],STOCK[[#All],[CODIGO]],STOCK[[#All],[DESCRIPCION]],"PRODUCTO INEXISTENTE",0)</f>
        <v>BOLI KILOMETRICO TAPA COLOR</v>
      </c>
      <c r="D138" s="1">
        <v>45905</v>
      </c>
      <c r="E138">
        <v>2</v>
      </c>
    </row>
    <row r="139" spans="1:5" x14ac:dyDescent="0.25">
      <c r="A139">
        <v>14132</v>
      </c>
      <c r="B139" t="str">
        <f>SALIDAS[[#This Row],[CODIGO]]&amp;SALIDAS[[#This Row],[FECHA]]</f>
        <v>1413245905</v>
      </c>
      <c r="C139" t="str" cm="1">
        <f t="array" ref="C139">_xlfn.XLOOKUP(SALIDAS[[#This Row],[CODIGO]],STOCK[[#All],[CODIGO]],STOCK[[#All],[DESCRIPCION]],"PRODUCTO INEXISTENTE",0)</f>
        <v>BOLI OE-052 S/GEL 0,7 RETRACTIL</v>
      </c>
      <c r="D139" s="1">
        <v>45905</v>
      </c>
      <c r="E139">
        <v>4</v>
      </c>
    </row>
    <row r="140" spans="1:5" x14ac:dyDescent="0.25">
      <c r="A140">
        <v>8102</v>
      </c>
      <c r="B140" t="str">
        <f>SALIDAS[[#This Row],[CODIGO]]&amp;SALIDAS[[#This Row],[FECHA]]</f>
        <v>810245905</v>
      </c>
      <c r="C140" t="str" cm="1">
        <f t="array" ref="C140">_xlfn.XLOOKUP(SALIDAS[[#This Row],[CODIGO]],STOCK[[#All],[CODIGO]],STOCK[[#All],[DESCRIPCION]],"PRODUCTO INEXISTENTE",0)</f>
        <v>BOLI OE-076 S/GEL 0,7</v>
      </c>
      <c r="D140" s="1">
        <v>45905</v>
      </c>
      <c r="E140">
        <v>4</v>
      </c>
    </row>
    <row r="141" spans="1:5" x14ac:dyDescent="0.25">
      <c r="A141">
        <v>1104</v>
      </c>
      <c r="B141" t="str">
        <f>SALIDAS[[#This Row],[CODIGO]]&amp;SALIDAS[[#This Row],[FECHA]]</f>
        <v>110445905</v>
      </c>
      <c r="C141" t="str" cm="1">
        <f t="array" ref="C141">_xlfn.XLOOKUP(SALIDAS[[#This Row],[CODIGO]],STOCK[[#All],[CODIGO]],STOCK[[#All],[DESCRIPCION]],"PRODUCTO INEXISTENTE",0)</f>
        <v>CARPETA OE-812 FUELLE OFICIO</v>
      </c>
      <c r="D141" s="1">
        <v>45905</v>
      </c>
      <c r="E141">
        <v>2</v>
      </c>
    </row>
    <row r="142" spans="1:5" x14ac:dyDescent="0.25">
      <c r="A142">
        <v>1119</v>
      </c>
      <c r="B142" t="str">
        <f>SALIDAS[[#This Row],[CODIGO]]&amp;SALIDAS[[#This Row],[FECHA]]</f>
        <v>111945905</v>
      </c>
      <c r="C142" t="str" cm="1">
        <f t="array" ref="C142">_xlfn.XLOOKUP(SALIDAS[[#This Row],[CODIGO]],STOCK[[#All],[CODIGO]],STOCK[[#All],[DESCRIPCION]],"PRODUCTO INEXISTENTE",0)</f>
        <v>CARPETA PRESENTACION CARTA</v>
      </c>
      <c r="D142" s="1">
        <v>45905</v>
      </c>
      <c r="E142">
        <v>5</v>
      </c>
    </row>
    <row r="143" spans="1:5" x14ac:dyDescent="0.25">
      <c r="A143">
        <v>1120</v>
      </c>
      <c r="B143" t="str">
        <f>SALIDAS[[#This Row],[CODIGO]]&amp;SALIDAS[[#This Row],[FECHA]]</f>
        <v>112045905</v>
      </c>
      <c r="C143" t="str" cm="1">
        <f t="array" ref="C143">_xlfn.XLOOKUP(SALIDAS[[#This Row],[CODIGO]],STOCK[[#All],[CODIGO]],STOCK[[#All],[DESCRIPCION]],"PRODUCTO INEXISTENTE",0)</f>
        <v>CARPETA PRESENTACION OFICIO</v>
      </c>
      <c r="D143" s="1">
        <v>45905</v>
      </c>
      <c r="E143">
        <v>3</v>
      </c>
    </row>
    <row r="144" spans="1:5" x14ac:dyDescent="0.25">
      <c r="A144">
        <v>1264</v>
      </c>
      <c r="B144" t="str">
        <f>SALIDAS[[#This Row],[CODIGO]]&amp;SALIDAS[[#This Row],[FECHA]]</f>
        <v>126445905</v>
      </c>
      <c r="C144" t="str" cm="1">
        <f t="array" ref="C144">_xlfn.XLOOKUP(SALIDAS[[#This Row],[CODIGO]],STOCK[[#All],[CODIGO]],STOCK[[#All],[DESCRIPCION]],"PRODUCTO INEXISTENTE",0)</f>
        <v>CARTON PAJA 1/8</v>
      </c>
      <c r="D144" s="1">
        <v>45905</v>
      </c>
      <c r="E144">
        <v>1</v>
      </c>
    </row>
    <row r="145" spans="1:5" x14ac:dyDescent="0.25">
      <c r="A145">
        <v>3252</v>
      </c>
      <c r="B145" t="str">
        <f>SALIDAS[[#This Row],[CODIGO]]&amp;SALIDAS[[#This Row],[FECHA]]</f>
        <v>325245905</v>
      </c>
      <c r="C145" t="str" cm="1">
        <f t="array" ref="C145">_xlfn.XLOOKUP(SALIDAS[[#This Row],[CODIGO]],STOCK[[#All],[CODIGO]],STOCK[[#All],[DESCRIPCION]],"PRODUCTO INEXISTENTE",0)</f>
        <v>CARTULINA ACUARELA 1/8</v>
      </c>
      <c r="D145" s="1">
        <v>45905</v>
      </c>
      <c r="E145">
        <v>2</v>
      </c>
    </row>
    <row r="146" spans="1:5" x14ac:dyDescent="0.25">
      <c r="A146">
        <v>1341</v>
      </c>
      <c r="B146" t="str">
        <f>SALIDAS[[#This Row],[CODIGO]]&amp;SALIDAS[[#This Row],[FECHA]]</f>
        <v>134145905</v>
      </c>
      <c r="C146" t="str" cm="1">
        <f t="array" ref="C146">_xlfn.XLOOKUP(SALIDAS[[#This Row],[CODIGO]],STOCK[[#All],[CODIGO]],STOCK[[#All],[DESCRIPCION]],"PRODUCTO INEXISTENTE",0)</f>
        <v>CARTULINA BRISTOL 1/8</v>
      </c>
      <c r="D146" s="1">
        <v>45905</v>
      </c>
      <c r="E146">
        <v>11</v>
      </c>
    </row>
    <row r="147" spans="1:5" x14ac:dyDescent="0.25">
      <c r="A147">
        <v>1345</v>
      </c>
      <c r="B147" t="str">
        <f>SALIDAS[[#This Row],[CODIGO]]&amp;SALIDAS[[#This Row],[FECHA]]</f>
        <v>134545905</v>
      </c>
      <c r="C147" t="str" cm="1">
        <f t="array" ref="C147">_xlfn.XLOOKUP(SALIDAS[[#This Row],[CODIGO]],STOCK[[#All],[CODIGO]],STOCK[[#All],[DESCRIPCION]],"PRODUCTO INEXISTENTE",0)</f>
        <v>CARTULINA BRISTOL 1/8 *10</v>
      </c>
      <c r="D147" s="1">
        <v>45905</v>
      </c>
      <c r="E147">
        <v>1</v>
      </c>
    </row>
    <row r="148" spans="1:5" x14ac:dyDescent="0.25">
      <c r="A148">
        <v>1351</v>
      </c>
      <c r="B148" t="str">
        <f>SALIDAS[[#This Row],[CODIGO]]&amp;SALIDAS[[#This Row],[FECHA]]</f>
        <v>135145905</v>
      </c>
      <c r="C148" t="str" cm="1">
        <f t="array" ref="C148">_xlfn.XLOOKUP(SALIDAS[[#This Row],[CODIGO]],STOCK[[#All],[CODIGO]],STOCK[[#All],[DESCRIPCION]],"PRODUCTO INEXISTENTE",0)</f>
        <v>CARTULINA BRISTOL PLIEGO 70*100</v>
      </c>
      <c r="D148" s="1">
        <v>45905</v>
      </c>
      <c r="E148">
        <v>1</v>
      </c>
    </row>
    <row r="149" spans="1:5" x14ac:dyDescent="0.25">
      <c r="A149">
        <v>10591</v>
      </c>
      <c r="B149" t="str">
        <f>SALIDAS[[#This Row],[CODIGO]]&amp;SALIDAS[[#This Row],[FECHA]]</f>
        <v>1059145905</v>
      </c>
      <c r="C149" t="str" cm="1">
        <f t="array" ref="C149">_xlfn.XLOOKUP(SALIDAS[[#This Row],[CODIGO]],STOCK[[#All],[CODIGO]],STOCK[[#All],[DESCRIPCION]],"PRODUCTO INEXISTENTE",0)</f>
        <v>CUADERNO COSIDO 50H</v>
      </c>
      <c r="D149" s="1">
        <v>45905</v>
      </c>
      <c r="E149">
        <v>1</v>
      </c>
    </row>
    <row r="150" spans="1:5" x14ac:dyDescent="0.25">
      <c r="A150">
        <v>2515</v>
      </c>
      <c r="B150" t="str">
        <f>SALIDAS[[#This Row],[CODIGO]]&amp;SALIDAS[[#This Row],[FECHA]]</f>
        <v>251545905</v>
      </c>
      <c r="C150" t="str" cm="1">
        <f t="array" ref="C150">_xlfn.XLOOKUP(SALIDAS[[#This Row],[CODIGO]],STOCK[[#All],[CODIGO]],STOCK[[#All],[DESCRIPCION]],"PRODUCTO INEXISTENTE",0)</f>
        <v>HOJA EXAMEN</v>
      </c>
      <c r="D150" s="1">
        <v>45905</v>
      </c>
      <c r="E150">
        <v>4</v>
      </c>
    </row>
    <row r="151" spans="1:5" x14ac:dyDescent="0.25">
      <c r="A151">
        <v>2587</v>
      </c>
      <c r="B151" t="str">
        <f>SALIDAS[[#This Row],[CODIGO]]&amp;SALIDAS[[#This Row],[FECHA]]</f>
        <v>258745905</v>
      </c>
      <c r="C151" t="str" cm="1">
        <f t="array" ref="C151">_xlfn.XLOOKUP(SALIDAS[[#This Row],[CODIGO]],STOCK[[#All],[CODIGO]],STOCK[[#All],[DESCRIPCION]],"PRODUCTO INEXISTENTE",0)</f>
        <v>LAMINA ICOPOR 1*1 DE 10MM</v>
      </c>
      <c r="D151" s="1">
        <v>45905</v>
      </c>
      <c r="E151">
        <v>2</v>
      </c>
    </row>
    <row r="152" spans="1:5" x14ac:dyDescent="0.25">
      <c r="A152">
        <v>2823</v>
      </c>
      <c r="B152" t="str">
        <f>SALIDAS[[#This Row],[CODIGO]]&amp;SALIDAS[[#This Row],[FECHA]]</f>
        <v>282345905</v>
      </c>
      <c r="C152" t="str" cm="1">
        <f t="array" ref="C152">_xlfn.XLOOKUP(SALIDAS[[#This Row],[CODIGO]],STOCK[[#All],[CODIGO]],STOCK[[#All],[DESCRIPCION]],"PRODUCTO INEXISTENTE",0)</f>
        <v>MARCADO OE-510 SECO</v>
      </c>
      <c r="D152" s="1">
        <v>45905</v>
      </c>
      <c r="E152">
        <v>1</v>
      </c>
    </row>
    <row r="153" spans="1:5" x14ac:dyDescent="0.25">
      <c r="A153">
        <v>2819</v>
      </c>
      <c r="B153" t="str">
        <f>SALIDAS[[#This Row],[CODIGO]]&amp;SALIDAS[[#This Row],[FECHA]]</f>
        <v>281945905</v>
      </c>
      <c r="C153" t="str" cm="1">
        <f t="array" ref="C153">_xlfn.XLOOKUP(SALIDAS[[#This Row],[CODIGO]],STOCK[[#All],[CODIGO]],STOCK[[#All],[DESCRIPCION]],"PRODUCTO INEXISTENTE",0)</f>
        <v>MARCADOR SECO 426 PELIKAN</v>
      </c>
      <c r="D153" s="1">
        <v>45905</v>
      </c>
      <c r="E153">
        <v>2</v>
      </c>
    </row>
    <row r="154" spans="1:5" x14ac:dyDescent="0.25">
      <c r="A154">
        <v>2830</v>
      </c>
      <c r="B154" t="str">
        <f>SALIDAS[[#This Row],[CODIGO]]&amp;SALIDAS[[#This Row],[FECHA]]</f>
        <v>283045905</v>
      </c>
      <c r="C154" t="str" cm="1">
        <f t="array" ref="C154">_xlfn.XLOOKUP(SALIDAS[[#This Row],[CODIGO]],STOCK[[#All],[CODIGO]],STOCK[[#All],[DESCRIPCION]],"PRODUCTO INEXISTENTE",0)</f>
        <v>MARCADOR SHARPIE</v>
      </c>
      <c r="D154" s="1">
        <v>45905</v>
      </c>
      <c r="E154">
        <v>2</v>
      </c>
    </row>
    <row r="155" spans="1:5" x14ac:dyDescent="0.25">
      <c r="A155">
        <v>3243</v>
      </c>
      <c r="B155" t="str">
        <f>SALIDAS[[#This Row],[CODIGO]]&amp;SALIDAS[[#This Row],[FECHA]]</f>
        <v>324345905</v>
      </c>
      <c r="C155" t="str" cm="1">
        <f t="array" ref="C155">_xlfn.XLOOKUP(SALIDAS[[#This Row],[CODIGO]],STOCK[[#All],[CODIGO]],STOCK[[#All],[DESCRIPCION]],"PRODUCTO INEXISTENTE",0)</f>
        <v>PALO PINCHO 30CM *100</v>
      </c>
      <c r="D155" s="1">
        <v>45905</v>
      </c>
      <c r="E155">
        <v>1</v>
      </c>
    </row>
    <row r="156" spans="1:5" x14ac:dyDescent="0.25">
      <c r="A156">
        <v>3269</v>
      </c>
      <c r="B156" t="str">
        <f>SALIDAS[[#This Row],[CODIGO]]&amp;SALIDAS[[#This Row],[FECHA]]</f>
        <v>326945905</v>
      </c>
      <c r="C156" t="str" cm="1">
        <f t="array" ref="C156">_xlfn.XLOOKUP(SALIDAS[[#This Row],[CODIGO]],STOCK[[#All],[CODIGO]],STOCK[[#All],[DESCRIPCION]],"PRODUCTO INEXISTENTE",0)</f>
        <v xml:space="preserve">PAPEL CELOFAN EXTRAFINO </v>
      </c>
      <c r="D156" s="1">
        <v>45905</v>
      </c>
      <c r="E156">
        <v>8</v>
      </c>
    </row>
    <row r="157" spans="1:5" x14ac:dyDescent="0.25">
      <c r="A157">
        <v>3655</v>
      </c>
      <c r="B157" t="str">
        <f>SALIDAS[[#This Row],[CODIGO]]&amp;SALIDAS[[#This Row],[FECHA]]</f>
        <v>365545905</v>
      </c>
      <c r="C157" t="str" cm="1">
        <f t="array" ref="C157">_xlfn.XLOOKUP(SALIDAS[[#This Row],[CODIGO]],STOCK[[#All],[CODIGO]],STOCK[[#All],[DESCRIPCION]],"PRODUCTO INEXISTENTE",0)</f>
        <v>PLASTILINA EN BARRA</v>
      </c>
      <c r="D157" s="1">
        <v>45905</v>
      </c>
      <c r="E157">
        <v>3</v>
      </c>
    </row>
    <row r="158" spans="1:5" x14ac:dyDescent="0.25">
      <c r="A158">
        <v>3682</v>
      </c>
      <c r="B158" t="str">
        <f>SALIDAS[[#This Row],[CODIGO]]&amp;SALIDAS[[#This Row],[FECHA]]</f>
        <v>368245905</v>
      </c>
      <c r="C158" t="str" cm="1">
        <f t="array" ref="C158">_xlfn.XLOOKUP(SALIDAS[[#This Row],[CODIGO]],STOCK[[#All],[CODIGO]],STOCK[[#All],[DESCRIPCION]],"PRODUCTO INEXISTENTE",0)</f>
        <v>PLUMON PELIKAN COLORELLA</v>
      </c>
      <c r="D158" s="1">
        <v>45905</v>
      </c>
      <c r="E158">
        <v>1</v>
      </c>
    </row>
    <row r="159" spans="1:5" x14ac:dyDescent="0.25">
      <c r="A159">
        <v>3929</v>
      </c>
      <c r="B159" t="str">
        <f>SALIDAS[[#This Row],[CODIGO]]&amp;SALIDAS[[#This Row],[FECHA]]</f>
        <v>392945905</v>
      </c>
      <c r="C159" t="str" cm="1">
        <f t="array" ref="C159">_xlfn.XLOOKUP(SALIDAS[[#This Row],[CODIGO]],STOCK[[#All],[CODIGO]],STOCK[[#All],[DESCRIPCION]],"PRODUCTO INEXISTENTE",0)</f>
        <v>ROLLO PLASTI PEGA 3M</v>
      </c>
      <c r="D159" s="1">
        <v>45905</v>
      </c>
      <c r="E159">
        <v>1</v>
      </c>
    </row>
    <row r="160" spans="1:5" x14ac:dyDescent="0.25">
      <c r="A160">
        <v>9748</v>
      </c>
      <c r="B160" t="str">
        <f>SALIDAS[[#This Row],[CODIGO]]&amp;SALIDAS[[#This Row],[FECHA]]</f>
        <v>974845905</v>
      </c>
      <c r="C160" t="str" cm="1">
        <f t="array" ref="C160">_xlfn.XLOOKUP(SALIDAS[[#This Row],[CODIGO]],STOCK[[#All],[CODIGO]],STOCK[[#All],[DESCRIPCION]],"PRODUCTO INEXISTENTE",0)</f>
        <v>SILICONA BARRA GRUESA OE-196</v>
      </c>
      <c r="D160" s="1">
        <v>45905</v>
      </c>
      <c r="E160">
        <v>2</v>
      </c>
    </row>
    <row r="161" spans="1:5" x14ac:dyDescent="0.25">
      <c r="A161">
        <v>11540</v>
      </c>
      <c r="B161" t="str">
        <f>SALIDAS[[#This Row],[CODIGO]]&amp;SALIDAS[[#This Row],[FECHA]]</f>
        <v>1154045905</v>
      </c>
      <c r="C161" t="str" cm="1">
        <f t="array" ref="C161">_xlfn.XLOOKUP(SALIDAS[[#This Row],[CODIGO]],STOCK[[#All],[CODIGO]],STOCK[[#All],[DESCRIPCION]],"PRODUCTO INEXISTENTE",0)</f>
        <v>SILICONA LIQUIDA OE-190 30ML</v>
      </c>
      <c r="D161" s="1">
        <v>45905</v>
      </c>
      <c r="E161">
        <v>1</v>
      </c>
    </row>
    <row r="162" spans="1:5" x14ac:dyDescent="0.25">
      <c r="A162">
        <v>13624</v>
      </c>
      <c r="B162" t="str">
        <f>SALIDAS[[#This Row],[CODIGO]]&amp;SALIDAS[[#This Row],[FECHA]]</f>
        <v>1362445905</v>
      </c>
      <c r="C162" t="str" cm="1">
        <f t="array" ref="C162">_xlfn.XLOOKUP(SALIDAS[[#This Row],[CODIGO]],STOCK[[#All],[CODIGO]],STOCK[[#All],[DESCRIPCION]],"PRODUCTO INEXISTENTE",0)</f>
        <v>TAPABOCAS</v>
      </c>
      <c r="D162" s="1">
        <v>45905</v>
      </c>
      <c r="E162">
        <v>1</v>
      </c>
    </row>
    <row r="163" spans="1:5" x14ac:dyDescent="0.25">
      <c r="A163">
        <v>6263</v>
      </c>
      <c r="B163" t="str">
        <f>SALIDAS[[#This Row],[CODIGO]]&amp;SALIDAS[[#This Row],[FECHA]]</f>
        <v>626345905</v>
      </c>
      <c r="C163" t="str" cm="1">
        <f t="array" ref="C163">_xlfn.XLOOKUP(SALIDAS[[#This Row],[CODIGO]],STOCK[[#All],[CODIGO]],STOCK[[#All],[DESCRIPCION]],"PRODUCTO INEXISTENTE",0)</f>
        <v>TIJERA OE-234 PUNTA ROMA</v>
      </c>
      <c r="D163" s="1">
        <v>45905</v>
      </c>
      <c r="E163">
        <v>1</v>
      </c>
    </row>
    <row r="164" spans="1:5" x14ac:dyDescent="0.25">
      <c r="A164">
        <v>14791</v>
      </c>
      <c r="B164" t="str">
        <f>SALIDAS[[#This Row],[CODIGO]]&amp;SALIDAS[[#This Row],[FECHA]]</f>
        <v>1479145905</v>
      </c>
      <c r="C164" t="str" cm="1">
        <f t="array" ref="C164">_xlfn.XLOOKUP(SALIDAS[[#This Row],[CODIGO]],STOCK[[#All],[CODIGO]],STOCK[[#All],[DESCRIPCION]],"PRODUCTO INEXISTENTE",0)</f>
        <v>CUADERNO COSIDO 100H</v>
      </c>
      <c r="D164" s="1">
        <v>45905</v>
      </c>
      <c r="E164">
        <v>6</v>
      </c>
    </row>
    <row r="165" spans="1:5" x14ac:dyDescent="0.25">
      <c r="A165">
        <v>429</v>
      </c>
      <c r="B165" t="str">
        <f>SALIDAS[[#This Row],[CODIGO]]&amp;SALIDAS[[#This Row],[FECHA]]</f>
        <v>42945906</v>
      </c>
      <c r="C165" t="str" cm="1">
        <f t="array" ref="C165">_xlfn.XLOOKUP(SALIDAS[[#This Row],[CODIGO]],STOCK[[#All],[CODIGO]],STOCK[[#All],[DESCRIPCION]],"PRODUCTO INEXISTENTE",0)</f>
        <v>BALSO CUADRADO DE 12*12MM</v>
      </c>
      <c r="D165" s="1">
        <v>45906</v>
      </c>
      <c r="E165">
        <v>2</v>
      </c>
    </row>
    <row r="166" spans="1:5" x14ac:dyDescent="0.25">
      <c r="A166">
        <v>2247</v>
      </c>
      <c r="B166" t="str">
        <f>SALIDAS[[#This Row],[CODIGO]]&amp;SALIDAS[[#This Row],[FECHA]]</f>
        <v>224745906</v>
      </c>
      <c r="C166" t="str" cm="1">
        <f t="array" ref="C166">_xlfn.XLOOKUP(SALIDAS[[#This Row],[CODIGO]],STOCK[[#All],[CODIGO]],STOCK[[#All],[DESCRIPCION]],"PRODUCTO INEXISTENTE",0)</f>
        <v>BOLI KILOMETRICO TAPA COLOR</v>
      </c>
      <c r="D166" s="1">
        <v>45906</v>
      </c>
      <c r="E166">
        <v>1</v>
      </c>
    </row>
    <row r="167" spans="1:5" x14ac:dyDescent="0.25">
      <c r="A167">
        <v>14132</v>
      </c>
      <c r="B167" t="str">
        <f>SALIDAS[[#This Row],[CODIGO]]&amp;SALIDAS[[#This Row],[FECHA]]</f>
        <v>1413245906</v>
      </c>
      <c r="C167" t="str" cm="1">
        <f t="array" ref="C167">_xlfn.XLOOKUP(SALIDAS[[#This Row],[CODIGO]],STOCK[[#All],[CODIGO]],STOCK[[#All],[DESCRIPCION]],"PRODUCTO INEXISTENTE",0)</f>
        <v>BOLI OE-052 S/GEL 0,7 RETRACTIL</v>
      </c>
      <c r="D167" s="1">
        <v>45906</v>
      </c>
      <c r="E167">
        <v>1</v>
      </c>
    </row>
    <row r="168" spans="1:5" x14ac:dyDescent="0.25">
      <c r="A168">
        <v>8102</v>
      </c>
      <c r="B168" t="str">
        <f>SALIDAS[[#This Row],[CODIGO]]&amp;SALIDAS[[#This Row],[FECHA]]</f>
        <v>810245906</v>
      </c>
      <c r="C168" t="str" cm="1">
        <f t="array" ref="C168">_xlfn.XLOOKUP(SALIDAS[[#This Row],[CODIGO]],STOCK[[#All],[CODIGO]],STOCK[[#All],[DESCRIPCION]],"PRODUCTO INEXISTENTE",0)</f>
        <v>BOLI OE-076 S/GEL 0,7</v>
      </c>
      <c r="D168" s="1">
        <v>45906</v>
      </c>
      <c r="E168">
        <v>1</v>
      </c>
    </row>
    <row r="169" spans="1:5" x14ac:dyDescent="0.25">
      <c r="A169">
        <v>1119</v>
      </c>
      <c r="B169" t="str">
        <f>SALIDAS[[#This Row],[CODIGO]]&amp;SALIDAS[[#This Row],[FECHA]]</f>
        <v>111945906</v>
      </c>
      <c r="C169" t="str" cm="1">
        <f t="array" ref="C169">_xlfn.XLOOKUP(SALIDAS[[#This Row],[CODIGO]],STOCK[[#All],[CODIGO]],STOCK[[#All],[DESCRIPCION]],"PRODUCTO INEXISTENTE",0)</f>
        <v>CARPETA PRESENTACION CARTA</v>
      </c>
      <c r="D169" s="1">
        <v>45906</v>
      </c>
      <c r="E169">
        <v>1</v>
      </c>
    </row>
    <row r="170" spans="1:5" x14ac:dyDescent="0.25">
      <c r="A170">
        <v>1264</v>
      </c>
      <c r="B170" t="str">
        <f>SALIDAS[[#This Row],[CODIGO]]&amp;SALIDAS[[#This Row],[FECHA]]</f>
        <v>126445906</v>
      </c>
      <c r="C170" t="str" cm="1">
        <f t="array" ref="C170">_xlfn.XLOOKUP(SALIDAS[[#This Row],[CODIGO]],STOCK[[#All],[CODIGO]],STOCK[[#All],[DESCRIPCION]],"PRODUCTO INEXISTENTE",0)</f>
        <v>CARTON PAJA 1/8</v>
      </c>
      <c r="D170" s="1">
        <v>45906</v>
      </c>
      <c r="E170">
        <v>2</v>
      </c>
    </row>
    <row r="171" spans="1:5" x14ac:dyDescent="0.25">
      <c r="A171">
        <v>1540</v>
      </c>
      <c r="B171" t="str">
        <f>SALIDAS[[#This Row],[CODIGO]]&amp;SALIDAS[[#This Row],[FECHA]]</f>
        <v>154045906</v>
      </c>
      <c r="C171" t="str" cm="1">
        <f t="array" ref="C171">_xlfn.XLOOKUP(SALIDAS[[#This Row],[CODIGO]],STOCK[[#All],[CODIGO]],STOCK[[#All],[DESCRIPCION]],"PRODUCTO INEXISTENTE",0)</f>
        <v>CINTA TRANSPARENTE 12*15</v>
      </c>
      <c r="D171" s="1">
        <v>45906</v>
      </c>
      <c r="E171">
        <v>5</v>
      </c>
    </row>
    <row r="172" spans="1:5" x14ac:dyDescent="0.25">
      <c r="A172">
        <v>2601</v>
      </c>
      <c r="B172" t="str">
        <f>SALIDAS[[#This Row],[CODIGO]]&amp;SALIDAS[[#This Row],[FECHA]]</f>
        <v>260145906</v>
      </c>
      <c r="C172" t="str" cm="1">
        <f t="array" ref="C172">_xlfn.XLOOKUP(SALIDAS[[#This Row],[CODIGO]],STOCK[[#All],[CODIGO]],STOCK[[#All],[DESCRIPCION]],"PRODUCTO INEXISTENTE",0)</f>
        <v>LAMINA ICOPOR 1/4 DE 20MM</v>
      </c>
      <c r="D172" s="1">
        <v>45906</v>
      </c>
      <c r="E172">
        <v>4</v>
      </c>
    </row>
    <row r="173" spans="1:5" x14ac:dyDescent="0.25">
      <c r="A173">
        <v>2770</v>
      </c>
      <c r="B173" t="str">
        <f>SALIDAS[[#This Row],[CODIGO]]&amp;SALIDAS[[#This Row],[FECHA]]</f>
        <v>277045906</v>
      </c>
      <c r="C173" t="str" cm="1">
        <f t="array" ref="C173">_xlfn.XLOOKUP(SALIDAS[[#This Row],[CODIGO]],STOCK[[#All],[CODIGO]],STOCK[[#All],[DESCRIPCION]],"PRODUCTO INEXISTENTE",0)</f>
        <v>MANTECA CACAO LABIAL</v>
      </c>
      <c r="D173" s="1">
        <v>45906</v>
      </c>
      <c r="E173">
        <v>4</v>
      </c>
    </row>
    <row r="174" spans="1:5" x14ac:dyDescent="0.25">
      <c r="A174">
        <v>3318</v>
      </c>
      <c r="B174" t="str">
        <f>SALIDAS[[#This Row],[CODIGO]]&amp;SALIDAS[[#This Row],[FECHA]]</f>
        <v>331845906</v>
      </c>
      <c r="C174" t="str" cm="1">
        <f t="array" ref="C174">_xlfn.XLOOKUP(SALIDAS[[#This Row],[CODIGO]],STOCK[[#All],[CODIGO]],STOCK[[#All],[DESCRIPCION]],"PRODUCTO INEXISTENTE",0)</f>
        <v>PAPEL PERIODICO PLIEGO 70*100</v>
      </c>
      <c r="D174" s="1">
        <v>45906</v>
      </c>
      <c r="E174">
        <v>5</v>
      </c>
    </row>
    <row r="175" spans="1:5" x14ac:dyDescent="0.25">
      <c r="A175">
        <v>15614</v>
      </c>
      <c r="B175" t="str">
        <f>SALIDAS[[#This Row],[CODIGO]]&amp;SALIDAS[[#This Row],[FECHA]]</f>
        <v>1561445906</v>
      </c>
      <c r="C175" t="str" cm="1">
        <f t="array" ref="C175">_xlfn.XLOOKUP(SALIDAS[[#This Row],[CODIGO]],STOCK[[#All],[CODIGO]],STOCK[[#All],[DESCRIPCION]],"PRODUCTO INEXISTENTE",0)</f>
        <v>PAPEL REGALO PRIMAVERA</v>
      </c>
      <c r="D175" s="1">
        <v>45906</v>
      </c>
      <c r="E175">
        <v>3</v>
      </c>
    </row>
    <row r="176" spans="1:5" x14ac:dyDescent="0.25">
      <c r="A176">
        <v>4141</v>
      </c>
      <c r="B176" t="str">
        <f>SALIDAS[[#This Row],[CODIGO]]&amp;SALIDAS[[#This Row],[FECHA]]</f>
        <v>414145906</v>
      </c>
      <c r="C176" t="str" cm="1">
        <f t="array" ref="C176">_xlfn.XLOOKUP(SALIDAS[[#This Row],[CODIGO]],STOCK[[#All],[CODIGO]],STOCK[[#All],[DESCRIPCION]],"PRODUCTO INEXISTENTE",0)</f>
        <v>SOBRE RECTANGULAR CARTA NORMA</v>
      </c>
      <c r="D176" s="1">
        <v>45906</v>
      </c>
      <c r="E176">
        <v>1</v>
      </c>
    </row>
    <row r="177" spans="1:5" x14ac:dyDescent="0.25">
      <c r="A177">
        <v>13624</v>
      </c>
      <c r="B177" t="str">
        <f>SALIDAS[[#This Row],[CODIGO]]&amp;SALIDAS[[#This Row],[FECHA]]</f>
        <v>1362445906</v>
      </c>
      <c r="C177" t="str" cm="1">
        <f t="array" ref="C177">_xlfn.XLOOKUP(SALIDAS[[#This Row],[CODIGO]],STOCK[[#All],[CODIGO]],STOCK[[#All],[DESCRIPCION]],"PRODUCTO INEXISTENTE",0)</f>
        <v>TAPABOCAS</v>
      </c>
      <c r="D177" s="1">
        <v>45906</v>
      </c>
      <c r="E177">
        <v>1</v>
      </c>
    </row>
    <row r="178" spans="1:5" x14ac:dyDescent="0.25">
      <c r="A178">
        <v>4475</v>
      </c>
      <c r="B178" t="str">
        <f>SALIDAS[[#This Row],[CODIGO]]&amp;SALIDAS[[#This Row],[FECHA]]</f>
        <v>447545906</v>
      </c>
      <c r="C178" t="str" cm="1">
        <f t="array" ref="C178">_xlfn.XLOOKUP(SALIDAS[[#This Row],[CODIGO]],STOCK[[#All],[CODIGO]],STOCK[[#All],[DESCRIPCION]],"PRODUCTO INEXISTENTE",0)</f>
        <v>VINILO PAYASITO 80GR</v>
      </c>
      <c r="D178" s="1">
        <v>45906</v>
      </c>
      <c r="E178">
        <v>2</v>
      </c>
    </row>
    <row r="179" spans="1:5" x14ac:dyDescent="0.25">
      <c r="A179">
        <v>583</v>
      </c>
      <c r="B179" t="str">
        <f>SALIDAS[[#This Row],[CODIGO]]&amp;SALIDAS[[#This Row],[FECHA]]</f>
        <v>58345907</v>
      </c>
      <c r="C179" t="str" cm="1">
        <f t="array" ref="C179">_xlfn.XLOOKUP(SALIDAS[[#This Row],[CODIGO]],STOCK[[#All],[CODIGO]],STOCK[[#All],[DESCRIPCION]],"PRODUCTO INEXISTENTE",0)</f>
        <v>BLOCK CARTA CUADROS 70H</v>
      </c>
      <c r="D179" s="1">
        <v>45907</v>
      </c>
      <c r="E179">
        <v>3</v>
      </c>
    </row>
    <row r="180" spans="1:5" x14ac:dyDescent="0.25">
      <c r="A180">
        <v>633</v>
      </c>
      <c r="B180" t="str">
        <f>SALIDAS[[#This Row],[CODIGO]]&amp;SALIDAS[[#This Row],[FECHA]]</f>
        <v>63345907</v>
      </c>
      <c r="C180" t="str" cm="1">
        <f t="array" ref="C180">_xlfn.XLOOKUP(SALIDAS[[#This Row],[CODIGO]],STOCK[[#All],[CODIGO]],STOCK[[#All],[DESCRIPCION]],"PRODUCTO INEXISTENTE",0)</f>
        <v>BOLA ICOPOR NO. 1</v>
      </c>
      <c r="D180" s="1">
        <v>45907</v>
      </c>
      <c r="E180">
        <v>14</v>
      </c>
    </row>
    <row r="181" spans="1:5" x14ac:dyDescent="0.25">
      <c r="A181">
        <v>2247</v>
      </c>
      <c r="B181" t="str">
        <f>SALIDAS[[#This Row],[CODIGO]]&amp;SALIDAS[[#This Row],[FECHA]]</f>
        <v>224745907</v>
      </c>
      <c r="C181" t="str" cm="1">
        <f t="array" ref="C181">_xlfn.XLOOKUP(SALIDAS[[#This Row],[CODIGO]],STOCK[[#All],[CODIGO]],STOCK[[#All],[DESCRIPCION]],"PRODUCTO INEXISTENTE",0)</f>
        <v>BOLI KILOMETRICO TAPA COLOR</v>
      </c>
      <c r="D181" s="1">
        <v>45907</v>
      </c>
      <c r="E181">
        <v>2</v>
      </c>
    </row>
    <row r="182" spans="1:5" x14ac:dyDescent="0.25">
      <c r="A182">
        <v>14132</v>
      </c>
      <c r="B182" t="str">
        <f>SALIDAS[[#This Row],[CODIGO]]&amp;SALIDAS[[#This Row],[FECHA]]</f>
        <v>1413245907</v>
      </c>
      <c r="C182" t="str" cm="1">
        <f t="array" ref="C182">_xlfn.XLOOKUP(SALIDAS[[#This Row],[CODIGO]],STOCK[[#All],[CODIGO]],STOCK[[#All],[DESCRIPCION]],"PRODUCTO INEXISTENTE",0)</f>
        <v>BOLI OE-052 S/GEL 0,7 RETRACTIL</v>
      </c>
      <c r="D182" s="1">
        <v>45907</v>
      </c>
      <c r="E182">
        <v>2</v>
      </c>
    </row>
    <row r="183" spans="1:5" x14ac:dyDescent="0.25">
      <c r="A183">
        <v>8102</v>
      </c>
      <c r="B183" t="str">
        <f>SALIDAS[[#This Row],[CODIGO]]&amp;SALIDAS[[#This Row],[FECHA]]</f>
        <v>810245907</v>
      </c>
      <c r="C183" t="str" cm="1">
        <f t="array" ref="C183">_xlfn.XLOOKUP(SALIDAS[[#This Row],[CODIGO]],STOCK[[#All],[CODIGO]],STOCK[[#All],[DESCRIPCION]],"PRODUCTO INEXISTENTE",0)</f>
        <v>BOLI OE-076 S/GEL 0,7</v>
      </c>
      <c r="D183" s="1">
        <v>45907</v>
      </c>
      <c r="E183">
        <v>4</v>
      </c>
    </row>
    <row r="184" spans="1:5" x14ac:dyDescent="0.25">
      <c r="A184">
        <v>780</v>
      </c>
      <c r="B184" t="str">
        <f>SALIDAS[[#This Row],[CODIGO]]&amp;SALIDAS[[#This Row],[FECHA]]</f>
        <v>78045907</v>
      </c>
      <c r="C184" t="str" cm="1">
        <f t="array" ref="C184">_xlfn.XLOOKUP(SALIDAS[[#This Row],[CODIGO]],STOCK[[#All],[CODIGO]],STOCK[[#All],[DESCRIPCION]],"PRODUCTO INEXISTENTE",0)</f>
        <v>BORRADOR OE-120 GOMA COLORES P1000</v>
      </c>
      <c r="D184" s="1">
        <v>45907</v>
      </c>
      <c r="E184">
        <v>1</v>
      </c>
    </row>
    <row r="185" spans="1:5" x14ac:dyDescent="0.25">
      <c r="A185">
        <v>795</v>
      </c>
      <c r="B185" t="str">
        <f>SALIDAS[[#This Row],[CODIGO]]&amp;SALIDAS[[#This Row],[FECHA]]</f>
        <v>79545907</v>
      </c>
      <c r="C185" t="str" cm="1">
        <f t="array" ref="C185">_xlfn.XLOOKUP(SALIDAS[[#This Row],[CODIGO]],STOCK[[#All],[CODIGO]],STOCK[[#All],[DESCRIPCION]],"PRODUCTO INEXISTENTE",0)</f>
        <v xml:space="preserve">BORRADOR PELIKAN PZ-20 </v>
      </c>
      <c r="D185" s="1">
        <v>45907</v>
      </c>
      <c r="E185">
        <v>1</v>
      </c>
    </row>
    <row r="186" spans="1:5" x14ac:dyDescent="0.25">
      <c r="A186">
        <v>796</v>
      </c>
      <c r="B186" t="str">
        <f>SALIDAS[[#This Row],[CODIGO]]&amp;SALIDAS[[#This Row],[FECHA]]</f>
        <v>79645907</v>
      </c>
      <c r="C186" t="str" cm="1">
        <f t="array" ref="C186">_xlfn.XLOOKUP(SALIDAS[[#This Row],[CODIGO]],STOCK[[#All],[CODIGO]],STOCK[[#All],[DESCRIPCION]],"PRODUCTO INEXISTENTE",0)</f>
        <v>BORRADOR PELIKAN PZ-60</v>
      </c>
      <c r="D186" s="1">
        <v>45907</v>
      </c>
      <c r="E186">
        <v>1</v>
      </c>
    </row>
    <row r="187" spans="1:5" x14ac:dyDescent="0.25">
      <c r="A187">
        <v>1250</v>
      </c>
      <c r="B187" t="str">
        <f>SALIDAS[[#This Row],[CODIGO]]&amp;SALIDAS[[#This Row],[FECHA]]</f>
        <v>125045907</v>
      </c>
      <c r="C187" t="str" cm="1">
        <f t="array" ref="C187">_xlfn.XLOOKUP(SALIDAS[[#This Row],[CODIGO]],STOCK[[#All],[CODIGO]],STOCK[[#All],[DESCRIPCION]],"PRODUCTO INEXISTENTE",0)</f>
        <v>CARTON CARTULINA CALIBRE 14 "PLIEGO"</v>
      </c>
      <c r="D187" s="1">
        <v>45907</v>
      </c>
      <c r="E187">
        <v>1</v>
      </c>
    </row>
    <row r="188" spans="1:5" x14ac:dyDescent="0.25">
      <c r="A188">
        <v>1271</v>
      </c>
      <c r="B188" t="str">
        <f>SALIDAS[[#This Row],[CODIGO]]&amp;SALIDAS[[#This Row],[FECHA]]</f>
        <v>127145907</v>
      </c>
      <c r="C188" t="str" cm="1">
        <f t="array" ref="C188">_xlfn.XLOOKUP(SALIDAS[[#This Row],[CODIGO]],STOCK[[#All],[CODIGO]],STOCK[[#All],[DESCRIPCION]],"PRODUCTO INEXISTENTE",0)</f>
        <v>CARTON PRENSADO 1/8</v>
      </c>
      <c r="D188" s="1">
        <v>45907</v>
      </c>
      <c r="E188">
        <v>1</v>
      </c>
    </row>
    <row r="189" spans="1:5" x14ac:dyDescent="0.25">
      <c r="A189">
        <v>1341</v>
      </c>
      <c r="B189" t="str">
        <f>SALIDAS[[#This Row],[CODIGO]]&amp;SALIDAS[[#This Row],[FECHA]]</f>
        <v>134145907</v>
      </c>
      <c r="C189" t="str" cm="1">
        <f t="array" ref="C189">_xlfn.XLOOKUP(SALIDAS[[#This Row],[CODIGO]],STOCK[[#All],[CODIGO]],STOCK[[#All],[DESCRIPCION]],"PRODUCTO INEXISTENTE",0)</f>
        <v>CARTULINA BRISTOL 1/8</v>
      </c>
      <c r="D189" s="1">
        <v>45907</v>
      </c>
      <c r="E189">
        <v>1</v>
      </c>
    </row>
    <row r="190" spans="1:5" x14ac:dyDescent="0.25">
      <c r="A190">
        <v>1351</v>
      </c>
      <c r="B190" t="str">
        <f>SALIDAS[[#This Row],[CODIGO]]&amp;SALIDAS[[#This Row],[FECHA]]</f>
        <v>135145907</v>
      </c>
      <c r="C190" t="str" cm="1">
        <f t="array" ref="C190">_xlfn.XLOOKUP(SALIDAS[[#This Row],[CODIGO]],STOCK[[#All],[CODIGO]],STOCK[[#All],[DESCRIPCION]],"PRODUCTO INEXISTENTE",0)</f>
        <v>CARTULINA BRISTOL PLIEGO 70*100</v>
      </c>
      <c r="D190" s="1">
        <v>45907</v>
      </c>
      <c r="E190">
        <v>1</v>
      </c>
    </row>
    <row r="191" spans="1:5" x14ac:dyDescent="0.25">
      <c r="A191">
        <v>1349</v>
      </c>
      <c r="B191" t="str">
        <f>SALIDAS[[#This Row],[CODIGO]]&amp;SALIDAS[[#This Row],[FECHA]]</f>
        <v>134945907</v>
      </c>
      <c r="C191" t="str" cm="1">
        <f t="array" ref="C191">_xlfn.XLOOKUP(SALIDAS[[#This Row],[CODIGO]],STOCK[[#All],[CODIGO]],STOCK[[#All],[DESCRIPCION]],"PRODUCTO INEXISTENTE",0)</f>
        <v>CARTULINA NEGRA FINA 1/8</v>
      </c>
      <c r="D191" s="1">
        <v>45907</v>
      </c>
      <c r="E191">
        <v>1</v>
      </c>
    </row>
    <row r="192" spans="1:5" x14ac:dyDescent="0.25">
      <c r="A192">
        <v>7662</v>
      </c>
      <c r="B192" t="str">
        <f>SALIDAS[[#This Row],[CODIGO]]&amp;SALIDAS[[#This Row],[FECHA]]</f>
        <v>766245907</v>
      </c>
      <c r="C192" t="str" cm="1">
        <f t="array" ref="C192">_xlfn.XLOOKUP(SALIDAS[[#This Row],[CODIGO]],STOCK[[#All],[CODIGO]],STOCK[[#All],[DESCRIPCION]],"PRODUCTO INEXISTENTE",0)</f>
        <v>COLOR OE-142*12 D/PUNTA</v>
      </c>
      <c r="D192" s="1">
        <v>45907</v>
      </c>
      <c r="E192">
        <v>2</v>
      </c>
    </row>
    <row r="193" spans="1:5" x14ac:dyDescent="0.25">
      <c r="A193">
        <v>1728</v>
      </c>
      <c r="B193" t="str">
        <f>SALIDAS[[#This Row],[CODIGO]]&amp;SALIDAS[[#This Row],[FECHA]]</f>
        <v>172845907</v>
      </c>
      <c r="C193" t="str" cm="1">
        <f t="array" ref="C193">_xlfn.XLOOKUP(SALIDAS[[#This Row],[CODIGO]],STOCK[[#All],[CODIGO]],STOCK[[#All],[DESCRIPCION]],"PRODUCTO INEXISTENTE",0)</f>
        <v>CONTRATO ARRENDAMIENTO NESSAN</v>
      </c>
      <c r="D193" s="1">
        <v>45907</v>
      </c>
      <c r="E193">
        <v>2</v>
      </c>
    </row>
    <row r="194" spans="1:5" x14ac:dyDescent="0.25">
      <c r="A194">
        <v>1788</v>
      </c>
      <c r="B194" t="str">
        <f>SALIDAS[[#This Row],[CODIGO]]&amp;SALIDAS[[#This Row],[FECHA]]</f>
        <v>178845907</v>
      </c>
      <c r="C194" t="str" cm="1">
        <f t="array" ref="C194">_xlfn.XLOOKUP(SALIDAS[[#This Row],[CODIGO]],STOCK[[#All],[CODIGO]],STOCK[[#All],[DESCRIPCION]],"PRODUCTO INEXISTENTE",0)</f>
        <v>CORRECTOR LAPIZ OE-252</v>
      </c>
      <c r="D194" s="1">
        <v>45907</v>
      </c>
      <c r="E194">
        <v>1</v>
      </c>
    </row>
    <row r="195" spans="1:5" x14ac:dyDescent="0.25">
      <c r="A195">
        <v>16749</v>
      </c>
      <c r="B195" t="str">
        <f>SALIDAS[[#This Row],[CODIGO]]&amp;SALIDAS[[#This Row],[FECHA]]</f>
        <v>1674945907</v>
      </c>
      <c r="C195" t="str" cm="1">
        <f t="array" ref="C195">_xlfn.XLOOKUP(SALIDAS[[#This Row],[CODIGO]],STOCK[[#All],[CODIGO]],STOCK[[#All],[DESCRIPCION]],"PRODUCTO INEXISTENTE",0)</f>
        <v>CUADERNILLO DOBLE CUADRICULADO</v>
      </c>
      <c r="D195" s="1">
        <v>45907</v>
      </c>
      <c r="E195">
        <v>1</v>
      </c>
    </row>
    <row r="196" spans="1:5" x14ac:dyDescent="0.25">
      <c r="A196">
        <v>14791</v>
      </c>
      <c r="B196" t="str">
        <f>SALIDAS[[#This Row],[CODIGO]]&amp;SALIDAS[[#This Row],[FECHA]]</f>
        <v>1479145907</v>
      </c>
      <c r="C196" t="str" cm="1">
        <f t="array" ref="C196">_xlfn.XLOOKUP(SALIDAS[[#This Row],[CODIGO]],STOCK[[#All],[CODIGO]],STOCK[[#All],[DESCRIPCION]],"PRODUCTO INEXISTENTE",0)</f>
        <v>CUADERNO COSIDO 100H</v>
      </c>
      <c r="D196" s="1">
        <v>45907</v>
      </c>
      <c r="E196">
        <v>1</v>
      </c>
    </row>
    <row r="197" spans="1:5" x14ac:dyDescent="0.25">
      <c r="A197">
        <v>10591</v>
      </c>
      <c r="B197" t="str">
        <f>SALIDAS[[#This Row],[CODIGO]]&amp;SALIDAS[[#This Row],[FECHA]]</f>
        <v>1059145907</v>
      </c>
      <c r="C197" t="str" cm="1">
        <f t="array" ref="C197">_xlfn.XLOOKUP(SALIDAS[[#This Row],[CODIGO]],STOCK[[#All],[CODIGO]],STOCK[[#All],[DESCRIPCION]],"PRODUCTO INEXISTENTE",0)</f>
        <v>CUADERNO COSIDO 50H</v>
      </c>
      <c r="D197" s="1">
        <v>45907</v>
      </c>
      <c r="E197">
        <v>1</v>
      </c>
    </row>
    <row r="198" spans="1:5" x14ac:dyDescent="0.25">
      <c r="A198">
        <v>2206</v>
      </c>
      <c r="B198" t="str">
        <f>SALIDAS[[#This Row],[CODIGO]]&amp;SALIDAS[[#This Row],[FECHA]]</f>
        <v>220645907</v>
      </c>
      <c r="C198" t="str" cm="1">
        <f t="array" ref="C198">_xlfn.XLOOKUP(SALIDAS[[#This Row],[CODIGO]],STOCK[[#All],[CODIGO]],STOCK[[#All],[DESCRIPCION]],"PRODUCTO INEXISTENTE",0)</f>
        <v>ESCUADRA 45*32CM FABER</v>
      </c>
      <c r="D198" s="1">
        <v>45907</v>
      </c>
      <c r="E198">
        <v>2</v>
      </c>
    </row>
    <row r="199" spans="1:5" x14ac:dyDescent="0.25">
      <c r="A199">
        <v>8015</v>
      </c>
      <c r="B199" t="str">
        <f>SALIDAS[[#This Row],[CODIGO]]&amp;SALIDAS[[#This Row],[FECHA]]</f>
        <v>801545907</v>
      </c>
      <c r="C199" t="str" cm="1">
        <f t="array" ref="C199">_xlfn.XLOOKUP(SALIDAS[[#This Row],[CODIGO]],STOCK[[#All],[CODIGO]],STOCK[[#All],[DESCRIPCION]],"PRODUCTO INEXISTENTE",0)</f>
        <v>FOMY 1/8</v>
      </c>
      <c r="D199" s="1">
        <v>45907</v>
      </c>
      <c r="E199">
        <v>2</v>
      </c>
    </row>
    <row r="200" spans="1:5" x14ac:dyDescent="0.25">
      <c r="A200">
        <v>9287</v>
      </c>
      <c r="B200" t="str">
        <f>SALIDAS[[#This Row],[CODIGO]]&amp;SALIDAS[[#This Row],[FECHA]]</f>
        <v>928745907</v>
      </c>
      <c r="C200" t="str" cm="1">
        <f t="array" ref="C200">_xlfn.XLOOKUP(SALIDAS[[#This Row],[CODIGO]],STOCK[[#All],[CODIGO]],STOCK[[#All],[DESCRIPCION]],"PRODUCTO INEXISTENTE",0)</f>
        <v>FOMY ESCARCHADO 1/8</v>
      </c>
      <c r="D200" s="1">
        <v>45907</v>
      </c>
      <c r="E200">
        <v>2</v>
      </c>
    </row>
    <row r="201" spans="1:5" x14ac:dyDescent="0.25">
      <c r="A201">
        <v>2515</v>
      </c>
      <c r="B201" t="str">
        <f>SALIDAS[[#This Row],[CODIGO]]&amp;SALIDAS[[#This Row],[FECHA]]</f>
        <v>251545907</v>
      </c>
      <c r="C201" t="str" cm="1">
        <f t="array" ref="C201">_xlfn.XLOOKUP(SALIDAS[[#This Row],[CODIGO]],STOCK[[#All],[CODIGO]],STOCK[[#All],[DESCRIPCION]],"PRODUCTO INEXISTENTE",0)</f>
        <v>HOJA EXAMEN</v>
      </c>
      <c r="D201" s="1">
        <v>45907</v>
      </c>
      <c r="E201">
        <v>2</v>
      </c>
    </row>
    <row r="202" spans="1:5" x14ac:dyDescent="0.25">
      <c r="A202">
        <v>2589</v>
      </c>
      <c r="B202" t="str">
        <f>SALIDAS[[#This Row],[CODIGO]]&amp;SALIDAS[[#This Row],[FECHA]]</f>
        <v>258945907</v>
      </c>
      <c r="C202" t="str" cm="1">
        <f t="array" ref="C202">_xlfn.XLOOKUP(SALIDAS[[#This Row],[CODIGO]],STOCK[[#All],[CODIGO]],STOCK[[#All],[DESCRIPCION]],"PRODUCTO INEXISTENTE",0)</f>
        <v>LAMINA ICOPOR 1*1 DE 15MM</v>
      </c>
      <c r="D202" s="1">
        <v>45907</v>
      </c>
      <c r="E202">
        <v>1</v>
      </c>
    </row>
    <row r="203" spans="1:5" x14ac:dyDescent="0.25">
      <c r="A203">
        <v>9738</v>
      </c>
      <c r="B203" t="str">
        <f>SALIDAS[[#This Row],[CODIGO]]&amp;SALIDAS[[#This Row],[FECHA]]</f>
        <v>973845907</v>
      </c>
      <c r="C203" t="str" cm="1">
        <f t="array" ref="C203">_xlfn.XLOOKUP(SALIDAS[[#This Row],[CODIGO]],STOCK[[#All],[CODIGO]],STOCK[[#All],[DESCRIPCION]],"PRODUCTO INEXISTENTE",0)</f>
        <v>LAPIZ OE-148 D/PUNTA ROJO NEGRO</v>
      </c>
      <c r="D203" s="1">
        <v>45907</v>
      </c>
      <c r="E203">
        <v>3</v>
      </c>
    </row>
    <row r="204" spans="1:5" x14ac:dyDescent="0.25">
      <c r="A204">
        <v>2653</v>
      </c>
      <c r="B204" t="str">
        <f>SALIDAS[[#This Row],[CODIGO]]&amp;SALIDAS[[#This Row],[FECHA]]</f>
        <v>265345907</v>
      </c>
      <c r="C204" t="str" cm="1">
        <f t="array" ref="C204">_xlfn.XLOOKUP(SALIDAS[[#This Row],[CODIGO]],STOCK[[#All],[CODIGO]],STOCK[[#All],[DESCRIPCION]],"PRODUCTO INEXISTENTE",0)</f>
        <v>LAPIZ ROJO KORES</v>
      </c>
      <c r="D204" s="1">
        <v>45907</v>
      </c>
      <c r="E204">
        <v>1</v>
      </c>
    </row>
    <row r="205" spans="1:5" x14ac:dyDescent="0.25">
      <c r="A205">
        <v>8916</v>
      </c>
      <c r="B205" t="str">
        <f>SALIDAS[[#This Row],[CODIGO]]&amp;SALIDAS[[#This Row],[FECHA]]</f>
        <v>891645907</v>
      </c>
      <c r="C205" t="str" cm="1">
        <f t="array" ref="C205">_xlfn.XLOOKUP(SALIDAS[[#This Row],[CODIGO]],STOCK[[#All],[CODIGO]],STOCK[[#All],[DESCRIPCION]],"PRODUCTO INEXISTENTE",0)</f>
        <v>LIENZO</v>
      </c>
      <c r="D205" s="1">
        <v>45907</v>
      </c>
      <c r="E205">
        <v>1</v>
      </c>
    </row>
    <row r="206" spans="1:5" x14ac:dyDescent="0.25">
      <c r="A206">
        <v>2782</v>
      </c>
      <c r="B206" t="str">
        <f>SALIDAS[[#This Row],[CODIGO]]&amp;SALIDAS[[#This Row],[FECHA]]</f>
        <v>278245907</v>
      </c>
      <c r="C206" t="str" cm="1">
        <f t="array" ref="C206">_xlfn.XLOOKUP(SALIDAS[[#This Row],[CODIGO]],STOCK[[#All],[CODIGO]],STOCK[[#All],[DESCRIPCION]],"PRODUCTO INEXISTENTE",0)</f>
        <v>MARCADOR 420 PELIKAN</v>
      </c>
      <c r="D206" s="1">
        <v>45907</v>
      </c>
      <c r="E206">
        <v>1</v>
      </c>
    </row>
    <row r="207" spans="1:5" x14ac:dyDescent="0.25">
      <c r="A207">
        <v>2830</v>
      </c>
      <c r="B207" t="str">
        <f>SALIDAS[[#This Row],[CODIGO]]&amp;SALIDAS[[#This Row],[FECHA]]</f>
        <v>283045907</v>
      </c>
      <c r="C207" t="str" cm="1">
        <f t="array" ref="C207">_xlfn.XLOOKUP(SALIDAS[[#This Row],[CODIGO]],STOCK[[#All],[CODIGO]],STOCK[[#All],[DESCRIPCION]],"PRODUCTO INEXISTENTE",0)</f>
        <v>MARCADOR SHARPIE</v>
      </c>
      <c r="D207" s="1">
        <v>45907</v>
      </c>
      <c r="E207">
        <v>1</v>
      </c>
    </row>
    <row r="208" spans="1:5" x14ac:dyDescent="0.25">
      <c r="A208">
        <v>2860</v>
      </c>
      <c r="B208" t="str">
        <f>SALIDAS[[#This Row],[CODIGO]]&amp;SALIDAS[[#This Row],[FECHA]]</f>
        <v>286045907</v>
      </c>
      <c r="C208" t="str" cm="1">
        <f t="array" ref="C208">_xlfn.XLOOKUP(SALIDAS[[#This Row],[CODIGO]],STOCK[[#All],[CODIGO]],STOCK[[#All],[DESCRIPCION]],"PRODUCTO INEXISTENTE",0)</f>
        <v>MICROPUNTA PELIKAN</v>
      </c>
      <c r="D208" s="1">
        <v>45907</v>
      </c>
      <c r="E208">
        <v>3</v>
      </c>
    </row>
    <row r="209" spans="1:5" x14ac:dyDescent="0.25">
      <c r="A209">
        <v>5137</v>
      </c>
      <c r="B209" t="str">
        <f>SALIDAS[[#This Row],[CODIGO]]&amp;SALIDAS[[#This Row],[FECHA]]</f>
        <v>513745907</v>
      </c>
      <c r="C209" t="str" cm="1">
        <f t="array" ref="C209">_xlfn.XLOOKUP(SALIDAS[[#This Row],[CODIGO]],STOCK[[#All],[CODIGO]],STOCK[[#All],[DESCRIPCION]],"PRODUCTO INEXISTENTE",0)</f>
        <v>MINAS 0,5 FABER HB</v>
      </c>
      <c r="D209" s="1">
        <v>45907</v>
      </c>
      <c r="E209">
        <v>1</v>
      </c>
    </row>
    <row r="210" spans="1:5" x14ac:dyDescent="0.25">
      <c r="A210">
        <v>3243</v>
      </c>
      <c r="B210" t="str">
        <f>SALIDAS[[#This Row],[CODIGO]]&amp;SALIDAS[[#This Row],[FECHA]]</f>
        <v>324345907</v>
      </c>
      <c r="C210" t="str" cm="1">
        <f t="array" ref="C210">_xlfn.XLOOKUP(SALIDAS[[#This Row],[CODIGO]],STOCK[[#All],[CODIGO]],STOCK[[#All],[DESCRIPCION]],"PRODUCTO INEXISTENTE",0)</f>
        <v>PALO PINCHO 30CM *100</v>
      </c>
      <c r="D210" s="1">
        <v>45907</v>
      </c>
      <c r="E210">
        <v>10</v>
      </c>
    </row>
    <row r="211" spans="1:5" x14ac:dyDescent="0.25">
      <c r="A211">
        <v>3269</v>
      </c>
      <c r="B211" t="str">
        <f>SALIDAS[[#This Row],[CODIGO]]&amp;SALIDAS[[#This Row],[FECHA]]</f>
        <v>326945907</v>
      </c>
      <c r="C211" t="str" cm="1">
        <f t="array" ref="C211">_xlfn.XLOOKUP(SALIDAS[[#This Row],[CODIGO]],STOCK[[#All],[CODIGO]],STOCK[[#All],[DESCRIPCION]],"PRODUCTO INEXISTENTE",0)</f>
        <v xml:space="preserve">PAPEL CELOFAN EXTRAFINO </v>
      </c>
      <c r="D211" s="1">
        <v>45907</v>
      </c>
      <c r="E211">
        <v>7</v>
      </c>
    </row>
    <row r="212" spans="1:5" x14ac:dyDescent="0.25">
      <c r="A212">
        <v>3304</v>
      </c>
      <c r="B212" t="str">
        <f>SALIDAS[[#This Row],[CODIGO]]&amp;SALIDAS[[#This Row],[FECHA]]</f>
        <v>330445907</v>
      </c>
      <c r="C212" t="str" cm="1">
        <f t="array" ref="C212">_xlfn.XLOOKUP(SALIDAS[[#This Row],[CODIGO]],STOCK[[#All],[CODIGO]],STOCK[[#All],[DESCRIPCION]],"PRODUCTO INEXISTENTE",0)</f>
        <v>PAPEL IRIS</v>
      </c>
      <c r="D212" s="1">
        <v>45907</v>
      </c>
      <c r="E212">
        <v>6</v>
      </c>
    </row>
    <row r="213" spans="1:5" x14ac:dyDescent="0.25">
      <c r="A213">
        <v>4790</v>
      </c>
      <c r="B213" t="str">
        <f>SALIDAS[[#This Row],[CODIGO]]&amp;SALIDAS[[#This Row],[FECHA]]</f>
        <v>479045907</v>
      </c>
      <c r="C213" t="str" cm="1">
        <f t="array" ref="C213">_xlfn.XLOOKUP(SALIDAS[[#This Row],[CODIGO]],STOCK[[#All],[CODIGO]],STOCK[[#All],[DESCRIPCION]],"PRODUCTO INEXISTENTE",0)</f>
        <v>PEGANTE BARRA OE-214 40GR</v>
      </c>
      <c r="D213" s="1">
        <v>45907</v>
      </c>
      <c r="E213">
        <v>1</v>
      </c>
    </row>
    <row r="214" spans="1:5" x14ac:dyDescent="0.25">
      <c r="A214">
        <v>3655</v>
      </c>
      <c r="B214" t="str">
        <f>SALIDAS[[#This Row],[CODIGO]]&amp;SALIDAS[[#This Row],[FECHA]]</f>
        <v>365545907</v>
      </c>
      <c r="C214" t="str" cm="1">
        <f t="array" ref="C214">_xlfn.XLOOKUP(SALIDAS[[#This Row],[CODIGO]],STOCK[[#All],[CODIGO]],STOCK[[#All],[DESCRIPCION]],"PRODUCTO INEXISTENTE",0)</f>
        <v>PLASTILINA EN BARRA</v>
      </c>
      <c r="D214" s="1">
        <v>45907</v>
      </c>
      <c r="E214">
        <v>5</v>
      </c>
    </row>
    <row r="215" spans="1:5" x14ac:dyDescent="0.25">
      <c r="A215">
        <v>3743</v>
      </c>
      <c r="B215" t="str">
        <f>SALIDAS[[#This Row],[CODIGO]]&amp;SALIDAS[[#This Row],[FECHA]]</f>
        <v>374345907</v>
      </c>
      <c r="C215" t="str" cm="1">
        <f t="array" ref="C215">_xlfn.XLOOKUP(SALIDAS[[#This Row],[CODIGO]],STOCK[[#All],[CODIGO]],STOCK[[#All],[DESCRIPCION]],"PRODUCTO INEXISTENTE",0)</f>
        <v>PORTAMINAS 0,5 OE-154</v>
      </c>
      <c r="D215" s="1">
        <v>45907</v>
      </c>
      <c r="E215">
        <v>2</v>
      </c>
    </row>
    <row r="216" spans="1:5" x14ac:dyDescent="0.25">
      <c r="A216">
        <v>2342</v>
      </c>
      <c r="B216" t="str">
        <f>SALIDAS[[#This Row],[CODIGO]]&amp;SALIDAS[[#This Row],[FECHA]]</f>
        <v>234245907</v>
      </c>
      <c r="C216" t="str" cm="1">
        <f t="array" ref="C216">_xlfn.XLOOKUP(SALIDAS[[#This Row],[CODIGO]],STOCK[[#All],[CODIGO]],STOCK[[#All],[DESCRIPCION]],"PRODUCTO INEXISTENTE",0)</f>
        <v>RESPUESTO ARGOLLADO 105</v>
      </c>
      <c r="D216" s="1">
        <v>45907</v>
      </c>
      <c r="E216">
        <v>1</v>
      </c>
    </row>
    <row r="217" spans="1:5" x14ac:dyDescent="0.25">
      <c r="A217">
        <v>3964</v>
      </c>
      <c r="B217" t="str">
        <f>SALIDAS[[#This Row],[CODIGO]]&amp;SALIDAS[[#This Row],[FECHA]]</f>
        <v>396445907</v>
      </c>
      <c r="C217" t="str" cm="1">
        <f t="array" ref="C217">_xlfn.XLOOKUP(SALIDAS[[#This Row],[CODIGO]],STOCK[[#All],[CODIGO]],STOCK[[#All],[DESCRIPCION]],"PRODUCTO INEXISTENTE",0)</f>
        <v>ROTULOS PAQUETE</v>
      </c>
      <c r="D217" s="1">
        <v>45907</v>
      </c>
      <c r="E217">
        <v>2</v>
      </c>
    </row>
    <row r="218" spans="1:5" x14ac:dyDescent="0.25">
      <c r="A218">
        <v>13993</v>
      </c>
      <c r="B218" t="str">
        <f>SALIDAS[[#This Row],[CODIGO]]&amp;SALIDAS[[#This Row],[FECHA]]</f>
        <v>1399345907</v>
      </c>
      <c r="C218" t="str" cm="1">
        <f t="array" ref="C218">_xlfn.XLOOKUP(SALIDAS[[#This Row],[CODIGO]],STOCK[[#All],[CODIGO]],STOCK[[#All],[DESCRIPCION]],"PRODUCTO INEXISTENTE",0)</f>
        <v>TAJALAPIZ 2H GIGO</v>
      </c>
      <c r="D218" s="1">
        <v>45907</v>
      </c>
      <c r="E218">
        <v>1</v>
      </c>
    </row>
    <row r="219" spans="1:5" x14ac:dyDescent="0.25">
      <c r="A219">
        <v>8835</v>
      </c>
      <c r="B219" t="str">
        <f>SALIDAS[[#This Row],[CODIGO]]&amp;SALIDAS[[#This Row],[FECHA]]</f>
        <v>883545907</v>
      </c>
      <c r="C219" t="str" cm="1">
        <f t="array" ref="C219">_xlfn.XLOOKUP(SALIDAS[[#This Row],[CODIGO]],STOCK[[#All],[CODIGO]],STOCK[[#All],[DESCRIPCION]],"PRODUCTO INEXISTENTE",0)</f>
        <v>TAJALAPIZ DEPOSITO GIGO</v>
      </c>
      <c r="D219" s="1">
        <v>45907</v>
      </c>
      <c r="E219">
        <v>2</v>
      </c>
    </row>
    <row r="220" spans="1:5" x14ac:dyDescent="0.25">
      <c r="A220">
        <v>4313</v>
      </c>
      <c r="B220" t="str">
        <f>SALIDAS[[#This Row],[CODIGO]]&amp;SALIDAS[[#This Row],[FECHA]]</f>
        <v>431345907</v>
      </c>
      <c r="C220" t="str" cm="1">
        <f t="array" ref="C220">_xlfn.XLOOKUP(SALIDAS[[#This Row],[CODIGO]],STOCK[[#All],[CODIGO]],STOCK[[#All],[DESCRIPCION]],"PRODUCTO INEXISTENTE",0)</f>
        <v>TEMPERA PAYASITO</v>
      </c>
      <c r="D220" s="1">
        <v>45907</v>
      </c>
      <c r="E220">
        <v>7</v>
      </c>
    </row>
    <row r="221" spans="1:5" x14ac:dyDescent="0.25">
      <c r="A221">
        <v>6263</v>
      </c>
      <c r="B221" t="str">
        <f>SALIDAS[[#This Row],[CODIGO]]&amp;SALIDAS[[#This Row],[FECHA]]</f>
        <v>626345907</v>
      </c>
      <c r="C221" t="str" cm="1">
        <f t="array" ref="C221">_xlfn.XLOOKUP(SALIDAS[[#This Row],[CODIGO]],STOCK[[#All],[CODIGO]],STOCK[[#All],[DESCRIPCION]],"PRODUCTO INEXISTENTE",0)</f>
        <v>TIJERA OE-234 PUNTA ROMA</v>
      </c>
      <c r="D221" s="1">
        <v>45907</v>
      </c>
      <c r="E221">
        <v>1</v>
      </c>
    </row>
    <row r="222" spans="1:5" x14ac:dyDescent="0.25">
      <c r="A222">
        <v>132</v>
      </c>
      <c r="B222" t="str">
        <f>SALIDAS[[#This Row],[CODIGO]]&amp;SALIDAS[[#This Row],[FECHA]]</f>
        <v>13245908</v>
      </c>
      <c r="C222" t="str" cm="1">
        <f t="array" ref="C222">_xlfn.XLOOKUP(SALIDAS[[#This Row],[CODIGO]],STOCK[[#All],[CODIGO]],STOCK[[#All],[DESCRIPCION]],"PRODUCTO INEXISTENTE",0)</f>
        <v>ALGODÓN 15GR</v>
      </c>
      <c r="D222" s="1">
        <v>45908</v>
      </c>
      <c r="E222">
        <v>1</v>
      </c>
    </row>
    <row r="223" spans="1:5" x14ac:dyDescent="0.25">
      <c r="A223" s="2">
        <v>435</v>
      </c>
      <c r="B223" t="str">
        <f>SALIDAS[[#This Row],[CODIGO]]&amp;SALIDAS[[#This Row],[FECHA]]</f>
        <v>43545908</v>
      </c>
      <c r="C223" t="str" cm="1">
        <f t="array" ref="C223">_xlfn.XLOOKUP(SALIDAS[[#This Row],[CODIGO]],STOCK[[#All],[CODIGO]],STOCK[[#All],[DESCRIPCION]],"PRODUCTO INEXISTENTE",0)</f>
        <v>BALSO CUADRADO DE 8*8MM</v>
      </c>
      <c r="D223" s="1">
        <v>45908</v>
      </c>
      <c r="E223">
        <v>1</v>
      </c>
    </row>
    <row r="224" spans="1:5" x14ac:dyDescent="0.25">
      <c r="A224">
        <v>581</v>
      </c>
      <c r="B224" t="str">
        <f>SALIDAS[[#This Row],[CODIGO]]&amp;SALIDAS[[#This Row],[FECHA]]</f>
        <v>58145908</v>
      </c>
      <c r="C224" t="str" cm="1">
        <f t="array" ref="C224">_xlfn.XLOOKUP(SALIDAS[[#This Row],[CODIGO]],STOCK[[#All],[CODIGO]],STOCK[[#All],[DESCRIPCION]],"PRODUCTO INEXISTENTE",0)</f>
        <v>BLOCK CARTA BLANCO 70H</v>
      </c>
      <c r="D224" s="1">
        <v>45908</v>
      </c>
      <c r="E224">
        <v>1</v>
      </c>
    </row>
    <row r="225" spans="1:5" x14ac:dyDescent="0.25">
      <c r="A225">
        <v>2247</v>
      </c>
      <c r="B225" t="str">
        <f>SALIDAS[[#This Row],[CODIGO]]&amp;SALIDAS[[#This Row],[FECHA]]</f>
        <v>224745908</v>
      </c>
      <c r="C225" t="str" cm="1">
        <f t="array" ref="C225">_xlfn.XLOOKUP(SALIDAS[[#This Row],[CODIGO]],STOCK[[#All],[CODIGO]],STOCK[[#All],[DESCRIPCION]],"PRODUCTO INEXISTENTE",0)</f>
        <v>BOLI KILOMETRICO TAPA COLOR</v>
      </c>
      <c r="D225" s="1">
        <v>45908</v>
      </c>
      <c r="E225">
        <v>1</v>
      </c>
    </row>
    <row r="226" spans="1:5" x14ac:dyDescent="0.25">
      <c r="A226">
        <v>14132</v>
      </c>
      <c r="B226" t="str">
        <f>SALIDAS[[#This Row],[CODIGO]]&amp;SALIDAS[[#This Row],[FECHA]]</f>
        <v>1413245908</v>
      </c>
      <c r="C226" t="str" cm="1">
        <f t="array" ref="C226">_xlfn.XLOOKUP(SALIDAS[[#This Row],[CODIGO]],STOCK[[#All],[CODIGO]],STOCK[[#All],[DESCRIPCION]],"PRODUCTO INEXISTENTE",0)</f>
        <v>BOLI OE-052 S/GEL 0,7 RETRACTIL</v>
      </c>
      <c r="D226" s="1">
        <v>45908</v>
      </c>
      <c r="E226">
        <v>2</v>
      </c>
    </row>
    <row r="227" spans="1:5" x14ac:dyDescent="0.25">
      <c r="A227">
        <v>8102</v>
      </c>
      <c r="B227" t="str">
        <f>SALIDAS[[#This Row],[CODIGO]]&amp;SALIDAS[[#This Row],[FECHA]]</f>
        <v>810245908</v>
      </c>
      <c r="C227" t="str" cm="1">
        <f t="array" ref="C227">_xlfn.XLOOKUP(SALIDAS[[#This Row],[CODIGO]],STOCK[[#All],[CODIGO]],STOCK[[#All],[DESCRIPCION]],"PRODUCTO INEXISTENTE",0)</f>
        <v>BOLI OE-076 S/GEL 0,7</v>
      </c>
      <c r="D227" s="1">
        <v>45908</v>
      </c>
      <c r="E227">
        <v>3</v>
      </c>
    </row>
    <row r="228" spans="1:5" x14ac:dyDescent="0.25">
      <c r="A228">
        <v>780</v>
      </c>
      <c r="B228" t="str">
        <f>SALIDAS[[#This Row],[CODIGO]]&amp;SALIDAS[[#This Row],[FECHA]]</f>
        <v>78045908</v>
      </c>
      <c r="C228" t="str" cm="1">
        <f t="array" ref="C228">_xlfn.XLOOKUP(SALIDAS[[#This Row],[CODIGO]],STOCK[[#All],[CODIGO]],STOCK[[#All],[DESCRIPCION]],"PRODUCTO INEXISTENTE",0)</f>
        <v>BORRADOR OE-120 GOMA COLORES P1000</v>
      </c>
      <c r="D228" s="1">
        <v>45908</v>
      </c>
      <c r="E228">
        <v>1</v>
      </c>
    </row>
    <row r="229" spans="1:5" x14ac:dyDescent="0.25">
      <c r="A229">
        <v>790</v>
      </c>
      <c r="B229" t="str">
        <f>SALIDAS[[#This Row],[CODIGO]]&amp;SALIDAS[[#This Row],[FECHA]]</f>
        <v>79045908</v>
      </c>
      <c r="C229" t="str" cm="1">
        <f t="array" ref="C229">_xlfn.XLOOKUP(SALIDAS[[#This Row],[CODIGO]],STOCK[[#All],[CODIGO]],STOCK[[#All],[DESCRIPCION]],"PRODUCTO INEXISTENTE",0)</f>
        <v>BORRADOR PELIKAN MIGA DE PAN MP-20</v>
      </c>
      <c r="D229" s="1">
        <v>45908</v>
      </c>
      <c r="E229">
        <v>1</v>
      </c>
    </row>
    <row r="230" spans="1:5" x14ac:dyDescent="0.25">
      <c r="A230">
        <v>1087</v>
      </c>
      <c r="B230" t="str">
        <f>SALIDAS[[#This Row],[CODIGO]]&amp;SALIDAS[[#This Row],[FECHA]]</f>
        <v>108745908</v>
      </c>
      <c r="C230" t="str" cm="1">
        <f t="array" ref="C230">_xlfn.XLOOKUP(SALIDAS[[#This Row],[CODIGO]],STOCK[[#All],[CODIGO]],STOCK[[#All],[DESCRIPCION]],"PRODUCTO INEXISTENTE",0)</f>
        <v>CARPETA CELUGUIA OFICIO HORIZONTAL ECONOMICA</v>
      </c>
      <c r="D230" s="1">
        <v>45908</v>
      </c>
      <c r="E230">
        <v>1</v>
      </c>
    </row>
    <row r="231" spans="1:5" x14ac:dyDescent="0.25">
      <c r="A231">
        <v>1119</v>
      </c>
      <c r="B231" t="str">
        <f>SALIDAS[[#This Row],[CODIGO]]&amp;SALIDAS[[#This Row],[FECHA]]</f>
        <v>111945908</v>
      </c>
      <c r="C231" t="str" cm="1">
        <f t="array" ref="C231">_xlfn.XLOOKUP(SALIDAS[[#This Row],[CODIGO]],STOCK[[#All],[CODIGO]],STOCK[[#All],[DESCRIPCION]],"PRODUCTO INEXISTENTE",0)</f>
        <v>CARPETA PRESENTACION CARTA</v>
      </c>
      <c r="D231" s="1">
        <v>45908</v>
      </c>
      <c r="E231">
        <v>1</v>
      </c>
    </row>
    <row r="232" spans="1:5" x14ac:dyDescent="0.25">
      <c r="A232">
        <v>1271</v>
      </c>
      <c r="B232" t="str">
        <f>SALIDAS[[#This Row],[CODIGO]]&amp;SALIDAS[[#This Row],[FECHA]]</f>
        <v>127145908</v>
      </c>
      <c r="C232" t="str" cm="1">
        <f t="array" ref="C232">_xlfn.XLOOKUP(SALIDAS[[#This Row],[CODIGO]],STOCK[[#All],[CODIGO]],STOCK[[#All],[DESCRIPCION]],"PRODUCTO INEXISTENTE",0)</f>
        <v>CARTON PRENSADO 1/8</v>
      </c>
      <c r="D232" s="1">
        <v>45908</v>
      </c>
      <c r="E232">
        <v>2</v>
      </c>
    </row>
    <row r="233" spans="1:5" x14ac:dyDescent="0.25">
      <c r="A233">
        <v>1341</v>
      </c>
      <c r="B233" t="str">
        <f>SALIDAS[[#This Row],[CODIGO]]&amp;SALIDAS[[#This Row],[FECHA]]</f>
        <v>134145908</v>
      </c>
      <c r="C233" t="str" cm="1">
        <f t="array" ref="C233">_xlfn.XLOOKUP(SALIDAS[[#This Row],[CODIGO]],STOCK[[#All],[CODIGO]],STOCK[[#All],[DESCRIPCION]],"PRODUCTO INEXISTENTE",0)</f>
        <v>CARTULINA BRISTOL 1/8</v>
      </c>
      <c r="D233" s="1">
        <v>45908</v>
      </c>
      <c r="E233">
        <v>13</v>
      </c>
    </row>
    <row r="234" spans="1:5" x14ac:dyDescent="0.25">
      <c r="A234">
        <v>1351</v>
      </c>
      <c r="B234" t="str">
        <f>SALIDAS[[#This Row],[CODIGO]]&amp;SALIDAS[[#This Row],[FECHA]]</f>
        <v>135145908</v>
      </c>
      <c r="C234" t="str" cm="1">
        <f t="array" ref="C234">_xlfn.XLOOKUP(SALIDAS[[#This Row],[CODIGO]],STOCK[[#All],[CODIGO]],STOCK[[#All],[DESCRIPCION]],"PRODUCTO INEXISTENTE",0)</f>
        <v>CARTULINA BRISTOL PLIEGO 70*100</v>
      </c>
      <c r="D234" s="1">
        <v>45908</v>
      </c>
      <c r="E234">
        <v>6</v>
      </c>
    </row>
    <row r="235" spans="1:5" x14ac:dyDescent="0.25">
      <c r="A235">
        <v>1349</v>
      </c>
      <c r="B235" t="str">
        <f>SALIDAS[[#This Row],[CODIGO]]&amp;SALIDAS[[#This Row],[FECHA]]</f>
        <v>134945908</v>
      </c>
      <c r="C235" t="str" cm="1">
        <f t="array" ref="C235">_xlfn.XLOOKUP(SALIDAS[[#This Row],[CODIGO]],STOCK[[#All],[CODIGO]],STOCK[[#All],[DESCRIPCION]],"PRODUCTO INEXISTENTE",0)</f>
        <v>CARTULINA NEGRA FINA 1/8</v>
      </c>
      <c r="D235" s="1">
        <v>45908</v>
      </c>
      <c r="E235">
        <v>6</v>
      </c>
    </row>
    <row r="236" spans="1:5" x14ac:dyDescent="0.25">
      <c r="A236">
        <v>1369</v>
      </c>
      <c r="B236" t="str">
        <f>SALIDAS[[#This Row],[CODIGO]]&amp;SALIDAS[[#This Row],[FECHA]]</f>
        <v>136945908</v>
      </c>
      <c r="C236" t="str" cm="1">
        <f t="array" ref="C236">_xlfn.XLOOKUP(SALIDAS[[#This Row],[CODIGO]],STOCK[[#All],[CODIGO]],STOCK[[#All],[DESCRIPCION]],"PRODUCTO INEXISTENTE",0)</f>
        <v>CARTULINA NEGRA FINA PLIEGO</v>
      </c>
      <c r="D236" s="1">
        <v>45908</v>
      </c>
      <c r="E236">
        <v>2</v>
      </c>
    </row>
    <row r="237" spans="1:5" x14ac:dyDescent="0.25">
      <c r="A237">
        <v>1489</v>
      </c>
      <c r="B237" t="str">
        <f>SALIDAS[[#This Row],[CODIGO]]&amp;SALIDAS[[#This Row],[FECHA]]</f>
        <v>148945908</v>
      </c>
      <c r="C237" t="str" cm="1">
        <f t="array" ref="C237">_xlfn.XLOOKUP(SALIDAS[[#This Row],[CODIGO]],STOCK[[#All],[CODIGO]],STOCK[[#All],[DESCRIPCION]],"PRODUCTO INEXISTENTE",0)</f>
        <v>CINTA ENMASCARAR 12*25 TESA</v>
      </c>
      <c r="D237" s="1">
        <v>45908</v>
      </c>
      <c r="E237">
        <v>1</v>
      </c>
    </row>
    <row r="238" spans="1:5" x14ac:dyDescent="0.25">
      <c r="A238">
        <v>1632</v>
      </c>
      <c r="B238" t="str">
        <f>SALIDAS[[#This Row],[CODIGO]]&amp;SALIDAS[[#This Row],[FECHA]]</f>
        <v>163245908</v>
      </c>
      <c r="C238" t="str" cm="1">
        <f t="array" ref="C238">_xlfn.XLOOKUP(SALIDAS[[#This Row],[CODIGO]],STOCK[[#All],[CODIGO]],STOCK[[#All],[DESCRIPCION]],"PRODUCTO INEXISTENTE",0)</f>
        <v>COLOR GIGO*12 D/PUNTA</v>
      </c>
      <c r="D238" s="1">
        <v>45908</v>
      </c>
      <c r="E238">
        <v>1</v>
      </c>
    </row>
    <row r="239" spans="1:5" x14ac:dyDescent="0.25">
      <c r="A239">
        <v>7661</v>
      </c>
      <c r="B239" t="str">
        <f>SALIDAS[[#This Row],[CODIGO]]&amp;SALIDAS[[#This Row],[FECHA]]</f>
        <v>766145908</v>
      </c>
      <c r="C239" t="str" cm="1">
        <f t="array" ref="C239">_xlfn.XLOOKUP(SALIDAS[[#This Row],[CODIGO]],STOCK[[#All],[CODIGO]],STOCK[[#All],[DESCRIPCION]],"PRODUCTO INEXISTENTE",0)</f>
        <v>COLOR OE-140*12 UNIPUNTA</v>
      </c>
      <c r="D239" s="1">
        <v>45908</v>
      </c>
      <c r="E239">
        <v>1</v>
      </c>
    </row>
    <row r="240" spans="1:5" x14ac:dyDescent="0.25">
      <c r="A240">
        <v>16984</v>
      </c>
      <c r="B240" t="str">
        <f>SALIDAS[[#This Row],[CODIGO]]&amp;SALIDAS[[#This Row],[FECHA]]</f>
        <v>1698445908</v>
      </c>
      <c r="C240" t="str" cm="1">
        <f t="array" ref="C240">_xlfn.XLOOKUP(SALIDAS[[#This Row],[CODIGO]],STOCK[[#All],[CODIGO]],STOCK[[#All],[DESCRIPCION]],"PRODUCTO INEXISTENTE",0)</f>
        <v>CORRECTOR CINTA OE-261 MINI</v>
      </c>
      <c r="D240" s="1">
        <v>45908</v>
      </c>
      <c r="E240">
        <v>2</v>
      </c>
    </row>
    <row r="241" spans="1:5" x14ac:dyDescent="0.25">
      <c r="A241">
        <v>1788</v>
      </c>
      <c r="B241" t="str">
        <f>SALIDAS[[#This Row],[CODIGO]]&amp;SALIDAS[[#This Row],[FECHA]]</f>
        <v>178845908</v>
      </c>
      <c r="C241" t="str" cm="1">
        <f t="array" ref="C241">_xlfn.XLOOKUP(SALIDAS[[#This Row],[CODIGO]],STOCK[[#All],[CODIGO]],STOCK[[#All],[DESCRIPCION]],"PRODUCTO INEXISTENTE",0)</f>
        <v>CORRECTOR LAPIZ OE-252</v>
      </c>
      <c r="D241" s="1">
        <v>45908</v>
      </c>
      <c r="E241">
        <v>1</v>
      </c>
    </row>
    <row r="242" spans="1:5" x14ac:dyDescent="0.25">
      <c r="A242">
        <v>1825</v>
      </c>
      <c r="B242" t="str">
        <f>SALIDAS[[#This Row],[CODIGO]]&amp;SALIDAS[[#This Row],[FECHA]]</f>
        <v>182545908</v>
      </c>
      <c r="C242" t="str" cm="1">
        <f t="array" ref="C242">_xlfn.XLOOKUP(SALIDAS[[#This Row],[CODIGO]],STOCK[[#All],[CODIGO]],STOCK[[#All],[DESCRIPCION]],"PRODUCTO INEXISTENTE",0)</f>
        <v>COSEDORA OE-308 PEQUEÑA PLASTICA</v>
      </c>
      <c r="D242" s="1">
        <v>45908</v>
      </c>
      <c r="E242">
        <v>1</v>
      </c>
    </row>
    <row r="243" spans="1:5" x14ac:dyDescent="0.25">
      <c r="A243">
        <v>1881</v>
      </c>
      <c r="B243" t="str">
        <f>SALIDAS[[#This Row],[CODIGO]]&amp;SALIDAS[[#This Row],[FECHA]]</f>
        <v>188145908</v>
      </c>
      <c r="C243" t="str" cm="1">
        <f t="array" ref="C243">_xlfn.XLOOKUP(SALIDAS[[#This Row],[CODIGO]],STOCK[[#All],[CODIGO]],STOCK[[#All],[DESCRIPCION]],"PRODUCTO INEXISTENTE",0)</f>
        <v>CRAYON JUMBO TRENSITO *6</v>
      </c>
      <c r="D243" s="1">
        <v>45908</v>
      </c>
      <c r="E243">
        <v>1</v>
      </c>
    </row>
    <row r="244" spans="1:5" x14ac:dyDescent="0.25">
      <c r="A244">
        <v>16749</v>
      </c>
      <c r="B244" t="str">
        <f>SALIDAS[[#This Row],[CODIGO]]&amp;SALIDAS[[#This Row],[FECHA]]</f>
        <v>1674945908</v>
      </c>
      <c r="C244" t="str" cm="1">
        <f t="array" ref="C244">_xlfn.XLOOKUP(SALIDAS[[#This Row],[CODIGO]],STOCK[[#All],[CODIGO]],STOCK[[#All],[DESCRIPCION]],"PRODUCTO INEXISTENTE",0)</f>
        <v>CUADERNILLO DOBLE CUADRICULADO</v>
      </c>
      <c r="D244" s="1">
        <v>45908</v>
      </c>
      <c r="E244">
        <v>1</v>
      </c>
    </row>
    <row r="245" spans="1:5" x14ac:dyDescent="0.25">
      <c r="A245">
        <v>10491</v>
      </c>
      <c r="B245" t="str">
        <f>SALIDAS[[#This Row],[CODIGO]]&amp;SALIDAS[[#This Row],[FECHA]]</f>
        <v>1049145908</v>
      </c>
      <c r="C245" t="str" cm="1">
        <f t="array" ref="C245">_xlfn.XLOOKUP(SALIDAS[[#This Row],[CODIGO]],STOCK[[#All],[CODIGO]],STOCK[[#All],[DESCRIPCION]],"PRODUCTO INEXISTENTE",0)</f>
        <v>CUADERNO ARGOLLADO 105</v>
      </c>
      <c r="D245" s="1">
        <v>45908</v>
      </c>
      <c r="E245">
        <v>1</v>
      </c>
    </row>
    <row r="246" spans="1:5" x14ac:dyDescent="0.25">
      <c r="A246">
        <v>10591</v>
      </c>
      <c r="B246" t="str">
        <f>SALIDAS[[#This Row],[CODIGO]]&amp;SALIDAS[[#This Row],[FECHA]]</f>
        <v>1059145908</v>
      </c>
      <c r="C246" t="str" cm="1">
        <f t="array" ref="C246">_xlfn.XLOOKUP(SALIDAS[[#This Row],[CODIGO]],STOCK[[#All],[CODIGO]],STOCK[[#All],[DESCRIPCION]],"PRODUCTO INEXISTENTE",0)</f>
        <v>CUADERNO COSIDO 50H</v>
      </c>
      <c r="D246" s="1">
        <v>45908</v>
      </c>
      <c r="E246">
        <v>1</v>
      </c>
    </row>
    <row r="247" spans="1:5" x14ac:dyDescent="0.25">
      <c r="A247">
        <v>9287</v>
      </c>
      <c r="B247" t="str">
        <f>SALIDAS[[#This Row],[CODIGO]]&amp;SALIDAS[[#This Row],[FECHA]]</f>
        <v>928745908</v>
      </c>
      <c r="C247" t="str" cm="1">
        <f t="array" ref="C247">_xlfn.XLOOKUP(SALIDAS[[#This Row],[CODIGO]],STOCK[[#All],[CODIGO]],STOCK[[#All],[DESCRIPCION]],"PRODUCTO INEXISTENTE",0)</f>
        <v>FOMY ESCARCHADO 1/8</v>
      </c>
      <c r="D247" s="1">
        <v>45908</v>
      </c>
      <c r="E247">
        <v>1</v>
      </c>
    </row>
    <row r="248" spans="1:5" x14ac:dyDescent="0.25">
      <c r="A248">
        <v>2515</v>
      </c>
      <c r="B248" t="str">
        <f>SALIDAS[[#This Row],[CODIGO]]&amp;SALIDAS[[#This Row],[FECHA]]</f>
        <v>251545908</v>
      </c>
      <c r="C248" t="str" cm="1">
        <f t="array" ref="C248">_xlfn.XLOOKUP(SALIDAS[[#This Row],[CODIGO]],STOCK[[#All],[CODIGO]],STOCK[[#All],[DESCRIPCION]],"PRODUCTO INEXISTENTE",0)</f>
        <v>HOJA EXAMEN</v>
      </c>
      <c r="D248" s="1">
        <v>45908</v>
      </c>
      <c r="E248">
        <v>4</v>
      </c>
    </row>
    <row r="249" spans="1:5" x14ac:dyDescent="0.25">
      <c r="A249">
        <v>2570</v>
      </c>
      <c r="B249" t="str">
        <f>SALIDAS[[#This Row],[CODIGO]]&amp;SALIDAS[[#This Row],[FECHA]]</f>
        <v>257045908</v>
      </c>
      <c r="C249" t="str" cm="1">
        <f t="array" ref="C249">_xlfn.XLOOKUP(SALIDAS[[#This Row],[CODIGO]],STOCK[[#All],[CODIGO]],STOCK[[#All],[DESCRIPCION]],"PRODUCTO INEXISTENTE",0)</f>
        <v>JUEGO GEOMETRICO OE-240</v>
      </c>
      <c r="D249" s="1">
        <v>45908</v>
      </c>
      <c r="E249">
        <v>1</v>
      </c>
    </row>
    <row r="250" spans="1:5" x14ac:dyDescent="0.25">
      <c r="A250">
        <v>2628</v>
      </c>
      <c r="B250" t="str">
        <f>SALIDAS[[#This Row],[CODIGO]]&amp;SALIDAS[[#This Row],[FECHA]]</f>
        <v>262845908</v>
      </c>
      <c r="C250" t="str" cm="1">
        <f t="array" ref="C250">_xlfn.XLOOKUP(SALIDAS[[#This Row],[CODIGO]],STOCK[[#All],[CODIGO]],STOCK[[#All],[DESCRIPCION]],"PRODUCTO INEXISTENTE",0)</f>
        <v>LAPIZ DIBUJO FABER CASTELL</v>
      </c>
      <c r="D250" s="1">
        <v>45908</v>
      </c>
      <c r="E250">
        <v>1</v>
      </c>
    </row>
    <row r="251" spans="1:5" x14ac:dyDescent="0.25">
      <c r="A251">
        <v>9738</v>
      </c>
      <c r="B251" t="str">
        <f>SALIDAS[[#This Row],[CODIGO]]&amp;SALIDAS[[#This Row],[FECHA]]</f>
        <v>973845908</v>
      </c>
      <c r="C251" t="str" cm="1">
        <f t="array" ref="C251">_xlfn.XLOOKUP(SALIDAS[[#This Row],[CODIGO]],STOCK[[#All],[CODIGO]],STOCK[[#All],[DESCRIPCION]],"PRODUCTO INEXISTENTE",0)</f>
        <v>LAPIZ OE-148 D/PUNTA ROJO NEGRO</v>
      </c>
      <c r="D251" s="1">
        <v>45908</v>
      </c>
      <c r="E251">
        <v>1</v>
      </c>
    </row>
    <row r="252" spans="1:5" x14ac:dyDescent="0.25">
      <c r="A252">
        <v>7664</v>
      </c>
      <c r="B252" t="str">
        <f>SALIDAS[[#This Row],[CODIGO]]&amp;SALIDAS[[#This Row],[FECHA]]</f>
        <v>766445908</v>
      </c>
      <c r="C252" t="str" cm="1">
        <f t="array" ref="C252">_xlfn.XLOOKUP(SALIDAS[[#This Row],[CODIGO]],STOCK[[#All],[CODIGO]],STOCK[[#All],[DESCRIPCION]],"PRODUCTO INEXISTENTE",0)</f>
        <v>LAPIZ OE-150 NEGRO</v>
      </c>
      <c r="D252" s="1">
        <v>45908</v>
      </c>
      <c r="E252">
        <v>3</v>
      </c>
    </row>
    <row r="253" spans="1:5" x14ac:dyDescent="0.25">
      <c r="A253">
        <v>2653</v>
      </c>
      <c r="B253" t="str">
        <f>SALIDAS[[#This Row],[CODIGO]]&amp;SALIDAS[[#This Row],[FECHA]]</f>
        <v>265345908</v>
      </c>
      <c r="C253" t="str" cm="1">
        <f t="array" ref="C253">_xlfn.XLOOKUP(SALIDAS[[#This Row],[CODIGO]],STOCK[[#All],[CODIGO]],STOCK[[#All],[DESCRIPCION]],"PRODUCTO INEXISTENTE",0)</f>
        <v>LAPIZ ROJO KORES</v>
      </c>
      <c r="D253" s="1">
        <v>45908</v>
      </c>
      <c r="E253">
        <v>2</v>
      </c>
    </row>
    <row r="254" spans="1:5" x14ac:dyDescent="0.25">
      <c r="A254">
        <v>2819</v>
      </c>
      <c r="B254" t="str">
        <f>SALIDAS[[#This Row],[CODIGO]]&amp;SALIDAS[[#This Row],[FECHA]]</f>
        <v>281945908</v>
      </c>
      <c r="C254" t="str" cm="1">
        <f t="array" ref="C254">_xlfn.XLOOKUP(SALIDAS[[#This Row],[CODIGO]],STOCK[[#All],[CODIGO]],STOCK[[#All],[DESCRIPCION]],"PRODUCTO INEXISTENTE",0)</f>
        <v>MARCADOR SECO 426 PELIKAN</v>
      </c>
      <c r="D254" s="1">
        <v>45908</v>
      </c>
      <c r="E254">
        <v>1</v>
      </c>
    </row>
    <row r="255" spans="1:5" x14ac:dyDescent="0.25">
      <c r="A255">
        <v>2860</v>
      </c>
      <c r="B255" t="str">
        <f>SALIDAS[[#This Row],[CODIGO]]&amp;SALIDAS[[#This Row],[FECHA]]</f>
        <v>286045908</v>
      </c>
      <c r="C255" t="str" cm="1">
        <f t="array" ref="C255">_xlfn.XLOOKUP(SALIDAS[[#This Row],[CODIGO]],STOCK[[#All],[CODIGO]],STOCK[[#All],[DESCRIPCION]],"PRODUCTO INEXISTENTE",0)</f>
        <v>MICROPUNTA PELIKAN</v>
      </c>
      <c r="D255" s="1">
        <v>45908</v>
      </c>
      <c r="E255">
        <v>2</v>
      </c>
    </row>
    <row r="256" spans="1:5" x14ac:dyDescent="0.25">
      <c r="A256">
        <v>5137</v>
      </c>
      <c r="B256" t="str">
        <f>SALIDAS[[#This Row],[CODIGO]]&amp;SALIDAS[[#This Row],[FECHA]]</f>
        <v>513745908</v>
      </c>
      <c r="C256" t="str" cm="1">
        <f t="array" ref="C256">_xlfn.XLOOKUP(SALIDAS[[#This Row],[CODIGO]],STOCK[[#All],[CODIGO]],STOCK[[#All],[DESCRIPCION]],"PRODUCTO INEXISTENTE",0)</f>
        <v>MINAS 0,5 FABER HB</v>
      </c>
      <c r="D256" s="1">
        <v>45908</v>
      </c>
      <c r="E256">
        <v>1</v>
      </c>
    </row>
    <row r="257" spans="1:5" x14ac:dyDescent="0.25">
      <c r="A257">
        <v>3269</v>
      </c>
      <c r="B257" t="str">
        <f>SALIDAS[[#This Row],[CODIGO]]&amp;SALIDAS[[#This Row],[FECHA]]</f>
        <v>326945908</v>
      </c>
      <c r="C257" t="str" cm="1">
        <f t="array" ref="C257">_xlfn.XLOOKUP(SALIDAS[[#This Row],[CODIGO]],STOCK[[#All],[CODIGO]],STOCK[[#All],[DESCRIPCION]],"PRODUCTO INEXISTENTE",0)</f>
        <v xml:space="preserve">PAPEL CELOFAN EXTRAFINO </v>
      </c>
      <c r="D257" s="1">
        <v>45908</v>
      </c>
      <c r="E257">
        <v>2</v>
      </c>
    </row>
    <row r="258" spans="1:5" x14ac:dyDescent="0.25">
      <c r="A258">
        <v>3271</v>
      </c>
      <c r="B258" t="str">
        <f>SALIDAS[[#This Row],[CODIGO]]&amp;SALIDAS[[#This Row],[FECHA]]</f>
        <v>327145908</v>
      </c>
      <c r="C258" t="str" cm="1">
        <f t="array" ref="C258">_xlfn.XLOOKUP(SALIDAS[[#This Row],[CODIGO]],STOCK[[#All],[CODIGO]],STOCK[[#All],[DESCRIPCION]],"PRODUCTO INEXISTENTE",0)</f>
        <v>PAPEL CRAF PLIEGO 70*100</v>
      </c>
      <c r="D258" s="1">
        <v>45908</v>
      </c>
      <c r="E258">
        <v>2</v>
      </c>
    </row>
    <row r="259" spans="1:5" x14ac:dyDescent="0.25">
      <c r="A259">
        <v>3289</v>
      </c>
      <c r="B259" t="str">
        <f>SALIDAS[[#This Row],[CODIGO]]&amp;SALIDAS[[#This Row],[FECHA]]</f>
        <v>328945908</v>
      </c>
      <c r="C259" t="str" cm="1">
        <f t="array" ref="C259">_xlfn.XLOOKUP(SALIDAS[[#This Row],[CODIGO]],STOCK[[#All],[CODIGO]],STOCK[[#All],[DESCRIPCION]],"PRODUCTO INEXISTENTE",0)</f>
        <v>PAPEL FOTOGRAFICO KODAK</v>
      </c>
      <c r="D259" s="1">
        <v>45908</v>
      </c>
      <c r="E259">
        <v>1</v>
      </c>
    </row>
    <row r="260" spans="1:5" x14ac:dyDescent="0.25">
      <c r="A260">
        <v>3318</v>
      </c>
      <c r="B260" t="str">
        <f>SALIDAS[[#This Row],[CODIGO]]&amp;SALIDAS[[#This Row],[FECHA]]</f>
        <v>331845908</v>
      </c>
      <c r="C260" t="str" cm="1">
        <f t="array" ref="C260">_xlfn.XLOOKUP(SALIDAS[[#This Row],[CODIGO]],STOCK[[#All],[CODIGO]],STOCK[[#All],[DESCRIPCION]],"PRODUCTO INEXISTENTE",0)</f>
        <v>PAPEL PERIODICO PLIEGO 70*100</v>
      </c>
      <c r="D260" s="1">
        <v>45908</v>
      </c>
      <c r="E260">
        <v>1</v>
      </c>
    </row>
    <row r="261" spans="1:5" x14ac:dyDescent="0.25">
      <c r="A261">
        <v>4789</v>
      </c>
      <c r="B261" t="str">
        <f>SALIDAS[[#This Row],[CODIGO]]&amp;SALIDAS[[#This Row],[FECHA]]</f>
        <v>478945908</v>
      </c>
      <c r="C261" t="str" cm="1">
        <f t="array" ref="C261">_xlfn.XLOOKUP(SALIDAS[[#This Row],[CODIGO]],STOCK[[#All],[CODIGO]],STOCK[[#All],[DESCRIPCION]],"PRODUCTO INEXISTENTE",0)</f>
        <v>PEGANTE BARRA OE-210 10GR</v>
      </c>
      <c r="D261" s="1">
        <v>45908</v>
      </c>
      <c r="E261">
        <v>2</v>
      </c>
    </row>
    <row r="262" spans="1:5" x14ac:dyDescent="0.25">
      <c r="A262">
        <v>3655</v>
      </c>
      <c r="B262" t="str">
        <f>SALIDAS[[#This Row],[CODIGO]]&amp;SALIDAS[[#This Row],[FECHA]]</f>
        <v>365545908</v>
      </c>
      <c r="C262" t="str" cm="1">
        <f t="array" ref="C262">_xlfn.XLOOKUP(SALIDAS[[#This Row],[CODIGO]],STOCK[[#All],[CODIGO]],STOCK[[#All],[DESCRIPCION]],"PRODUCTO INEXISTENTE",0)</f>
        <v>PLASTILINA EN BARRA</v>
      </c>
      <c r="D262" s="1">
        <v>45908</v>
      </c>
      <c r="E262">
        <v>1</v>
      </c>
    </row>
    <row r="263" spans="1:5" x14ac:dyDescent="0.25">
      <c r="A263">
        <v>3660</v>
      </c>
      <c r="B263" t="str">
        <f>SALIDAS[[#This Row],[CODIGO]]&amp;SALIDAS[[#This Row],[FECHA]]</f>
        <v>366045908</v>
      </c>
      <c r="C263" t="str" cm="1">
        <f t="array" ref="C263">_xlfn.XLOOKUP(SALIDAS[[#This Row],[CODIGO]],STOCK[[#All],[CODIGO]],STOCK[[#All],[DESCRIPCION]],"PRODUCTO INEXISTENTE",0)</f>
        <v>PLASTILINA TRENSITO*10 CORTA</v>
      </c>
      <c r="D263" s="1">
        <v>45908</v>
      </c>
      <c r="E263">
        <v>1</v>
      </c>
    </row>
    <row r="264" spans="1:5" x14ac:dyDescent="0.25">
      <c r="A264">
        <v>3661</v>
      </c>
      <c r="B264" t="str">
        <f>SALIDAS[[#This Row],[CODIGO]]&amp;SALIDAS[[#This Row],[FECHA]]</f>
        <v>366145908</v>
      </c>
      <c r="C264" t="str" cm="1">
        <f t="array" ref="C264">_xlfn.XLOOKUP(SALIDAS[[#This Row],[CODIGO]],STOCK[[#All],[CODIGO]],STOCK[[#All],[DESCRIPCION]],"PRODUCTO INEXISTENTE",0)</f>
        <v>PLASTILINA TRENSITO*10 LARGA</v>
      </c>
      <c r="D264" s="1">
        <v>45908</v>
      </c>
      <c r="E264">
        <v>1</v>
      </c>
    </row>
    <row r="265" spans="1:5" x14ac:dyDescent="0.25">
      <c r="A265">
        <v>3659</v>
      </c>
      <c r="B265" t="str">
        <f>SALIDAS[[#This Row],[CODIGO]]&amp;SALIDAS[[#This Row],[FECHA]]</f>
        <v>365945908</v>
      </c>
      <c r="C265" t="str" cm="1">
        <f t="array" ref="C265">_xlfn.XLOOKUP(SALIDAS[[#This Row],[CODIGO]],STOCK[[#All],[CODIGO]],STOCK[[#All],[DESCRIPCION]],"PRODUCTO INEXISTENTE",0)</f>
        <v>PLASTILINA TRENSITO*14 LARGA</v>
      </c>
      <c r="D265" s="1">
        <v>45908</v>
      </c>
      <c r="E265">
        <v>1</v>
      </c>
    </row>
    <row r="266" spans="1:5" x14ac:dyDescent="0.25">
      <c r="A266">
        <v>3688</v>
      </c>
      <c r="B266" t="str">
        <f>SALIDAS[[#This Row],[CODIGO]]&amp;SALIDAS[[#This Row],[FECHA]]</f>
        <v>368845908</v>
      </c>
      <c r="C266" t="str" cm="1">
        <f t="array" ref="C266">_xlfn.XLOOKUP(SALIDAS[[#This Row],[CODIGO]],STOCK[[#All],[CODIGO]],STOCK[[#All],[DESCRIPCION]],"PRODUCTO INEXISTENTE",0)</f>
        <v>PLUMON OE-080 ES*12</v>
      </c>
      <c r="D266" s="1">
        <v>45908</v>
      </c>
      <c r="E266">
        <v>1</v>
      </c>
    </row>
    <row r="267" spans="1:5" x14ac:dyDescent="0.25">
      <c r="A267">
        <v>3743</v>
      </c>
      <c r="B267" t="str">
        <f>SALIDAS[[#This Row],[CODIGO]]&amp;SALIDAS[[#This Row],[FECHA]]</f>
        <v>374345908</v>
      </c>
      <c r="C267" t="str" cm="1">
        <f t="array" ref="C267">_xlfn.XLOOKUP(SALIDAS[[#This Row],[CODIGO]],STOCK[[#All],[CODIGO]],STOCK[[#All],[DESCRIPCION]],"PRODUCTO INEXISTENTE",0)</f>
        <v>PORTAMINAS 0,5 OE-154</v>
      </c>
      <c r="D267" s="1">
        <v>45908</v>
      </c>
      <c r="E267">
        <v>2</v>
      </c>
    </row>
    <row r="268" spans="1:5" x14ac:dyDescent="0.25">
      <c r="A268">
        <v>3811</v>
      </c>
      <c r="B268" t="str">
        <f>SALIDAS[[#This Row],[CODIGO]]&amp;SALIDAS[[#This Row],[FECHA]]</f>
        <v>381145908</v>
      </c>
      <c r="C268" t="str" cm="1">
        <f t="array" ref="C268">_xlfn.XLOOKUP(SALIDAS[[#This Row],[CODIGO]],STOCK[[#All],[CODIGO]],STOCK[[#All],[DESCRIPCION]],"PRODUCTO INEXISTENTE",0)</f>
        <v>REGLA 30CM MADERA FABRIESCO</v>
      </c>
      <c r="D268" s="1">
        <v>45908</v>
      </c>
      <c r="E268">
        <v>1</v>
      </c>
    </row>
    <row r="269" spans="1:5" x14ac:dyDescent="0.25">
      <c r="A269">
        <v>3856</v>
      </c>
      <c r="B269" t="str">
        <f>SALIDAS[[#This Row],[CODIGO]]&amp;SALIDAS[[#This Row],[FECHA]]</f>
        <v>385645908</v>
      </c>
      <c r="C269" t="str" cm="1">
        <f t="array" ref="C269">_xlfn.XLOOKUP(SALIDAS[[#This Row],[CODIGO]],STOCK[[#All],[CODIGO]],STOCK[[#All],[DESCRIPCION]],"PRODUCTO INEXISTENTE",0)</f>
        <v>RESALTADOR OE-540</v>
      </c>
      <c r="D269" s="1">
        <v>45908</v>
      </c>
      <c r="E269">
        <v>2</v>
      </c>
    </row>
    <row r="270" spans="1:5" x14ac:dyDescent="0.25">
      <c r="A270">
        <v>4155</v>
      </c>
      <c r="B270" t="str">
        <f>SALIDAS[[#This Row],[CODIGO]]&amp;SALIDAS[[#This Row],[FECHA]]</f>
        <v>415545908</v>
      </c>
      <c r="C270" t="str" cm="1">
        <f t="array" ref="C270">_xlfn.XLOOKUP(SALIDAS[[#This Row],[CODIGO]],STOCK[[#All],[CODIGO]],STOCK[[#All],[DESCRIPCION]],"PRODUCTO INEXISTENTE",0)</f>
        <v>SOBRE MANILA CARTA NORMA</v>
      </c>
      <c r="D270" s="1">
        <v>45908</v>
      </c>
      <c r="E270">
        <v>1</v>
      </c>
    </row>
    <row r="271" spans="1:5" x14ac:dyDescent="0.25">
      <c r="A271">
        <v>4164</v>
      </c>
      <c r="B271" t="str">
        <f>SALIDAS[[#This Row],[CODIGO]]&amp;SALIDAS[[#This Row],[FECHA]]</f>
        <v>416445908</v>
      </c>
      <c r="C271" t="str" cm="1">
        <f t="array" ref="C271">_xlfn.XLOOKUP(SALIDAS[[#This Row],[CODIGO]],STOCK[[#All],[CODIGO]],STOCK[[#All],[DESCRIPCION]],"PRODUCTO INEXISTENTE",0)</f>
        <v>SOBRE MANILA OFICIO NORMA</v>
      </c>
      <c r="D271" s="1">
        <v>45908</v>
      </c>
      <c r="E271">
        <v>1</v>
      </c>
    </row>
    <row r="272" spans="1:5" x14ac:dyDescent="0.25">
      <c r="A272">
        <v>4134</v>
      </c>
      <c r="B272" t="str">
        <f>SALIDAS[[#This Row],[CODIGO]]&amp;SALIDAS[[#This Row],[FECHA]]</f>
        <v>413445908</v>
      </c>
      <c r="C272" t="str" cm="1">
        <f t="array" ref="C272">_xlfn.XLOOKUP(SALIDAS[[#This Row],[CODIGO]],STOCK[[#All],[CODIGO]],STOCK[[#All],[DESCRIPCION]],"PRODUCTO INEXISTENTE",0)</f>
        <v>SOBRE OE-872 BROCHE CARTA</v>
      </c>
      <c r="D272" s="1">
        <v>45908</v>
      </c>
      <c r="E272">
        <v>1</v>
      </c>
    </row>
    <row r="273" spans="1:5" x14ac:dyDescent="0.25">
      <c r="A273">
        <v>4244</v>
      </c>
      <c r="B273" t="str">
        <f>SALIDAS[[#This Row],[CODIGO]]&amp;SALIDAS[[#This Row],[FECHA]]</f>
        <v>424445908</v>
      </c>
      <c r="C273" t="str" cm="1">
        <f t="array" ref="C273">_xlfn.XLOOKUP(SALIDAS[[#This Row],[CODIGO]],STOCK[[#All],[CODIGO]],STOCK[[#All],[DESCRIPCION]],"PRODUCTO INEXISTENTE",0)</f>
        <v>TAJALAPIZ METALICO</v>
      </c>
      <c r="D273" s="1">
        <v>45908</v>
      </c>
      <c r="E273">
        <v>1</v>
      </c>
    </row>
    <row r="274" spans="1:5" x14ac:dyDescent="0.25">
      <c r="A274">
        <v>4268</v>
      </c>
      <c r="B274" t="str">
        <f>SALIDAS[[#This Row],[CODIGO]]&amp;SALIDAS[[#This Row],[FECHA]]</f>
        <v>426845908</v>
      </c>
      <c r="C274" t="str" cm="1">
        <f t="array" ref="C274">_xlfn.XLOOKUP(SALIDAS[[#This Row],[CODIGO]],STOCK[[#All],[CODIGO]],STOCK[[#All],[DESCRIPCION]],"PRODUCTO INEXISTENTE",0)</f>
        <v>TALONARIO RECIBO 55H IMPRESARTE</v>
      </c>
      <c r="D274" s="1">
        <v>45908</v>
      </c>
      <c r="E274">
        <v>2</v>
      </c>
    </row>
    <row r="275" spans="1:5" x14ac:dyDescent="0.25">
      <c r="A275">
        <v>9793</v>
      </c>
      <c r="B275" t="str">
        <f>SALIDAS[[#This Row],[CODIGO]]&amp;SALIDAS[[#This Row],[FECHA]]</f>
        <v>979345908</v>
      </c>
      <c r="C275" t="str" cm="1">
        <f t="array" ref="C275">_xlfn.XLOOKUP(SALIDAS[[#This Row],[CODIGO]],STOCK[[#All],[CODIGO]],STOCK[[#All],[DESCRIPCION]],"PRODUCTO INEXISTENTE",0)</f>
        <v>TALONARIO RIFA GRANDE ESTELAR</v>
      </c>
      <c r="D275" s="1">
        <v>45908</v>
      </c>
      <c r="E275">
        <v>2</v>
      </c>
    </row>
    <row r="276" spans="1:5" x14ac:dyDescent="0.25">
      <c r="A276">
        <v>4470</v>
      </c>
      <c r="B276" t="str">
        <f>SALIDAS[[#This Row],[CODIGO]]&amp;SALIDAS[[#This Row],[FECHA]]</f>
        <v>447045908</v>
      </c>
      <c r="C276" t="str" cm="1">
        <f t="array" ref="C276">_xlfn.XLOOKUP(SALIDAS[[#This Row],[CODIGO]],STOCK[[#All],[CODIGO]],STOCK[[#All],[DESCRIPCION]],"PRODUCTO INEXISTENTE",0)</f>
        <v>VINILO PAYASITO 125GR</v>
      </c>
      <c r="D276" s="1">
        <v>45908</v>
      </c>
      <c r="E276">
        <v>2</v>
      </c>
    </row>
    <row r="277" spans="1:5" x14ac:dyDescent="0.25">
      <c r="A277">
        <v>1264</v>
      </c>
      <c r="B277" t="str">
        <f>SALIDAS[[#This Row],[CODIGO]]&amp;SALIDAS[[#This Row],[FECHA]]</f>
        <v>126445908</v>
      </c>
      <c r="C277" t="str" cm="1">
        <f t="array" ref="C277">_xlfn.XLOOKUP(SALIDAS[[#This Row],[CODIGO]],STOCK[[#All],[CODIGO]],STOCK[[#All],[DESCRIPCION]],"PRODUCTO INEXISTENTE",0)</f>
        <v>CARTON PAJA 1/8</v>
      </c>
      <c r="D277" s="1">
        <v>45908</v>
      </c>
      <c r="E277">
        <v>8</v>
      </c>
    </row>
    <row r="278" spans="1:5" x14ac:dyDescent="0.25">
      <c r="A278">
        <v>2247</v>
      </c>
      <c r="B278" t="str">
        <f>SALIDAS[[#This Row],[CODIGO]]&amp;SALIDAS[[#This Row],[FECHA]]</f>
        <v>224745909</v>
      </c>
      <c r="C278" t="str" cm="1">
        <f t="array" ref="C278">_xlfn.XLOOKUP(SALIDAS[[#This Row],[CODIGO]],STOCK[[#All],[CODIGO]],STOCK[[#All],[DESCRIPCION]],"PRODUCTO INEXISTENTE",0)</f>
        <v>BOLI KILOMETRICO TAPA COLOR</v>
      </c>
      <c r="D278" s="1">
        <v>45909</v>
      </c>
      <c r="E278">
        <v>3</v>
      </c>
    </row>
    <row r="279" spans="1:5" x14ac:dyDescent="0.25">
      <c r="A279">
        <v>13282</v>
      </c>
      <c r="B279" t="str">
        <f>SALIDAS[[#This Row],[CODIGO]]&amp;SALIDAS[[#This Row],[FECHA]]</f>
        <v>1328245909</v>
      </c>
      <c r="C279" t="str" cm="1">
        <f t="array" ref="C279">_xlfn.XLOOKUP(SALIDAS[[#This Row],[CODIGO]],STOCK[[#All],[CODIGO]],STOCK[[#All],[DESCRIPCION]],"PRODUCTO INEXISTENTE",0)</f>
        <v>BOLI OE-025 BORRABLE</v>
      </c>
      <c r="D279" s="1">
        <v>45909</v>
      </c>
      <c r="E279">
        <v>2</v>
      </c>
    </row>
    <row r="280" spans="1:5" x14ac:dyDescent="0.25">
      <c r="A280">
        <v>14132</v>
      </c>
      <c r="B280" t="str">
        <f>SALIDAS[[#This Row],[CODIGO]]&amp;SALIDAS[[#This Row],[FECHA]]</f>
        <v>1413245909</v>
      </c>
      <c r="C280" t="str" cm="1">
        <f t="array" ref="C280">_xlfn.XLOOKUP(SALIDAS[[#This Row],[CODIGO]],STOCK[[#All],[CODIGO]],STOCK[[#All],[DESCRIPCION]],"PRODUCTO INEXISTENTE",0)</f>
        <v>BOLI OE-052 S/GEL 0,7 RETRACTIL</v>
      </c>
      <c r="D280" s="1">
        <v>45909</v>
      </c>
      <c r="E280">
        <v>1</v>
      </c>
    </row>
    <row r="281" spans="1:5" x14ac:dyDescent="0.25">
      <c r="A281">
        <v>8102</v>
      </c>
      <c r="B281" t="str">
        <f>SALIDAS[[#This Row],[CODIGO]]&amp;SALIDAS[[#This Row],[FECHA]]</f>
        <v>810245909</v>
      </c>
      <c r="C281" t="str" cm="1">
        <f t="array" ref="C281">_xlfn.XLOOKUP(SALIDAS[[#This Row],[CODIGO]],STOCK[[#All],[CODIGO]],STOCK[[#All],[DESCRIPCION]],"PRODUCTO INEXISTENTE",0)</f>
        <v>BOLI OE-076 S/GEL 0,7</v>
      </c>
      <c r="D281" s="1">
        <v>45909</v>
      </c>
      <c r="E281">
        <v>13</v>
      </c>
    </row>
    <row r="282" spans="1:5" x14ac:dyDescent="0.25">
      <c r="A282">
        <v>723</v>
      </c>
      <c r="B282" t="str">
        <f>SALIDAS[[#This Row],[CODIGO]]&amp;SALIDAS[[#This Row],[FECHA]]</f>
        <v>72345909</v>
      </c>
      <c r="C282" t="str" cm="1">
        <f t="array" ref="C282">_xlfn.XLOOKUP(SALIDAS[[#This Row],[CODIGO]],STOCK[[#All],[CODIGO]],STOCK[[#All],[DESCRIPCION]],"PRODUCTO INEXISTENTE",0)</f>
        <v>BOLSILLO CATALOGO OFICIO GRUESO PQ25</v>
      </c>
      <c r="D282" s="1">
        <v>45909</v>
      </c>
      <c r="E282">
        <v>1</v>
      </c>
    </row>
    <row r="283" spans="1:5" x14ac:dyDescent="0.25">
      <c r="A283">
        <v>780</v>
      </c>
      <c r="B283" t="str">
        <f>SALIDAS[[#This Row],[CODIGO]]&amp;SALIDAS[[#This Row],[FECHA]]</f>
        <v>78045909</v>
      </c>
      <c r="C283" t="str" cm="1">
        <f t="array" ref="C283">_xlfn.XLOOKUP(SALIDAS[[#This Row],[CODIGO]],STOCK[[#All],[CODIGO]],STOCK[[#All],[DESCRIPCION]],"PRODUCTO INEXISTENTE",0)</f>
        <v>BORRADOR OE-120 GOMA COLORES P1000</v>
      </c>
      <c r="D283" s="1">
        <v>45909</v>
      </c>
      <c r="E283">
        <v>2</v>
      </c>
    </row>
    <row r="284" spans="1:5" x14ac:dyDescent="0.25">
      <c r="A284">
        <v>790</v>
      </c>
      <c r="B284" t="str">
        <f>SALIDAS[[#This Row],[CODIGO]]&amp;SALIDAS[[#This Row],[FECHA]]</f>
        <v>79045909</v>
      </c>
      <c r="C284" t="str" cm="1">
        <f t="array" ref="C284">_xlfn.XLOOKUP(SALIDAS[[#This Row],[CODIGO]],STOCK[[#All],[CODIGO]],STOCK[[#All],[DESCRIPCION]],"PRODUCTO INEXISTENTE",0)</f>
        <v>BORRADOR PELIKAN MIGA DE PAN MP-20</v>
      </c>
      <c r="D284" s="1">
        <v>45909</v>
      </c>
      <c r="E284">
        <v>1</v>
      </c>
    </row>
    <row r="285" spans="1:5" x14ac:dyDescent="0.25">
      <c r="A285">
        <v>795</v>
      </c>
      <c r="B285" t="str">
        <f>SALIDAS[[#This Row],[CODIGO]]&amp;SALIDAS[[#This Row],[FECHA]]</f>
        <v>79545909</v>
      </c>
      <c r="C285" t="str" cm="1">
        <f t="array" ref="C285">_xlfn.XLOOKUP(SALIDAS[[#This Row],[CODIGO]],STOCK[[#All],[CODIGO]],STOCK[[#All],[DESCRIPCION]],"PRODUCTO INEXISTENTE",0)</f>
        <v xml:space="preserve">BORRADOR PELIKAN PZ-20 </v>
      </c>
      <c r="D285" s="1">
        <v>45909</v>
      </c>
      <c r="E285">
        <v>2</v>
      </c>
    </row>
    <row r="286" spans="1:5" x14ac:dyDescent="0.25">
      <c r="A286">
        <v>1119</v>
      </c>
      <c r="B286" t="str">
        <f>SALIDAS[[#This Row],[CODIGO]]&amp;SALIDAS[[#This Row],[FECHA]]</f>
        <v>111945909</v>
      </c>
      <c r="C286" t="str" cm="1">
        <f t="array" ref="C286">_xlfn.XLOOKUP(SALIDAS[[#This Row],[CODIGO]],STOCK[[#All],[CODIGO]],STOCK[[#All],[DESCRIPCION]],"PRODUCTO INEXISTENTE",0)</f>
        <v>CARPETA PRESENTACION CARTA</v>
      </c>
      <c r="D286" s="1">
        <v>45909</v>
      </c>
      <c r="E286">
        <v>2</v>
      </c>
    </row>
    <row r="287" spans="1:5" x14ac:dyDescent="0.25">
      <c r="A287">
        <v>1270</v>
      </c>
      <c r="B287" t="str">
        <f>SALIDAS[[#This Row],[CODIGO]]&amp;SALIDAS[[#This Row],[FECHA]]</f>
        <v>127045909</v>
      </c>
      <c r="C287" t="str" cm="1">
        <f t="array" ref="C287">_xlfn.XLOOKUP(SALIDAS[[#This Row],[CODIGO]],STOCK[[#All],[CODIGO]],STOCK[[#All],[DESCRIPCION]],"PRODUCTO INEXISTENTE",0)</f>
        <v>CARTON PRENSADO 1/4</v>
      </c>
      <c r="D287" s="1">
        <v>45909</v>
      </c>
      <c r="E287">
        <v>1</v>
      </c>
    </row>
    <row r="288" spans="1:5" x14ac:dyDescent="0.25">
      <c r="A288">
        <v>1271</v>
      </c>
      <c r="B288" t="str">
        <f>SALIDAS[[#This Row],[CODIGO]]&amp;SALIDAS[[#This Row],[FECHA]]</f>
        <v>127145909</v>
      </c>
      <c r="C288" t="str" cm="1">
        <f t="array" ref="C288">_xlfn.XLOOKUP(SALIDAS[[#This Row],[CODIGO]],STOCK[[#All],[CODIGO]],STOCK[[#All],[DESCRIPCION]],"PRODUCTO INEXISTENTE",0)</f>
        <v>CARTON PRENSADO 1/8</v>
      </c>
      <c r="D288" s="1">
        <v>45909</v>
      </c>
      <c r="E288">
        <v>1</v>
      </c>
    </row>
    <row r="289" spans="1:5" x14ac:dyDescent="0.25">
      <c r="A289">
        <v>1341</v>
      </c>
      <c r="B289" t="str">
        <f>SALIDAS[[#This Row],[CODIGO]]&amp;SALIDAS[[#This Row],[FECHA]]</f>
        <v>134145909</v>
      </c>
      <c r="C289" t="str" cm="1">
        <f t="array" ref="C289">_xlfn.XLOOKUP(SALIDAS[[#This Row],[CODIGO]],STOCK[[#All],[CODIGO]],STOCK[[#All],[DESCRIPCION]],"PRODUCTO INEXISTENTE",0)</f>
        <v>CARTULINA BRISTOL 1/8</v>
      </c>
      <c r="D289" s="1">
        <v>45909</v>
      </c>
      <c r="E289">
        <v>20</v>
      </c>
    </row>
    <row r="290" spans="1:5" x14ac:dyDescent="0.25">
      <c r="A290">
        <v>1349</v>
      </c>
      <c r="B290" t="str">
        <f>SALIDAS[[#This Row],[CODIGO]]&amp;SALIDAS[[#This Row],[FECHA]]</f>
        <v>134945909</v>
      </c>
      <c r="C290" t="str" cm="1">
        <f t="array" ref="C290">_xlfn.XLOOKUP(SALIDAS[[#This Row],[CODIGO]],STOCK[[#All],[CODIGO]],STOCK[[#All],[DESCRIPCION]],"PRODUCTO INEXISTENTE",0)</f>
        <v>CARTULINA NEGRA FINA 1/8</v>
      </c>
      <c r="D290" s="1">
        <v>45909</v>
      </c>
      <c r="E290">
        <v>10</v>
      </c>
    </row>
    <row r="291" spans="1:5" x14ac:dyDescent="0.25">
      <c r="A291">
        <v>1540</v>
      </c>
      <c r="B291" t="str">
        <f>SALIDAS[[#This Row],[CODIGO]]&amp;SALIDAS[[#This Row],[FECHA]]</f>
        <v>154045909</v>
      </c>
      <c r="C291" t="str" cm="1">
        <f t="array" ref="C291">_xlfn.XLOOKUP(SALIDAS[[#This Row],[CODIGO]],STOCK[[#All],[CODIGO]],STOCK[[#All],[DESCRIPCION]],"PRODUCTO INEXISTENTE",0)</f>
        <v>CINTA TRANSPARENTE 12*15</v>
      </c>
      <c r="D291" s="1">
        <v>45909</v>
      </c>
      <c r="E291">
        <v>1</v>
      </c>
    </row>
    <row r="292" spans="1:5" x14ac:dyDescent="0.25">
      <c r="A292">
        <v>7661</v>
      </c>
      <c r="B292" t="str">
        <f>SALIDAS[[#This Row],[CODIGO]]&amp;SALIDAS[[#This Row],[FECHA]]</f>
        <v>766145909</v>
      </c>
      <c r="C292" t="str" cm="1">
        <f t="array" ref="C292">_xlfn.XLOOKUP(SALIDAS[[#This Row],[CODIGO]],STOCK[[#All],[CODIGO]],STOCK[[#All],[DESCRIPCION]],"PRODUCTO INEXISTENTE",0)</f>
        <v>COLOR OE-140*12 UNIPUNTA</v>
      </c>
      <c r="D292" s="1">
        <v>45909</v>
      </c>
      <c r="E292">
        <v>1</v>
      </c>
    </row>
    <row r="293" spans="1:5" x14ac:dyDescent="0.25">
      <c r="A293">
        <v>8343</v>
      </c>
      <c r="B293" t="str">
        <f>SALIDAS[[#This Row],[CODIGO]]&amp;SALIDAS[[#This Row],[FECHA]]</f>
        <v>834345909</v>
      </c>
      <c r="C293" t="str" cm="1">
        <f t="array" ref="C293">_xlfn.XLOOKUP(SALIDAS[[#This Row],[CODIGO]],STOCK[[#All],[CODIGO]],STOCK[[#All],[DESCRIPCION]],"PRODUCTO INEXISTENTE",0)</f>
        <v>COMPAS PRESICION BOINK</v>
      </c>
      <c r="D293" s="1">
        <v>45909</v>
      </c>
      <c r="E293">
        <v>1</v>
      </c>
    </row>
    <row r="294" spans="1:5" x14ac:dyDescent="0.25">
      <c r="A294">
        <v>1788</v>
      </c>
      <c r="B294" t="str">
        <f>SALIDAS[[#This Row],[CODIGO]]&amp;SALIDAS[[#This Row],[FECHA]]</f>
        <v>178845909</v>
      </c>
      <c r="C294" t="str" cm="1">
        <f t="array" ref="C294">_xlfn.XLOOKUP(SALIDAS[[#This Row],[CODIGO]],STOCK[[#All],[CODIGO]],STOCK[[#All],[DESCRIPCION]],"PRODUCTO INEXISTENTE",0)</f>
        <v>CORRECTOR LAPIZ OE-252</v>
      </c>
      <c r="D294" s="1">
        <v>45909</v>
      </c>
      <c r="E294">
        <v>2</v>
      </c>
    </row>
    <row r="295" spans="1:5" x14ac:dyDescent="0.25">
      <c r="A295">
        <v>10491</v>
      </c>
      <c r="B295" t="str">
        <f>SALIDAS[[#This Row],[CODIGO]]&amp;SALIDAS[[#This Row],[FECHA]]</f>
        <v>1049145909</v>
      </c>
      <c r="C295" t="str" cm="1">
        <f t="array" ref="C295">_xlfn.XLOOKUP(SALIDAS[[#This Row],[CODIGO]],STOCK[[#All],[CODIGO]],STOCK[[#All],[DESCRIPCION]],"PRODUCTO INEXISTENTE",0)</f>
        <v>CUADERNO ARGOLLADO 105</v>
      </c>
      <c r="D295" s="1">
        <v>45909</v>
      </c>
      <c r="E295">
        <v>1</v>
      </c>
    </row>
    <row r="296" spans="1:5" x14ac:dyDescent="0.25">
      <c r="A296">
        <v>10591</v>
      </c>
      <c r="B296" t="str">
        <f>SALIDAS[[#This Row],[CODIGO]]&amp;SALIDAS[[#This Row],[FECHA]]</f>
        <v>1059145909</v>
      </c>
      <c r="C296" t="str" cm="1">
        <f t="array" ref="C296">_xlfn.XLOOKUP(SALIDAS[[#This Row],[CODIGO]],STOCK[[#All],[CODIGO]],STOCK[[#All],[DESCRIPCION]],"PRODUCTO INEXISTENTE",0)</f>
        <v>CUADERNO COSIDO 50H</v>
      </c>
      <c r="D296" s="1">
        <v>45909</v>
      </c>
      <c r="E296">
        <v>1</v>
      </c>
    </row>
    <row r="297" spans="1:5" x14ac:dyDescent="0.25">
      <c r="A297">
        <v>2066</v>
      </c>
      <c r="B297" t="str">
        <f>SALIDAS[[#This Row],[CODIGO]]&amp;SALIDAS[[#This Row],[FECHA]]</f>
        <v>206645909</v>
      </c>
      <c r="C297" t="str" cm="1">
        <f t="array" ref="C297">_xlfn.XLOOKUP(SALIDAS[[#This Row],[CODIGO]],STOCK[[#All],[CODIGO]],STOCK[[#All],[DESCRIPCION]],"PRODUCTO INEXISTENTE",0)</f>
        <v>CUENTA DE COBRO A/COPIANTE</v>
      </c>
      <c r="D297" s="1">
        <v>45909</v>
      </c>
      <c r="E297">
        <v>1</v>
      </c>
    </row>
    <row r="298" spans="1:5" x14ac:dyDescent="0.25">
      <c r="A298">
        <v>2515</v>
      </c>
      <c r="B298" t="str">
        <f>SALIDAS[[#This Row],[CODIGO]]&amp;SALIDAS[[#This Row],[FECHA]]</f>
        <v>251545909</v>
      </c>
      <c r="C298" t="str" cm="1">
        <f t="array" ref="C298">_xlfn.XLOOKUP(SALIDAS[[#This Row],[CODIGO]],STOCK[[#All],[CODIGO]],STOCK[[#All],[DESCRIPCION]],"PRODUCTO INEXISTENTE",0)</f>
        <v>HOJA EXAMEN</v>
      </c>
      <c r="D298" s="1">
        <v>45909</v>
      </c>
      <c r="E298">
        <v>2</v>
      </c>
    </row>
    <row r="299" spans="1:5" x14ac:dyDescent="0.25">
      <c r="A299">
        <v>2635</v>
      </c>
      <c r="B299" t="str">
        <f>SALIDAS[[#This Row],[CODIGO]]&amp;SALIDAS[[#This Row],[FECHA]]</f>
        <v>263545909</v>
      </c>
      <c r="C299" t="str" cm="1">
        <f t="array" ref="C299">_xlfn.XLOOKUP(SALIDAS[[#This Row],[CODIGO]],STOCK[[#All],[CODIGO]],STOCK[[#All],[DESCRIPCION]],"PRODUCTO INEXISTENTE",0)</f>
        <v>LAPIZ MIRADO NEGRO</v>
      </c>
      <c r="D299" s="1">
        <v>45909</v>
      </c>
      <c r="E299">
        <v>1</v>
      </c>
    </row>
    <row r="300" spans="1:5" x14ac:dyDescent="0.25">
      <c r="A300">
        <v>7664</v>
      </c>
      <c r="B300" t="str">
        <f>SALIDAS[[#This Row],[CODIGO]]&amp;SALIDAS[[#This Row],[FECHA]]</f>
        <v>766445909</v>
      </c>
      <c r="C300" t="str" cm="1">
        <f t="array" ref="C300">_xlfn.XLOOKUP(SALIDAS[[#This Row],[CODIGO]],STOCK[[#All],[CODIGO]],STOCK[[#All],[DESCRIPCION]],"PRODUCTO INEXISTENTE",0)</f>
        <v>LAPIZ OE-150 NEGRO</v>
      </c>
      <c r="D300" s="1">
        <v>45909</v>
      </c>
      <c r="E300">
        <v>14</v>
      </c>
    </row>
    <row r="301" spans="1:5" x14ac:dyDescent="0.25">
      <c r="A301">
        <v>2653</v>
      </c>
      <c r="B301" t="str">
        <f>SALIDAS[[#This Row],[CODIGO]]&amp;SALIDAS[[#This Row],[FECHA]]</f>
        <v>265345909</v>
      </c>
      <c r="C301" t="str" cm="1">
        <f t="array" ref="C301">_xlfn.XLOOKUP(SALIDAS[[#This Row],[CODIGO]],STOCK[[#All],[CODIGO]],STOCK[[#All],[DESCRIPCION]],"PRODUCTO INEXISTENTE",0)</f>
        <v>LAPIZ ROJO KORES</v>
      </c>
      <c r="D301" s="1">
        <v>45909</v>
      </c>
      <c r="E301">
        <v>5</v>
      </c>
    </row>
    <row r="302" spans="1:5" x14ac:dyDescent="0.25">
      <c r="A302">
        <v>3269</v>
      </c>
      <c r="B302" t="str">
        <f>SALIDAS[[#This Row],[CODIGO]]&amp;SALIDAS[[#This Row],[FECHA]]</f>
        <v>326945909</v>
      </c>
      <c r="C302" t="str" cm="1">
        <f t="array" ref="C302">_xlfn.XLOOKUP(SALIDAS[[#This Row],[CODIGO]],STOCK[[#All],[CODIGO]],STOCK[[#All],[DESCRIPCION]],"PRODUCTO INEXISTENTE",0)</f>
        <v xml:space="preserve">PAPEL CELOFAN EXTRAFINO </v>
      </c>
      <c r="D302" s="1">
        <v>45909</v>
      </c>
      <c r="E302">
        <v>13</v>
      </c>
    </row>
    <row r="303" spans="1:5" x14ac:dyDescent="0.25">
      <c r="A303">
        <v>3304</v>
      </c>
      <c r="B303" t="str">
        <f>SALIDAS[[#This Row],[CODIGO]]&amp;SALIDAS[[#This Row],[FECHA]]</f>
        <v>330445909</v>
      </c>
      <c r="C303" t="str" cm="1">
        <f t="array" ref="C303">_xlfn.XLOOKUP(SALIDAS[[#This Row],[CODIGO]],STOCK[[#All],[CODIGO]],STOCK[[#All],[DESCRIPCION]],"PRODUCTO INEXISTENTE",0)</f>
        <v>PAPEL IRIS</v>
      </c>
      <c r="D303" s="1">
        <v>45909</v>
      </c>
      <c r="E303">
        <v>2</v>
      </c>
    </row>
    <row r="304" spans="1:5" x14ac:dyDescent="0.25">
      <c r="A304">
        <v>17597</v>
      </c>
      <c r="B304" t="str">
        <f>SALIDAS[[#This Row],[CODIGO]]&amp;SALIDAS[[#This Row],[FECHA]]</f>
        <v>1759745909</v>
      </c>
      <c r="C304" t="str" cm="1">
        <f t="array" ref="C304">_xlfn.XLOOKUP(SALIDAS[[#This Row],[CODIGO]],STOCK[[#All],[CODIGO]],STOCK[[#All],[DESCRIPCION]],"PRODUCTO INEXISTENTE",0)</f>
        <v>PAPEL PERGAMINO 1/8 90GRS</v>
      </c>
      <c r="D304" s="1">
        <v>45909</v>
      </c>
      <c r="E304">
        <v>6</v>
      </c>
    </row>
    <row r="305" spans="1:5" x14ac:dyDescent="0.25">
      <c r="A305">
        <v>15614</v>
      </c>
      <c r="B305" t="str">
        <f>SALIDAS[[#This Row],[CODIGO]]&amp;SALIDAS[[#This Row],[FECHA]]</f>
        <v>1561445909</v>
      </c>
      <c r="C305" t="str" cm="1">
        <f t="array" ref="C305">_xlfn.XLOOKUP(SALIDAS[[#This Row],[CODIGO]],STOCK[[#All],[CODIGO]],STOCK[[#All],[DESCRIPCION]],"PRODUCTO INEXISTENTE",0)</f>
        <v>PAPEL REGALO PRIMAVERA</v>
      </c>
      <c r="D305" s="1">
        <v>45909</v>
      </c>
      <c r="E305">
        <v>10</v>
      </c>
    </row>
    <row r="306" spans="1:5" x14ac:dyDescent="0.25">
      <c r="A306">
        <v>4790</v>
      </c>
      <c r="B306" t="str">
        <f>SALIDAS[[#This Row],[CODIGO]]&amp;SALIDAS[[#This Row],[FECHA]]</f>
        <v>479045909</v>
      </c>
      <c r="C306" t="str" cm="1">
        <f t="array" ref="C306">_xlfn.XLOOKUP(SALIDAS[[#This Row],[CODIGO]],STOCK[[#All],[CODIGO]],STOCK[[#All],[DESCRIPCION]],"PRODUCTO INEXISTENTE",0)</f>
        <v>PEGANTE BARRA OE-214 40GR</v>
      </c>
      <c r="D306" s="1">
        <v>45909</v>
      </c>
      <c r="E306">
        <v>1</v>
      </c>
    </row>
    <row r="307" spans="1:5" x14ac:dyDescent="0.25">
      <c r="A307">
        <v>3434</v>
      </c>
      <c r="B307" t="str">
        <f>SALIDAS[[#This Row],[CODIGO]]&amp;SALIDAS[[#This Row],[FECHA]]</f>
        <v>343445909</v>
      </c>
      <c r="C307" t="str" cm="1">
        <f t="array" ref="C307">_xlfn.XLOOKUP(SALIDAS[[#This Row],[CODIGO]],STOCK[[#All],[CODIGO]],STOCK[[#All],[DESCRIPCION]],"PRODUCTO INEXISTENTE",0)</f>
        <v>PEGANTE LIQUIDO PAYASITO 20GR</v>
      </c>
      <c r="D307" s="1">
        <v>45909</v>
      </c>
      <c r="E307">
        <v>1</v>
      </c>
    </row>
    <row r="308" spans="1:5" x14ac:dyDescent="0.25">
      <c r="A308">
        <v>3620</v>
      </c>
      <c r="B308" t="str">
        <f>SALIDAS[[#This Row],[CODIGO]]&amp;SALIDAS[[#This Row],[FECHA]]</f>
        <v>362045909</v>
      </c>
      <c r="C308" t="str" cm="1">
        <f t="array" ref="C308">_xlfn.XLOOKUP(SALIDAS[[#This Row],[CODIGO]],STOCK[[#All],[CODIGO]],STOCK[[#All],[DESCRIPCION]],"PRODUCTO INEXISTENTE",0)</f>
        <v>PLANTILLA CROQUIS COLOMBIA</v>
      </c>
      <c r="D308" s="1">
        <v>45909</v>
      </c>
      <c r="E308">
        <v>1</v>
      </c>
    </row>
    <row r="309" spans="1:5" x14ac:dyDescent="0.25">
      <c r="A309">
        <v>3655</v>
      </c>
      <c r="B309" t="str">
        <f>SALIDAS[[#This Row],[CODIGO]]&amp;SALIDAS[[#This Row],[FECHA]]</f>
        <v>365545909</v>
      </c>
      <c r="C309" t="str" cm="1">
        <f t="array" ref="C309">_xlfn.XLOOKUP(SALIDAS[[#This Row],[CODIGO]],STOCK[[#All],[CODIGO]],STOCK[[#All],[DESCRIPCION]],"PRODUCTO INEXISTENTE",0)</f>
        <v>PLASTILINA EN BARRA</v>
      </c>
      <c r="D309" s="1">
        <v>45909</v>
      </c>
      <c r="E309">
        <v>7</v>
      </c>
    </row>
    <row r="310" spans="1:5" x14ac:dyDescent="0.25">
      <c r="A310">
        <v>3661</v>
      </c>
      <c r="B310" t="str">
        <f>SALIDAS[[#This Row],[CODIGO]]&amp;SALIDAS[[#This Row],[FECHA]]</f>
        <v>366145909</v>
      </c>
      <c r="C310" t="str" cm="1">
        <f t="array" ref="C310">_xlfn.XLOOKUP(SALIDAS[[#This Row],[CODIGO]],STOCK[[#All],[CODIGO]],STOCK[[#All],[DESCRIPCION]],"PRODUCTO INEXISTENTE",0)</f>
        <v>PLASTILINA TRENSITO*10 LARGA</v>
      </c>
      <c r="D310" s="1">
        <v>45909</v>
      </c>
      <c r="E310">
        <v>3</v>
      </c>
    </row>
    <row r="311" spans="1:5" x14ac:dyDescent="0.25">
      <c r="A311">
        <v>3659</v>
      </c>
      <c r="B311" t="str">
        <f>SALIDAS[[#This Row],[CODIGO]]&amp;SALIDAS[[#This Row],[FECHA]]</f>
        <v>365945909</v>
      </c>
      <c r="C311" t="str" cm="1">
        <f t="array" ref="C311">_xlfn.XLOOKUP(SALIDAS[[#This Row],[CODIGO]],STOCK[[#All],[CODIGO]],STOCK[[#All],[DESCRIPCION]],"PRODUCTO INEXISTENTE",0)</f>
        <v>PLASTILINA TRENSITO*14 LARGA</v>
      </c>
      <c r="D311" s="1">
        <v>45909</v>
      </c>
      <c r="E311">
        <v>1</v>
      </c>
    </row>
    <row r="312" spans="1:5" x14ac:dyDescent="0.25">
      <c r="A312">
        <v>3743</v>
      </c>
      <c r="B312" t="str">
        <f>SALIDAS[[#This Row],[CODIGO]]&amp;SALIDAS[[#This Row],[FECHA]]</f>
        <v>374345909</v>
      </c>
      <c r="C312" t="str" cm="1">
        <f t="array" ref="C312">_xlfn.XLOOKUP(SALIDAS[[#This Row],[CODIGO]],STOCK[[#All],[CODIGO]],STOCK[[#All],[DESCRIPCION]],"PRODUCTO INEXISTENTE",0)</f>
        <v>PORTAMINAS 0,5 OE-154</v>
      </c>
      <c r="D312" s="1">
        <v>45909</v>
      </c>
      <c r="E312">
        <v>1</v>
      </c>
    </row>
    <row r="313" spans="1:5" x14ac:dyDescent="0.25">
      <c r="A313">
        <v>11298</v>
      </c>
      <c r="B313" t="str">
        <f>SALIDAS[[#This Row],[CODIGO]]&amp;SALIDAS[[#This Row],[FECHA]]</f>
        <v>1129845909</v>
      </c>
      <c r="C313" t="str" cm="1">
        <f t="array" ref="C313">_xlfn.XLOOKUP(SALIDAS[[#This Row],[CODIGO]],STOCK[[#All],[CODIGO]],STOCK[[#All],[DESCRIPCION]],"PRODUCTO INEXISTENTE",0)</f>
        <v>REGLA 20CM</v>
      </c>
      <c r="D313" s="1">
        <v>45909</v>
      </c>
      <c r="E313">
        <v>1</v>
      </c>
    </row>
    <row r="314" spans="1:5" x14ac:dyDescent="0.25">
      <c r="A314">
        <v>3805</v>
      </c>
      <c r="B314" t="str">
        <f>SALIDAS[[#This Row],[CODIGO]]&amp;SALIDAS[[#This Row],[FECHA]]</f>
        <v>380545909</v>
      </c>
      <c r="C314" t="str" cm="1">
        <f t="array" ref="C314">_xlfn.XLOOKUP(SALIDAS[[#This Row],[CODIGO]],STOCK[[#All],[CODIGO]],STOCK[[#All],[DESCRIPCION]],"PRODUCTO INEXISTENTE",0)</f>
        <v>REGLA 30CM FABER</v>
      </c>
      <c r="D314" s="1">
        <v>45909</v>
      </c>
      <c r="E314">
        <v>1</v>
      </c>
    </row>
    <row r="315" spans="1:5" x14ac:dyDescent="0.25">
      <c r="A315">
        <v>3867</v>
      </c>
      <c r="B315" t="str">
        <f>SALIDAS[[#This Row],[CODIGO]]&amp;SALIDAS[[#This Row],[FECHA]]</f>
        <v>386745909</v>
      </c>
      <c r="C315" t="str" cm="1">
        <f t="array" ref="C315">_xlfn.XLOOKUP(SALIDAS[[#This Row],[CODIGO]],STOCK[[#All],[CODIGO]],STOCK[[#All],[DESCRIPCION]],"PRODUCTO INEXISTENTE",0)</f>
        <v>RESMA CARTA 75GR REPROGRAF</v>
      </c>
      <c r="D315" s="1">
        <v>45909</v>
      </c>
      <c r="E315">
        <v>1</v>
      </c>
    </row>
    <row r="316" spans="1:5" x14ac:dyDescent="0.25">
      <c r="A316">
        <v>3961</v>
      </c>
      <c r="B316" t="str">
        <f>SALIDAS[[#This Row],[CODIGO]]&amp;SALIDAS[[#This Row],[FECHA]]</f>
        <v>396145909</v>
      </c>
      <c r="C316" t="str" cm="1">
        <f t="array" ref="C316">_xlfn.XLOOKUP(SALIDAS[[#This Row],[CODIGO]],STOCK[[#All],[CODIGO]],STOCK[[#All],[DESCRIPCION]],"PRODUCTO INEXISTENTE",0)</f>
        <v>ROTULO IMPRESION LASE</v>
      </c>
      <c r="D316" s="1">
        <v>45909</v>
      </c>
      <c r="E316">
        <v>2</v>
      </c>
    </row>
    <row r="317" spans="1:5" x14ac:dyDescent="0.25">
      <c r="A317">
        <v>11540</v>
      </c>
      <c r="B317" t="str">
        <f>SALIDAS[[#This Row],[CODIGO]]&amp;SALIDAS[[#This Row],[FECHA]]</f>
        <v>1154045909</v>
      </c>
      <c r="C317" t="str" cm="1">
        <f t="array" ref="C317">_xlfn.XLOOKUP(SALIDAS[[#This Row],[CODIGO]],STOCK[[#All],[CODIGO]],STOCK[[#All],[DESCRIPCION]],"PRODUCTO INEXISTENTE",0)</f>
        <v>SILICONA LIQUIDA OE-190 30ML</v>
      </c>
      <c r="D317" s="1">
        <v>45909</v>
      </c>
      <c r="E317">
        <v>1</v>
      </c>
    </row>
    <row r="318" spans="1:5" x14ac:dyDescent="0.25">
      <c r="A318">
        <v>4155</v>
      </c>
      <c r="B318" t="str">
        <f>SALIDAS[[#This Row],[CODIGO]]&amp;SALIDAS[[#This Row],[FECHA]]</f>
        <v>415545909</v>
      </c>
      <c r="C318" t="str" cm="1">
        <f t="array" ref="C318">_xlfn.XLOOKUP(SALIDAS[[#This Row],[CODIGO]],STOCK[[#All],[CODIGO]],STOCK[[#All],[DESCRIPCION]],"PRODUCTO INEXISTENTE",0)</f>
        <v>SOBRE MANILA CARTA NORMA</v>
      </c>
      <c r="D318" s="1">
        <v>45909</v>
      </c>
      <c r="E318">
        <v>1</v>
      </c>
    </row>
    <row r="319" spans="1:5" x14ac:dyDescent="0.25">
      <c r="A319">
        <v>4141</v>
      </c>
      <c r="B319" t="str">
        <f>SALIDAS[[#This Row],[CODIGO]]&amp;SALIDAS[[#This Row],[FECHA]]</f>
        <v>414145909</v>
      </c>
      <c r="C319" t="str" cm="1">
        <f t="array" ref="C319">_xlfn.XLOOKUP(SALIDAS[[#This Row],[CODIGO]],STOCK[[#All],[CODIGO]],STOCK[[#All],[DESCRIPCION]],"PRODUCTO INEXISTENTE",0)</f>
        <v>SOBRE RECTANGULAR CARTA NORMA</v>
      </c>
      <c r="D319" s="1">
        <v>45909</v>
      </c>
      <c r="E319">
        <v>2</v>
      </c>
    </row>
    <row r="320" spans="1:5" x14ac:dyDescent="0.25">
      <c r="A320">
        <v>15985</v>
      </c>
      <c r="B320" t="str">
        <f>SALIDAS[[#This Row],[CODIGO]]&amp;SALIDAS[[#This Row],[FECHA]]</f>
        <v>1598545909</v>
      </c>
      <c r="C320" t="str" cm="1">
        <f t="array" ref="C320">_xlfn.XLOOKUP(SALIDAS[[#This Row],[CODIGO]],STOCK[[#All],[CODIGO]],STOCK[[#All],[DESCRIPCION]],"PRODUCTO INEXISTENTE",0)</f>
        <v>TACO PAPEL BOND 8*8CM</v>
      </c>
      <c r="D320" s="1">
        <v>45909</v>
      </c>
      <c r="E320">
        <v>2</v>
      </c>
    </row>
    <row r="321" spans="1:5" x14ac:dyDescent="0.25">
      <c r="A321">
        <v>4228</v>
      </c>
      <c r="B321" t="str">
        <f>SALIDAS[[#This Row],[CODIGO]]&amp;SALIDAS[[#This Row],[FECHA]]</f>
        <v>422845909</v>
      </c>
      <c r="C321" t="str" cm="1">
        <f t="array" ref="C321">_xlfn.XLOOKUP(SALIDAS[[#This Row],[CODIGO]],STOCK[[#All],[CODIGO]],STOCK[[#All],[DESCRIPCION]],"PRODUCTO INEXISTENTE",0)</f>
        <v>TAJALAPIZ DEPOSITO FABER</v>
      </c>
      <c r="D321" s="1">
        <v>45909</v>
      </c>
      <c r="E321">
        <v>2</v>
      </c>
    </row>
    <row r="322" spans="1:5" x14ac:dyDescent="0.25">
      <c r="A322">
        <v>8835</v>
      </c>
      <c r="B322" t="str">
        <f>SALIDAS[[#This Row],[CODIGO]]&amp;SALIDAS[[#This Row],[FECHA]]</f>
        <v>883545909</v>
      </c>
      <c r="C322" t="str" cm="1">
        <f t="array" ref="C322">_xlfn.XLOOKUP(SALIDAS[[#This Row],[CODIGO]],STOCK[[#All],[CODIGO]],STOCK[[#All],[DESCRIPCION]],"PRODUCTO INEXISTENTE",0)</f>
        <v>TAJALAPIZ DEPOSITO GIGO</v>
      </c>
      <c r="D322" s="1">
        <v>45909</v>
      </c>
      <c r="E322">
        <v>1</v>
      </c>
    </row>
    <row r="323" spans="1:5" x14ac:dyDescent="0.25">
      <c r="A323">
        <v>13624</v>
      </c>
      <c r="B323" t="str">
        <f>SALIDAS[[#This Row],[CODIGO]]&amp;SALIDAS[[#This Row],[FECHA]]</f>
        <v>1362445909</v>
      </c>
      <c r="C323" t="str" cm="1">
        <f t="array" ref="C323">_xlfn.XLOOKUP(SALIDAS[[#This Row],[CODIGO]],STOCK[[#All],[CODIGO]],STOCK[[#All],[DESCRIPCION]],"PRODUCTO INEXISTENTE",0)</f>
        <v>TAPABOCAS</v>
      </c>
      <c r="D323" s="1">
        <v>45909</v>
      </c>
      <c r="E323">
        <v>4</v>
      </c>
    </row>
    <row r="324" spans="1:5" x14ac:dyDescent="0.25">
      <c r="A324">
        <v>4313</v>
      </c>
      <c r="B324" t="str">
        <f>SALIDAS[[#This Row],[CODIGO]]&amp;SALIDAS[[#This Row],[FECHA]]</f>
        <v>431345909</v>
      </c>
      <c r="C324" t="str" cm="1">
        <f t="array" ref="C324">_xlfn.XLOOKUP(SALIDAS[[#This Row],[CODIGO]],STOCK[[#All],[CODIGO]],STOCK[[#All],[DESCRIPCION]],"PRODUCTO INEXISTENTE",0)</f>
        <v>TEMPERA PAYASITO</v>
      </c>
      <c r="D324" s="1">
        <v>45909</v>
      </c>
      <c r="E324">
        <v>6</v>
      </c>
    </row>
    <row r="325" spans="1:5" x14ac:dyDescent="0.25">
      <c r="A325">
        <v>1264</v>
      </c>
      <c r="B325" t="str">
        <f>SALIDAS[[#This Row],[CODIGO]]&amp;SALIDAS[[#This Row],[FECHA]]</f>
        <v>126445909</v>
      </c>
      <c r="C325" t="str" cm="1">
        <f t="array" ref="C325">_xlfn.XLOOKUP(SALIDAS[[#This Row],[CODIGO]],STOCK[[#All],[CODIGO]],STOCK[[#All],[DESCRIPCION]],"PRODUCTO INEXISTENTE",0)</f>
        <v>CARTON PAJA 1/8</v>
      </c>
      <c r="D325" s="1">
        <v>45909</v>
      </c>
      <c r="E325">
        <v>2</v>
      </c>
    </row>
    <row r="326" spans="1:5" x14ac:dyDescent="0.25">
      <c r="A326">
        <v>442</v>
      </c>
      <c r="B326" t="str">
        <f>SALIDAS[[#This Row],[CODIGO]]&amp;SALIDAS[[#This Row],[FECHA]]</f>
        <v>44245910</v>
      </c>
      <c r="C326" t="str" cm="1">
        <f t="array" ref="C326">_xlfn.XLOOKUP(SALIDAS[[#This Row],[CODIGO]],STOCK[[#All],[CODIGO]],STOCK[[#All],[DESCRIPCION]],"PRODUCTO INEXISTENTE",0)</f>
        <v>BALSO REDONDO 8MM</v>
      </c>
      <c r="D326" s="1">
        <v>45910</v>
      </c>
      <c r="E326">
        <v>1</v>
      </c>
    </row>
    <row r="327" spans="1:5" x14ac:dyDescent="0.25">
      <c r="A327">
        <v>2247</v>
      </c>
      <c r="B327" t="str">
        <f>SALIDAS[[#This Row],[CODIGO]]&amp;SALIDAS[[#This Row],[FECHA]]</f>
        <v>224745910</v>
      </c>
      <c r="C327" t="str" cm="1">
        <f t="array" ref="C327">_xlfn.XLOOKUP(SALIDAS[[#This Row],[CODIGO]],STOCK[[#All],[CODIGO]],STOCK[[#All],[DESCRIPCION]],"PRODUCTO INEXISTENTE",0)</f>
        <v>BOLI KILOMETRICO TAPA COLOR</v>
      </c>
      <c r="D327" s="1">
        <v>45910</v>
      </c>
      <c r="E327">
        <v>6</v>
      </c>
    </row>
    <row r="328" spans="1:5" x14ac:dyDescent="0.25">
      <c r="A328">
        <v>9289</v>
      </c>
      <c r="B328" t="str">
        <f>SALIDAS[[#This Row],[CODIGO]]&amp;SALIDAS[[#This Row],[FECHA]]</f>
        <v>928945910</v>
      </c>
      <c r="C328" t="str" cm="1">
        <f t="array" ref="C328">_xlfn.XLOOKUP(SALIDAS[[#This Row],[CODIGO]],STOCK[[#All],[CODIGO]],STOCK[[#All],[DESCRIPCION]],"PRODUCTO INEXISTENTE",0)</f>
        <v>BOLI OE-050 S/GEL 0,7 RETRACTIL GRUESO</v>
      </c>
      <c r="D328" s="1">
        <v>45910</v>
      </c>
      <c r="E328">
        <v>1</v>
      </c>
    </row>
    <row r="329" spans="1:5" x14ac:dyDescent="0.25">
      <c r="A329">
        <v>14132</v>
      </c>
      <c r="B329" t="str">
        <f>SALIDAS[[#This Row],[CODIGO]]&amp;SALIDAS[[#This Row],[FECHA]]</f>
        <v>1413245910</v>
      </c>
      <c r="C329" t="str" cm="1">
        <f t="array" ref="C329">_xlfn.XLOOKUP(SALIDAS[[#This Row],[CODIGO]],STOCK[[#All],[CODIGO]],STOCK[[#All],[DESCRIPCION]],"PRODUCTO INEXISTENTE",0)</f>
        <v>BOLI OE-052 S/GEL 0,7 RETRACTIL</v>
      </c>
      <c r="D329" s="1">
        <v>45910</v>
      </c>
      <c r="E329">
        <v>2</v>
      </c>
    </row>
    <row r="330" spans="1:5" x14ac:dyDescent="0.25">
      <c r="A330">
        <v>8102</v>
      </c>
      <c r="B330" t="str">
        <f>SALIDAS[[#This Row],[CODIGO]]&amp;SALIDAS[[#This Row],[FECHA]]</f>
        <v>810245910</v>
      </c>
      <c r="C330" t="str" cm="1">
        <f t="array" ref="C330">_xlfn.XLOOKUP(SALIDAS[[#This Row],[CODIGO]],STOCK[[#All],[CODIGO]],STOCK[[#All],[DESCRIPCION]],"PRODUCTO INEXISTENTE",0)</f>
        <v>BOLI OE-076 S/GEL 0,7</v>
      </c>
      <c r="D330" s="1">
        <v>45910</v>
      </c>
      <c r="E330">
        <v>5</v>
      </c>
    </row>
    <row r="331" spans="1:5" x14ac:dyDescent="0.25">
      <c r="A331">
        <v>780</v>
      </c>
      <c r="B331" t="str">
        <f>SALIDAS[[#This Row],[CODIGO]]&amp;SALIDAS[[#This Row],[FECHA]]</f>
        <v>78045910</v>
      </c>
      <c r="C331" t="str" cm="1">
        <f t="array" ref="C331">_xlfn.XLOOKUP(SALIDAS[[#This Row],[CODIGO]],STOCK[[#All],[CODIGO]],STOCK[[#All],[DESCRIPCION]],"PRODUCTO INEXISTENTE",0)</f>
        <v>BORRADOR OE-120 GOMA COLORES P1000</v>
      </c>
      <c r="D331" s="1">
        <v>45910</v>
      </c>
      <c r="E331">
        <v>1</v>
      </c>
    </row>
    <row r="332" spans="1:5" x14ac:dyDescent="0.25">
      <c r="A332">
        <v>796</v>
      </c>
      <c r="B332" t="str">
        <f>SALIDAS[[#This Row],[CODIGO]]&amp;SALIDAS[[#This Row],[FECHA]]</f>
        <v>79645910</v>
      </c>
      <c r="C332" t="str" cm="1">
        <f t="array" ref="C332">_xlfn.XLOOKUP(SALIDAS[[#This Row],[CODIGO]],STOCK[[#All],[CODIGO]],STOCK[[#All],[DESCRIPCION]],"PRODUCTO INEXISTENTE",0)</f>
        <v>BORRADOR PELIKAN PZ-60</v>
      </c>
      <c r="D332" s="1">
        <v>45910</v>
      </c>
      <c r="E332">
        <v>2</v>
      </c>
    </row>
    <row r="333" spans="1:5" x14ac:dyDescent="0.25">
      <c r="A333">
        <v>1250</v>
      </c>
      <c r="B333" t="str">
        <f>SALIDAS[[#This Row],[CODIGO]]&amp;SALIDAS[[#This Row],[FECHA]]</f>
        <v>125045910</v>
      </c>
      <c r="C333" t="str" cm="1">
        <f t="array" ref="C333">_xlfn.XLOOKUP(SALIDAS[[#This Row],[CODIGO]],STOCK[[#All],[CODIGO]],STOCK[[#All],[DESCRIPCION]],"PRODUCTO INEXISTENTE",0)</f>
        <v>CARTON CARTULINA CALIBRE 14 "PLIEGO"</v>
      </c>
      <c r="D333" s="1">
        <v>45910</v>
      </c>
      <c r="E333">
        <v>2</v>
      </c>
    </row>
    <row r="334" spans="1:5" x14ac:dyDescent="0.25">
      <c r="A334">
        <v>1264</v>
      </c>
      <c r="B334" t="str">
        <f>SALIDAS[[#This Row],[CODIGO]]&amp;SALIDAS[[#This Row],[FECHA]]</f>
        <v>126445910</v>
      </c>
      <c r="C334" t="str" cm="1">
        <f t="array" ref="C334">_xlfn.XLOOKUP(SALIDAS[[#This Row],[CODIGO]],STOCK[[#All],[CODIGO]],STOCK[[#All],[DESCRIPCION]],"PRODUCTO INEXISTENTE",0)</f>
        <v>CARTON PAJA 1/8</v>
      </c>
      <c r="D334" s="1">
        <v>45910</v>
      </c>
      <c r="E334">
        <v>4</v>
      </c>
    </row>
    <row r="335" spans="1:5" x14ac:dyDescent="0.25">
      <c r="A335">
        <v>1341</v>
      </c>
      <c r="B335" t="str">
        <f>SALIDAS[[#This Row],[CODIGO]]&amp;SALIDAS[[#This Row],[FECHA]]</f>
        <v>134145910</v>
      </c>
      <c r="C335" t="str" cm="1">
        <f t="array" ref="C335">_xlfn.XLOOKUP(SALIDAS[[#This Row],[CODIGO]],STOCK[[#All],[CODIGO]],STOCK[[#All],[DESCRIPCION]],"PRODUCTO INEXISTENTE",0)</f>
        <v>CARTULINA BRISTOL 1/8</v>
      </c>
      <c r="D335" s="1">
        <v>45910</v>
      </c>
      <c r="E335">
        <v>10</v>
      </c>
    </row>
    <row r="336" spans="1:5" x14ac:dyDescent="0.25">
      <c r="A336">
        <v>1351</v>
      </c>
      <c r="B336" t="str">
        <f>SALIDAS[[#This Row],[CODIGO]]&amp;SALIDAS[[#This Row],[FECHA]]</f>
        <v>135145910</v>
      </c>
      <c r="C336" t="str" cm="1">
        <f t="array" ref="C336">_xlfn.XLOOKUP(SALIDAS[[#This Row],[CODIGO]],STOCK[[#All],[CODIGO]],STOCK[[#All],[DESCRIPCION]],"PRODUCTO INEXISTENTE",0)</f>
        <v>CARTULINA BRISTOL PLIEGO 70*100</v>
      </c>
      <c r="D336" s="1">
        <v>45910</v>
      </c>
      <c r="E336">
        <v>2</v>
      </c>
    </row>
    <row r="337" spans="1:5" x14ac:dyDescent="0.25">
      <c r="A337">
        <v>1335</v>
      </c>
      <c r="B337" t="str">
        <f>SALIDAS[[#This Row],[CODIGO]]&amp;SALIDAS[[#This Row],[FECHA]]</f>
        <v>133545910</v>
      </c>
      <c r="C337" t="str" cm="1">
        <f t="array" ref="C337">_xlfn.XLOOKUP(SALIDAS[[#This Row],[CODIGO]],STOCK[[#All],[CODIGO]],STOCK[[#All],[DESCRIPCION]],"PRODUCTO INEXISTENTE",0)</f>
        <v>CARTULINA CALIPSO 1/2</v>
      </c>
      <c r="D337" s="1">
        <v>45910</v>
      </c>
      <c r="E337">
        <v>1</v>
      </c>
    </row>
    <row r="338" spans="1:5" x14ac:dyDescent="0.25">
      <c r="A338">
        <v>1349</v>
      </c>
      <c r="B338" t="str">
        <f>SALIDAS[[#This Row],[CODIGO]]&amp;SALIDAS[[#This Row],[FECHA]]</f>
        <v>134945910</v>
      </c>
      <c r="C338" t="str" cm="1">
        <f t="array" ref="C338">_xlfn.XLOOKUP(SALIDAS[[#This Row],[CODIGO]],STOCK[[#All],[CODIGO]],STOCK[[#All],[DESCRIPCION]],"PRODUCTO INEXISTENTE",0)</f>
        <v>CARTULINA NEGRA FINA 1/8</v>
      </c>
      <c r="D338" s="1">
        <v>45910</v>
      </c>
      <c r="E338">
        <v>1</v>
      </c>
    </row>
    <row r="339" spans="1:5" x14ac:dyDescent="0.25">
      <c r="A339">
        <v>1489</v>
      </c>
      <c r="B339" t="str">
        <f>SALIDAS[[#This Row],[CODIGO]]&amp;SALIDAS[[#This Row],[FECHA]]</f>
        <v>148945910</v>
      </c>
      <c r="C339" t="str" cm="1">
        <f t="array" ref="C339">_xlfn.XLOOKUP(SALIDAS[[#This Row],[CODIGO]],STOCK[[#All],[CODIGO]],STOCK[[#All],[DESCRIPCION]],"PRODUCTO INEXISTENTE",0)</f>
        <v>CINTA ENMASCARAR 12*25 TESA</v>
      </c>
      <c r="D339" s="1">
        <v>45910</v>
      </c>
      <c r="E339">
        <v>1</v>
      </c>
    </row>
    <row r="340" spans="1:5" x14ac:dyDescent="0.25">
      <c r="A340">
        <v>14791</v>
      </c>
      <c r="B340" t="str">
        <f>SALIDAS[[#This Row],[CODIGO]]&amp;SALIDAS[[#This Row],[FECHA]]</f>
        <v>1479145910</v>
      </c>
      <c r="C340" t="str" cm="1">
        <f t="array" ref="C340">_xlfn.XLOOKUP(SALIDAS[[#This Row],[CODIGO]],STOCK[[#All],[CODIGO]],STOCK[[#All],[DESCRIPCION]],"PRODUCTO INEXISTENTE",0)</f>
        <v>CUADERNO COSIDO 100H</v>
      </c>
      <c r="D340" s="1">
        <v>45910</v>
      </c>
      <c r="E340">
        <v>1</v>
      </c>
    </row>
    <row r="341" spans="1:5" x14ac:dyDescent="0.25">
      <c r="A341">
        <v>10591</v>
      </c>
      <c r="B341" t="str">
        <f>SALIDAS[[#This Row],[CODIGO]]&amp;SALIDAS[[#This Row],[FECHA]]</f>
        <v>1059145910</v>
      </c>
      <c r="C341" t="str" cm="1">
        <f t="array" ref="C341">_xlfn.XLOOKUP(SALIDAS[[#This Row],[CODIGO]],STOCK[[#All],[CODIGO]],STOCK[[#All],[DESCRIPCION]],"PRODUCTO INEXISTENTE",0)</f>
        <v>CUADERNO COSIDO 50H</v>
      </c>
      <c r="D341" s="1">
        <v>45910</v>
      </c>
      <c r="E341">
        <v>3</v>
      </c>
    </row>
    <row r="342" spans="1:5" x14ac:dyDescent="0.25">
      <c r="A342">
        <v>3394</v>
      </c>
      <c r="B342" t="str">
        <f>SALIDAS[[#This Row],[CODIGO]]&amp;SALIDAS[[#This Row],[FECHA]]</f>
        <v>339445910</v>
      </c>
      <c r="C342" t="str" cm="1">
        <f t="array" ref="C342">_xlfn.XLOOKUP(SALIDAS[[#This Row],[CODIGO]],STOCK[[#All],[CODIGO]],STOCK[[#All],[DESCRIPCION]],"PRODUCTO INEXISTENTE",0)</f>
        <v>FACTURERA 1/16 PERIODICO</v>
      </c>
      <c r="D342" s="1">
        <v>45910</v>
      </c>
      <c r="E342">
        <v>1</v>
      </c>
    </row>
    <row r="343" spans="1:5" x14ac:dyDescent="0.25">
      <c r="A343">
        <v>2346</v>
      </c>
      <c r="B343" t="str">
        <f>SALIDAS[[#This Row],[CODIGO]]&amp;SALIDAS[[#This Row],[FECHA]]</f>
        <v>234645910</v>
      </c>
      <c r="C343" t="str" cm="1">
        <f t="array" ref="C343">_xlfn.XLOOKUP(SALIDAS[[#This Row],[CODIGO]],STOCK[[#All],[CODIGO]],STOCK[[#All],[DESCRIPCION]],"PRODUCTO INEXISTENTE",0)</f>
        <v>FICHA BIBLIOGRAFICA P*100</v>
      </c>
      <c r="D343" s="1">
        <v>45910</v>
      </c>
      <c r="E343">
        <v>1</v>
      </c>
    </row>
    <row r="344" spans="1:5" x14ac:dyDescent="0.25">
      <c r="A344">
        <v>8015</v>
      </c>
      <c r="B344" t="str">
        <f>SALIDAS[[#This Row],[CODIGO]]&amp;SALIDAS[[#This Row],[FECHA]]</f>
        <v>801545910</v>
      </c>
      <c r="C344" t="str" cm="1">
        <f t="array" ref="C344">_xlfn.XLOOKUP(SALIDAS[[#This Row],[CODIGO]],STOCK[[#All],[CODIGO]],STOCK[[#All],[DESCRIPCION]],"PRODUCTO INEXISTENTE",0)</f>
        <v>FOMY 1/8</v>
      </c>
      <c r="D344" s="1">
        <v>45910</v>
      </c>
      <c r="E344">
        <v>14</v>
      </c>
    </row>
    <row r="345" spans="1:5" x14ac:dyDescent="0.25">
      <c r="A345">
        <v>8018</v>
      </c>
      <c r="B345" t="str">
        <f>SALIDAS[[#This Row],[CODIGO]]&amp;SALIDAS[[#This Row],[FECHA]]</f>
        <v>801845910</v>
      </c>
      <c r="C345" t="str" cm="1">
        <f t="array" ref="C345">_xlfn.XLOOKUP(SALIDAS[[#This Row],[CODIGO]],STOCK[[#All],[CODIGO]],STOCK[[#All],[DESCRIPCION]],"PRODUCTO INEXISTENTE",0)</f>
        <v>FOMY PLIEGO</v>
      </c>
      <c r="D345" s="1">
        <v>45910</v>
      </c>
      <c r="E345">
        <v>1</v>
      </c>
    </row>
    <row r="346" spans="1:5" x14ac:dyDescent="0.25">
      <c r="A346">
        <v>14131</v>
      </c>
      <c r="B346" t="str">
        <f>SALIDAS[[#This Row],[CODIGO]]&amp;SALIDAS[[#This Row],[FECHA]]</f>
        <v>1413145910</v>
      </c>
      <c r="C346" t="str" cm="1">
        <f t="array" ref="C346">_xlfn.XLOOKUP(SALIDAS[[#This Row],[CODIGO]],STOCK[[#All],[CODIGO]],STOCK[[#All],[DESCRIPCION]],"PRODUCTO INEXISTENTE",0)</f>
        <v>LAPIZ JUMBO ROJO OE- 161</v>
      </c>
      <c r="D346" s="1">
        <v>45910</v>
      </c>
      <c r="E346">
        <v>1</v>
      </c>
    </row>
    <row r="347" spans="1:5" x14ac:dyDescent="0.25">
      <c r="A347">
        <v>2635</v>
      </c>
      <c r="B347" t="str">
        <f>SALIDAS[[#This Row],[CODIGO]]&amp;SALIDAS[[#This Row],[FECHA]]</f>
        <v>263545910</v>
      </c>
      <c r="C347" t="str" cm="1">
        <f t="array" ref="C347">_xlfn.XLOOKUP(SALIDAS[[#This Row],[CODIGO]],STOCK[[#All],[CODIGO]],STOCK[[#All],[DESCRIPCION]],"PRODUCTO INEXISTENTE",0)</f>
        <v>LAPIZ MIRADO NEGRO</v>
      </c>
      <c r="D347" s="1">
        <v>45910</v>
      </c>
      <c r="E347">
        <v>2</v>
      </c>
    </row>
    <row r="348" spans="1:5" x14ac:dyDescent="0.25">
      <c r="A348">
        <v>7664</v>
      </c>
      <c r="B348" t="str">
        <f>SALIDAS[[#This Row],[CODIGO]]&amp;SALIDAS[[#This Row],[FECHA]]</f>
        <v>766445910</v>
      </c>
      <c r="C348" t="str" cm="1">
        <f t="array" ref="C348">_xlfn.XLOOKUP(SALIDAS[[#This Row],[CODIGO]],STOCK[[#All],[CODIGO]],STOCK[[#All],[DESCRIPCION]],"PRODUCTO INEXISTENTE",0)</f>
        <v>LAPIZ OE-150 NEGRO</v>
      </c>
      <c r="D348" s="1">
        <v>45910</v>
      </c>
      <c r="E348">
        <v>2</v>
      </c>
    </row>
    <row r="349" spans="1:5" x14ac:dyDescent="0.25">
      <c r="A349">
        <v>2648</v>
      </c>
      <c r="B349" t="str">
        <f>SALIDAS[[#This Row],[CODIGO]]&amp;SALIDAS[[#This Row],[FECHA]]</f>
        <v>264845910</v>
      </c>
      <c r="C349" t="str" cm="1">
        <f t="array" ref="C349">_xlfn.XLOOKUP(SALIDAS[[#This Row],[CODIGO]],STOCK[[#All],[CODIGO]],STOCK[[#All],[DESCRIPCION]],"PRODUCTO INEXISTENTE",0)</f>
        <v>LAPIZ ROJO COLORCHECK</v>
      </c>
      <c r="D349" s="1">
        <v>45910</v>
      </c>
      <c r="E349">
        <v>3</v>
      </c>
    </row>
    <row r="350" spans="1:5" x14ac:dyDescent="0.25">
      <c r="A350">
        <v>2653</v>
      </c>
      <c r="B350" t="str">
        <f>SALIDAS[[#This Row],[CODIGO]]&amp;SALIDAS[[#This Row],[FECHA]]</f>
        <v>265345910</v>
      </c>
      <c r="C350" t="str" cm="1">
        <f t="array" ref="C350">_xlfn.XLOOKUP(SALIDAS[[#This Row],[CODIGO]],STOCK[[#All],[CODIGO]],STOCK[[#All],[DESCRIPCION]],"PRODUCTO INEXISTENTE",0)</f>
        <v>LAPIZ ROJO KORES</v>
      </c>
      <c r="D350" s="1">
        <v>45910</v>
      </c>
      <c r="E350">
        <v>4</v>
      </c>
    </row>
    <row r="351" spans="1:5" x14ac:dyDescent="0.25">
      <c r="A351">
        <v>3243</v>
      </c>
      <c r="B351" t="str">
        <f>SALIDAS[[#This Row],[CODIGO]]&amp;SALIDAS[[#This Row],[FECHA]]</f>
        <v>324345910</v>
      </c>
      <c r="C351" t="str" cm="1">
        <f t="array" ref="C351">_xlfn.XLOOKUP(SALIDAS[[#This Row],[CODIGO]],STOCK[[#All],[CODIGO]],STOCK[[#All],[DESCRIPCION]],"PRODUCTO INEXISTENTE",0)</f>
        <v>PALO PINCHO 30CM *100</v>
      </c>
      <c r="D351" s="1">
        <v>45910</v>
      </c>
      <c r="E351">
        <v>3</v>
      </c>
    </row>
    <row r="352" spans="1:5" x14ac:dyDescent="0.25">
      <c r="A352">
        <v>3269</v>
      </c>
      <c r="B352" t="str">
        <f>SALIDAS[[#This Row],[CODIGO]]&amp;SALIDAS[[#This Row],[FECHA]]</f>
        <v>326945910</v>
      </c>
      <c r="C352" t="str" cm="1">
        <f t="array" ref="C352">_xlfn.XLOOKUP(SALIDAS[[#This Row],[CODIGO]],STOCK[[#All],[CODIGO]],STOCK[[#All],[DESCRIPCION]],"PRODUCTO INEXISTENTE",0)</f>
        <v xml:space="preserve">PAPEL CELOFAN EXTRAFINO </v>
      </c>
      <c r="D352" s="1">
        <v>45910</v>
      </c>
      <c r="E352">
        <v>2</v>
      </c>
    </row>
    <row r="353" spans="1:5" x14ac:dyDescent="0.25">
      <c r="A353">
        <v>3318</v>
      </c>
      <c r="B353" t="str">
        <f>SALIDAS[[#This Row],[CODIGO]]&amp;SALIDAS[[#This Row],[FECHA]]</f>
        <v>331845910</v>
      </c>
      <c r="C353" t="str" cm="1">
        <f t="array" ref="C353">_xlfn.XLOOKUP(SALIDAS[[#This Row],[CODIGO]],STOCK[[#All],[CODIGO]],STOCK[[#All],[DESCRIPCION]],"PRODUCTO INEXISTENTE",0)</f>
        <v>PAPEL PERIODICO PLIEGO 70*100</v>
      </c>
      <c r="D353" s="1">
        <v>45910</v>
      </c>
      <c r="E353">
        <v>4</v>
      </c>
    </row>
    <row r="354" spans="1:5" x14ac:dyDescent="0.25">
      <c r="A354">
        <v>4789</v>
      </c>
      <c r="B354" t="str">
        <f>SALIDAS[[#This Row],[CODIGO]]&amp;SALIDAS[[#This Row],[FECHA]]</f>
        <v>478945910</v>
      </c>
      <c r="C354" t="str" cm="1">
        <f t="array" ref="C354">_xlfn.XLOOKUP(SALIDAS[[#This Row],[CODIGO]],STOCK[[#All],[CODIGO]],STOCK[[#All],[DESCRIPCION]],"PRODUCTO INEXISTENTE",0)</f>
        <v>PEGANTE BARRA OE-210 10GR</v>
      </c>
      <c r="D354" s="1">
        <v>45910</v>
      </c>
      <c r="E354">
        <v>1</v>
      </c>
    </row>
    <row r="355" spans="1:5" x14ac:dyDescent="0.25">
      <c r="A355">
        <v>4422</v>
      </c>
      <c r="B355" t="str">
        <f>SALIDAS[[#This Row],[CODIGO]]&amp;SALIDAS[[#This Row],[FECHA]]</f>
        <v>442245910</v>
      </c>
      <c r="C355" t="str" cm="1">
        <f t="array" ref="C355">_xlfn.XLOOKUP(SALIDAS[[#This Row],[CODIGO]],STOCK[[#All],[CODIGO]],STOCK[[#All],[DESCRIPCION]],"PRODUCTO INEXISTENTE",0)</f>
        <v>PEGANTE BARRA OE-212 21GR</v>
      </c>
      <c r="D355" s="1">
        <v>45910</v>
      </c>
      <c r="E355">
        <v>1</v>
      </c>
    </row>
    <row r="356" spans="1:5" x14ac:dyDescent="0.25">
      <c r="A356">
        <v>3620</v>
      </c>
      <c r="B356" t="str">
        <f>SALIDAS[[#This Row],[CODIGO]]&amp;SALIDAS[[#This Row],[FECHA]]</f>
        <v>362045910</v>
      </c>
      <c r="C356" t="str" cm="1">
        <f t="array" ref="C356">_xlfn.XLOOKUP(SALIDAS[[#This Row],[CODIGO]],STOCK[[#All],[CODIGO]],STOCK[[#All],[DESCRIPCION]],"PRODUCTO INEXISTENTE",0)</f>
        <v>PLANTILLA CROQUIS COLOMBIA</v>
      </c>
      <c r="D356" s="1">
        <v>45910</v>
      </c>
      <c r="E356">
        <v>2</v>
      </c>
    </row>
    <row r="357" spans="1:5" x14ac:dyDescent="0.25">
      <c r="A357">
        <v>11184</v>
      </c>
      <c r="B357" t="str">
        <f>SALIDAS[[#This Row],[CODIGO]]&amp;SALIDAS[[#This Row],[FECHA]]</f>
        <v>1118445910</v>
      </c>
      <c r="C357" t="str" cm="1">
        <f t="array" ref="C357">_xlfn.XLOOKUP(SALIDAS[[#This Row],[CODIGO]],STOCK[[#All],[CODIGO]],STOCK[[#All],[DESCRIPCION]],"PRODUCTO INEXISTENTE",0)</f>
        <v>PLASTIFOMY BOLSA*8</v>
      </c>
      <c r="D357" s="1">
        <v>45910</v>
      </c>
      <c r="E357">
        <v>1</v>
      </c>
    </row>
    <row r="358" spans="1:5" x14ac:dyDescent="0.25">
      <c r="A358">
        <v>3661</v>
      </c>
      <c r="B358" t="str">
        <f>SALIDAS[[#This Row],[CODIGO]]&amp;SALIDAS[[#This Row],[FECHA]]</f>
        <v>366145910</v>
      </c>
      <c r="C358" t="str" cm="1">
        <f t="array" ref="C358">_xlfn.XLOOKUP(SALIDAS[[#This Row],[CODIGO]],STOCK[[#All],[CODIGO]],STOCK[[#All],[DESCRIPCION]],"PRODUCTO INEXISTENTE",0)</f>
        <v>PLASTILINA TRENSITO*10 LARGA</v>
      </c>
      <c r="D358" s="1">
        <v>45910</v>
      </c>
      <c r="E358">
        <v>1</v>
      </c>
    </row>
    <row r="359" spans="1:5" x14ac:dyDescent="0.25">
      <c r="A359">
        <v>3743</v>
      </c>
      <c r="B359" t="str">
        <f>SALIDAS[[#This Row],[CODIGO]]&amp;SALIDAS[[#This Row],[FECHA]]</f>
        <v>374345910</v>
      </c>
      <c r="C359" t="str" cm="1">
        <f t="array" ref="C359">_xlfn.XLOOKUP(SALIDAS[[#This Row],[CODIGO]],STOCK[[#All],[CODIGO]],STOCK[[#All],[DESCRIPCION]],"PRODUCTO INEXISTENTE",0)</f>
        <v>PORTAMINAS 0,5 OE-154</v>
      </c>
      <c r="D359" s="1">
        <v>45910</v>
      </c>
      <c r="E359">
        <v>1</v>
      </c>
    </row>
    <row r="360" spans="1:5" x14ac:dyDescent="0.25">
      <c r="A360">
        <v>3763</v>
      </c>
      <c r="B360" t="str">
        <f>SALIDAS[[#This Row],[CODIGO]]&amp;SALIDAS[[#This Row],[FECHA]]</f>
        <v>376345910</v>
      </c>
      <c r="C360" t="str" cm="1">
        <f t="array" ref="C360">_xlfn.XLOOKUP(SALIDAS[[#This Row],[CODIGO]],STOCK[[#All],[CODIGO]],STOCK[[#All],[DESCRIPCION]],"PRODUCTO INEXISTENTE",0)</f>
        <v>PORTAMINAS 0,7 OE-155</v>
      </c>
      <c r="D360" s="1">
        <v>45910</v>
      </c>
      <c r="E360">
        <v>1</v>
      </c>
    </row>
    <row r="361" spans="1:5" x14ac:dyDescent="0.25">
      <c r="A361">
        <v>3867</v>
      </c>
      <c r="B361" t="str">
        <f>SALIDAS[[#This Row],[CODIGO]]&amp;SALIDAS[[#This Row],[FECHA]]</f>
        <v>386745910</v>
      </c>
      <c r="C361" t="str" cm="1">
        <f t="array" ref="C361">_xlfn.XLOOKUP(SALIDAS[[#This Row],[CODIGO]],STOCK[[#All],[CODIGO]],STOCK[[#All],[DESCRIPCION]],"PRODUCTO INEXISTENTE",0)</f>
        <v>RESMA CARTA 75GR REPROGRAF</v>
      </c>
      <c r="D361" s="1">
        <v>45910</v>
      </c>
      <c r="E361">
        <v>2</v>
      </c>
    </row>
    <row r="362" spans="1:5" x14ac:dyDescent="0.25">
      <c r="A362">
        <v>11540</v>
      </c>
      <c r="B362" t="str">
        <f>SALIDAS[[#This Row],[CODIGO]]&amp;SALIDAS[[#This Row],[FECHA]]</f>
        <v>1154045910</v>
      </c>
      <c r="C362" t="str" cm="1">
        <f t="array" ref="C362">_xlfn.XLOOKUP(SALIDAS[[#This Row],[CODIGO]],STOCK[[#All],[CODIGO]],STOCK[[#All],[DESCRIPCION]],"PRODUCTO INEXISTENTE",0)</f>
        <v>SILICONA LIQUIDA OE-190 30ML</v>
      </c>
      <c r="D362" s="1">
        <v>45910</v>
      </c>
      <c r="E362">
        <v>1</v>
      </c>
    </row>
    <row r="363" spans="1:5" x14ac:dyDescent="0.25">
      <c r="A363">
        <v>4155</v>
      </c>
      <c r="B363" t="str">
        <f>SALIDAS[[#This Row],[CODIGO]]&amp;SALIDAS[[#This Row],[FECHA]]</f>
        <v>415545910</v>
      </c>
      <c r="C363" t="str" cm="1">
        <f t="array" ref="C363">_xlfn.XLOOKUP(SALIDAS[[#This Row],[CODIGO]],STOCK[[#All],[CODIGO]],STOCK[[#All],[DESCRIPCION]],"PRODUCTO INEXISTENTE",0)</f>
        <v>SOBRE MANILA CARTA NORMA</v>
      </c>
      <c r="D363" s="1">
        <v>45910</v>
      </c>
      <c r="E363">
        <v>3</v>
      </c>
    </row>
    <row r="364" spans="1:5" x14ac:dyDescent="0.25">
      <c r="A364">
        <v>8835</v>
      </c>
      <c r="B364" t="str">
        <f>SALIDAS[[#This Row],[CODIGO]]&amp;SALIDAS[[#This Row],[FECHA]]</f>
        <v>883545910</v>
      </c>
      <c r="C364" t="str" cm="1">
        <f t="array" ref="C364">_xlfn.XLOOKUP(SALIDAS[[#This Row],[CODIGO]],STOCK[[#All],[CODIGO]],STOCK[[#All],[DESCRIPCION]],"PRODUCTO INEXISTENTE",0)</f>
        <v>TAJALAPIZ DEPOSITO GIGO</v>
      </c>
      <c r="D364" s="1">
        <v>45910</v>
      </c>
      <c r="E364">
        <v>1</v>
      </c>
    </row>
    <row r="365" spans="1:5" x14ac:dyDescent="0.25">
      <c r="A365">
        <v>4313</v>
      </c>
      <c r="B365" t="str">
        <f>SALIDAS[[#This Row],[CODIGO]]&amp;SALIDAS[[#This Row],[FECHA]]</f>
        <v>431345910</v>
      </c>
      <c r="C365" t="str" cm="1">
        <f t="array" ref="C365">_xlfn.XLOOKUP(SALIDAS[[#This Row],[CODIGO]],STOCK[[#All],[CODIGO]],STOCK[[#All],[DESCRIPCION]],"PRODUCTO INEXISTENTE",0)</f>
        <v>TEMPERA PAYASITO</v>
      </c>
      <c r="D365" s="1">
        <v>45910</v>
      </c>
      <c r="E365">
        <v>2</v>
      </c>
    </row>
    <row r="366" spans="1:5" x14ac:dyDescent="0.25">
      <c r="A366">
        <v>6263</v>
      </c>
      <c r="B366" t="str">
        <f>SALIDAS[[#This Row],[CODIGO]]&amp;SALIDAS[[#This Row],[FECHA]]</f>
        <v>626345910</v>
      </c>
      <c r="C366" t="str" cm="1">
        <f t="array" ref="C366">_xlfn.XLOOKUP(SALIDAS[[#This Row],[CODIGO]],STOCK[[#All],[CODIGO]],STOCK[[#All],[DESCRIPCION]],"PRODUCTO INEXISTENTE",0)</f>
        <v>TIJERA OE-234 PUNTA ROMA</v>
      </c>
      <c r="D366" s="1">
        <v>45910</v>
      </c>
      <c r="E366">
        <v>1</v>
      </c>
    </row>
    <row r="367" spans="1:5" x14ac:dyDescent="0.25">
      <c r="A367">
        <v>4547</v>
      </c>
      <c r="B367" t="str">
        <f>SALIDAS[[#This Row],[CODIGO]]&amp;SALIDAS[[#This Row],[FECHA]]</f>
        <v>454745911</v>
      </c>
      <c r="C367" t="str" cm="1">
        <f t="array" ref="C367">_xlfn.XLOOKUP(SALIDAS[[#This Row],[CODIGO]],STOCK[[#All],[CODIGO]],STOCK[[#All],[DESCRIPCION]],"PRODUCTO INEXISTENTE",0)</f>
        <v>ARCH OE-448 CHEQUE PROMO</v>
      </c>
      <c r="D367" s="1">
        <v>45911</v>
      </c>
      <c r="E367">
        <v>1</v>
      </c>
    </row>
    <row r="368" spans="1:5" x14ac:dyDescent="0.25">
      <c r="A368">
        <v>16985</v>
      </c>
      <c r="B368" t="str">
        <f>SALIDAS[[#This Row],[CODIGO]]&amp;SALIDAS[[#This Row],[FECHA]]</f>
        <v>1698545911</v>
      </c>
      <c r="C368" t="str" cm="1">
        <f t="array" ref="C368">_xlfn.XLOOKUP(SALIDAS[[#This Row],[CODIGO]],STOCK[[#All],[CODIGO]],STOCK[[#All],[DESCRIPCION]],"PRODUCTO INEXISTENTE",0)</f>
        <v>BLOCK ORIGAMI 15*15</v>
      </c>
      <c r="D368" s="1">
        <v>45911</v>
      </c>
      <c r="E368">
        <v>1</v>
      </c>
    </row>
    <row r="369" spans="1:5" x14ac:dyDescent="0.25">
      <c r="A369">
        <v>2247</v>
      </c>
      <c r="B369" t="str">
        <f>SALIDAS[[#This Row],[CODIGO]]&amp;SALIDAS[[#This Row],[FECHA]]</f>
        <v>224745911</v>
      </c>
      <c r="C369" t="str" cm="1">
        <f t="array" ref="C369">_xlfn.XLOOKUP(SALIDAS[[#This Row],[CODIGO]],STOCK[[#All],[CODIGO]],STOCK[[#All],[DESCRIPCION]],"PRODUCTO INEXISTENTE",0)</f>
        <v>BOLI KILOMETRICO TAPA COLOR</v>
      </c>
      <c r="D369" s="1">
        <v>45911</v>
      </c>
      <c r="E369">
        <v>1</v>
      </c>
    </row>
    <row r="370" spans="1:5" x14ac:dyDescent="0.25">
      <c r="A370">
        <v>14132</v>
      </c>
      <c r="B370" t="str">
        <f>SALIDAS[[#This Row],[CODIGO]]&amp;SALIDAS[[#This Row],[FECHA]]</f>
        <v>1413245911</v>
      </c>
      <c r="C370" t="str" cm="1">
        <f t="array" ref="C370">_xlfn.XLOOKUP(SALIDAS[[#This Row],[CODIGO]],STOCK[[#All],[CODIGO]],STOCK[[#All],[DESCRIPCION]],"PRODUCTO INEXISTENTE",0)</f>
        <v>BOLI OE-052 S/GEL 0,7 RETRACTIL</v>
      </c>
      <c r="D370" s="1">
        <v>45911</v>
      </c>
      <c r="E370">
        <v>6</v>
      </c>
    </row>
    <row r="371" spans="1:5" x14ac:dyDescent="0.25">
      <c r="A371">
        <v>8102</v>
      </c>
      <c r="B371" t="str">
        <f>SALIDAS[[#This Row],[CODIGO]]&amp;SALIDAS[[#This Row],[FECHA]]</f>
        <v>810245911</v>
      </c>
      <c r="C371" t="str" cm="1">
        <f t="array" ref="C371">_xlfn.XLOOKUP(SALIDAS[[#This Row],[CODIGO]],STOCK[[#All],[CODIGO]],STOCK[[#All],[DESCRIPCION]],"PRODUCTO INEXISTENTE",0)</f>
        <v>BOLI OE-076 S/GEL 0,7</v>
      </c>
      <c r="D371" s="1">
        <v>45911</v>
      </c>
      <c r="E371">
        <v>7</v>
      </c>
    </row>
    <row r="372" spans="1:5" x14ac:dyDescent="0.25">
      <c r="A372">
        <v>723</v>
      </c>
      <c r="B372" t="str">
        <f>SALIDAS[[#This Row],[CODIGO]]&amp;SALIDAS[[#This Row],[FECHA]]</f>
        <v>72345911</v>
      </c>
      <c r="C372" t="str" cm="1">
        <f t="array" ref="C372">_xlfn.XLOOKUP(SALIDAS[[#This Row],[CODIGO]],STOCK[[#All],[CODIGO]],STOCK[[#All],[DESCRIPCION]],"PRODUCTO INEXISTENTE",0)</f>
        <v>BOLSILLO CATALOGO OFICIO GRUESO PQ25</v>
      </c>
      <c r="D372" s="1">
        <v>45911</v>
      </c>
      <c r="E372">
        <v>1</v>
      </c>
    </row>
    <row r="373" spans="1:5" x14ac:dyDescent="0.25">
      <c r="A373">
        <v>780</v>
      </c>
      <c r="B373" t="str">
        <f>SALIDAS[[#This Row],[CODIGO]]&amp;SALIDAS[[#This Row],[FECHA]]</f>
        <v>78045911</v>
      </c>
      <c r="C373" t="str" cm="1">
        <f t="array" ref="C373">_xlfn.XLOOKUP(SALIDAS[[#This Row],[CODIGO]],STOCK[[#All],[CODIGO]],STOCK[[#All],[DESCRIPCION]],"PRODUCTO INEXISTENTE",0)</f>
        <v>BORRADOR OE-120 GOMA COLORES P1000</v>
      </c>
      <c r="D373" s="1">
        <v>45911</v>
      </c>
      <c r="E373">
        <v>1</v>
      </c>
    </row>
    <row r="374" spans="1:5" x14ac:dyDescent="0.25">
      <c r="A374">
        <v>1119</v>
      </c>
      <c r="B374" t="str">
        <f>SALIDAS[[#This Row],[CODIGO]]&amp;SALIDAS[[#This Row],[FECHA]]</f>
        <v>111945911</v>
      </c>
      <c r="C374" t="str" cm="1">
        <f t="array" ref="C374">_xlfn.XLOOKUP(SALIDAS[[#This Row],[CODIGO]],STOCK[[#All],[CODIGO]],STOCK[[#All],[DESCRIPCION]],"PRODUCTO INEXISTENTE",0)</f>
        <v>CARPETA PRESENTACION CARTA</v>
      </c>
      <c r="D374" s="1">
        <v>45911</v>
      </c>
      <c r="E374">
        <v>1</v>
      </c>
    </row>
    <row r="375" spans="1:5" x14ac:dyDescent="0.25">
      <c r="A375">
        <v>1341</v>
      </c>
      <c r="B375" t="str">
        <f>SALIDAS[[#This Row],[CODIGO]]&amp;SALIDAS[[#This Row],[FECHA]]</f>
        <v>134145911</v>
      </c>
      <c r="C375" t="str" cm="1">
        <f t="array" ref="C375">_xlfn.XLOOKUP(SALIDAS[[#This Row],[CODIGO]],STOCK[[#All],[CODIGO]],STOCK[[#All],[DESCRIPCION]],"PRODUCTO INEXISTENTE",0)</f>
        <v>CARTULINA BRISTOL 1/8</v>
      </c>
      <c r="D375" s="1">
        <v>45911</v>
      </c>
      <c r="E375">
        <v>14</v>
      </c>
    </row>
    <row r="376" spans="1:5" x14ac:dyDescent="0.25">
      <c r="A376">
        <v>1351</v>
      </c>
      <c r="B376" t="str">
        <f>SALIDAS[[#This Row],[CODIGO]]&amp;SALIDAS[[#This Row],[FECHA]]</f>
        <v>135145911</v>
      </c>
      <c r="C376" t="str" cm="1">
        <f t="array" ref="C376">_xlfn.XLOOKUP(SALIDAS[[#This Row],[CODIGO]],STOCK[[#All],[CODIGO]],STOCK[[#All],[DESCRIPCION]],"PRODUCTO INEXISTENTE",0)</f>
        <v>CARTULINA BRISTOL PLIEGO 70*100</v>
      </c>
      <c r="D376" s="1">
        <v>45911</v>
      </c>
      <c r="E376">
        <v>1</v>
      </c>
    </row>
    <row r="377" spans="1:5" x14ac:dyDescent="0.25">
      <c r="A377">
        <v>1543</v>
      </c>
      <c r="B377" t="str">
        <f>SALIDAS[[#This Row],[CODIGO]]&amp;SALIDAS[[#This Row],[FECHA]]</f>
        <v>154345911</v>
      </c>
      <c r="C377" t="str" cm="1">
        <f t="array" ref="C377">_xlfn.XLOOKUP(SALIDAS[[#This Row],[CODIGO]],STOCK[[#All],[CODIGO]],STOCK[[#All],[DESCRIPCION]],"PRODUCTO INEXISTENTE",0)</f>
        <v xml:space="preserve">CINTA TRANSPARENTE 12*25 </v>
      </c>
      <c r="D377" s="1">
        <v>45911</v>
      </c>
      <c r="E377">
        <v>1</v>
      </c>
    </row>
    <row r="378" spans="1:5" x14ac:dyDescent="0.25">
      <c r="A378">
        <v>17223</v>
      </c>
      <c r="B378" t="str">
        <f>SALIDAS[[#This Row],[CODIGO]]&amp;SALIDAS[[#This Row],[FECHA]]</f>
        <v>1722345911</v>
      </c>
      <c r="C378" t="str" cm="1">
        <f t="array" ref="C378">_xlfn.XLOOKUP(SALIDAS[[#This Row],[CODIGO]],STOCK[[#All],[CODIGO]],STOCK[[#All],[DESCRIPCION]],"PRODUCTO INEXISTENTE",0)</f>
        <v>CINTA TRANSPARENTE 24*40</v>
      </c>
      <c r="D378" s="1">
        <v>45911</v>
      </c>
      <c r="E378">
        <v>1</v>
      </c>
    </row>
    <row r="379" spans="1:5" x14ac:dyDescent="0.25">
      <c r="A379">
        <v>14791</v>
      </c>
      <c r="B379" t="str">
        <f>SALIDAS[[#This Row],[CODIGO]]&amp;SALIDAS[[#This Row],[FECHA]]</f>
        <v>1479145911</v>
      </c>
      <c r="C379" t="str" cm="1">
        <f t="array" ref="C379">_xlfn.XLOOKUP(SALIDAS[[#This Row],[CODIGO]],STOCK[[#All],[CODIGO]],STOCK[[#All],[DESCRIPCION]],"PRODUCTO INEXISTENTE",0)</f>
        <v>CUADERNO COSIDO 100H</v>
      </c>
      <c r="D379" s="1">
        <v>45911</v>
      </c>
      <c r="E379">
        <v>1</v>
      </c>
    </row>
    <row r="380" spans="1:5" x14ac:dyDescent="0.25">
      <c r="A380">
        <v>2346</v>
      </c>
      <c r="B380" t="str">
        <f>SALIDAS[[#This Row],[CODIGO]]&amp;SALIDAS[[#This Row],[FECHA]]</f>
        <v>234645911</v>
      </c>
      <c r="C380" t="str" cm="1">
        <f t="array" ref="C380">_xlfn.XLOOKUP(SALIDAS[[#This Row],[CODIGO]],STOCK[[#All],[CODIGO]],STOCK[[#All],[DESCRIPCION]],"PRODUCTO INEXISTENTE",0)</f>
        <v>FICHA BIBLIOGRAFICA P*100</v>
      </c>
      <c r="D380" s="1">
        <v>45911</v>
      </c>
      <c r="E380">
        <v>1</v>
      </c>
    </row>
    <row r="381" spans="1:5" x14ac:dyDescent="0.25">
      <c r="A381">
        <v>9287</v>
      </c>
      <c r="B381" t="str">
        <f>SALIDAS[[#This Row],[CODIGO]]&amp;SALIDAS[[#This Row],[FECHA]]</f>
        <v>928745911</v>
      </c>
      <c r="C381" t="str" cm="1">
        <f t="array" ref="C381">_xlfn.XLOOKUP(SALIDAS[[#This Row],[CODIGO]],STOCK[[#All],[CODIGO]],STOCK[[#All],[DESCRIPCION]],"PRODUCTO INEXISTENTE",0)</f>
        <v>FOMY ESCARCHADO 1/8</v>
      </c>
      <c r="D381" s="1">
        <v>45911</v>
      </c>
      <c r="E381">
        <v>5</v>
      </c>
    </row>
    <row r="382" spans="1:5" x14ac:dyDescent="0.25">
      <c r="A382">
        <v>8018</v>
      </c>
      <c r="B382" t="str">
        <f>SALIDAS[[#This Row],[CODIGO]]&amp;SALIDAS[[#This Row],[FECHA]]</f>
        <v>801845911</v>
      </c>
      <c r="C382" t="str" cm="1">
        <f t="array" ref="C382">_xlfn.XLOOKUP(SALIDAS[[#This Row],[CODIGO]],STOCK[[#All],[CODIGO]],STOCK[[#All],[DESCRIPCION]],"PRODUCTO INEXISTENTE",0)</f>
        <v>FOMY PLIEGO</v>
      </c>
      <c r="D382" s="1">
        <v>45911</v>
      </c>
      <c r="E382">
        <v>1</v>
      </c>
    </row>
    <row r="383" spans="1:5" x14ac:dyDescent="0.25">
      <c r="A383">
        <v>2385</v>
      </c>
      <c r="B383" t="str">
        <f>SALIDAS[[#This Row],[CODIGO]]&amp;SALIDAS[[#This Row],[FECHA]]</f>
        <v>238545911</v>
      </c>
      <c r="C383" t="str" cm="1">
        <f t="array" ref="C383">_xlfn.XLOOKUP(SALIDAS[[#This Row],[CODIGO]],STOCK[[#All],[CODIGO]],STOCK[[#All],[DESCRIPCION]],"PRODUCTO INEXISTENTE",0)</f>
        <v>FORRO ACETATO</v>
      </c>
      <c r="D383" s="1">
        <v>45911</v>
      </c>
      <c r="E383">
        <v>1</v>
      </c>
    </row>
    <row r="384" spans="1:5" x14ac:dyDescent="0.25">
      <c r="A384">
        <v>2515</v>
      </c>
      <c r="B384" t="str">
        <f>SALIDAS[[#This Row],[CODIGO]]&amp;SALIDAS[[#This Row],[FECHA]]</f>
        <v>251545911</v>
      </c>
      <c r="C384" t="str" cm="1">
        <f t="array" ref="C384">_xlfn.XLOOKUP(SALIDAS[[#This Row],[CODIGO]],STOCK[[#All],[CODIGO]],STOCK[[#All],[DESCRIPCION]],"PRODUCTO INEXISTENTE",0)</f>
        <v>HOJA EXAMEN</v>
      </c>
      <c r="D384" s="1">
        <v>45911</v>
      </c>
      <c r="E384">
        <v>3</v>
      </c>
    </row>
    <row r="385" spans="1:5" x14ac:dyDescent="0.25">
      <c r="A385">
        <v>2653</v>
      </c>
      <c r="B385" t="str">
        <f>SALIDAS[[#This Row],[CODIGO]]&amp;SALIDAS[[#This Row],[FECHA]]</f>
        <v>265345911</v>
      </c>
      <c r="C385" t="str" cm="1">
        <f t="array" ref="C385">_xlfn.XLOOKUP(SALIDAS[[#This Row],[CODIGO]],STOCK[[#All],[CODIGO]],STOCK[[#All],[DESCRIPCION]],"PRODUCTO INEXISTENTE",0)</f>
        <v>LAPIZ ROJO KORES</v>
      </c>
      <c r="D385" s="1">
        <v>45911</v>
      </c>
      <c r="E385">
        <v>1</v>
      </c>
    </row>
    <row r="386" spans="1:5" x14ac:dyDescent="0.25">
      <c r="A386">
        <v>2830</v>
      </c>
      <c r="B386" t="str">
        <f>SALIDAS[[#This Row],[CODIGO]]&amp;SALIDAS[[#This Row],[FECHA]]</f>
        <v>283045911</v>
      </c>
      <c r="C386" t="str" cm="1">
        <f t="array" ref="C386">_xlfn.XLOOKUP(SALIDAS[[#This Row],[CODIGO]],STOCK[[#All],[CODIGO]],STOCK[[#All],[DESCRIPCION]],"PRODUCTO INEXISTENTE",0)</f>
        <v>MARCADOR SHARPIE</v>
      </c>
      <c r="D386" s="1">
        <v>45911</v>
      </c>
      <c r="E386">
        <v>2</v>
      </c>
    </row>
    <row r="387" spans="1:5" x14ac:dyDescent="0.25">
      <c r="A387">
        <v>3264</v>
      </c>
      <c r="B387" t="str">
        <f>SALIDAS[[#This Row],[CODIGO]]&amp;SALIDAS[[#This Row],[FECHA]]</f>
        <v>326445911</v>
      </c>
      <c r="C387" t="str" cm="1">
        <f t="array" ref="C387">_xlfn.XLOOKUP(SALIDAS[[#This Row],[CODIGO]],STOCK[[#All],[CODIGO]],STOCK[[#All],[DESCRIPCION]],"PRODUCTO INEXISTENTE",0)</f>
        <v>PAPEL CARBON A4 NEGRO KORES</v>
      </c>
      <c r="D387" s="1">
        <v>45911</v>
      </c>
      <c r="E387">
        <v>3</v>
      </c>
    </row>
    <row r="388" spans="1:5" x14ac:dyDescent="0.25">
      <c r="A388">
        <v>3269</v>
      </c>
      <c r="B388" t="str">
        <f>SALIDAS[[#This Row],[CODIGO]]&amp;SALIDAS[[#This Row],[FECHA]]</f>
        <v>326945911</v>
      </c>
      <c r="C388" t="str" cm="1">
        <f t="array" ref="C388">_xlfn.XLOOKUP(SALIDAS[[#This Row],[CODIGO]],STOCK[[#All],[CODIGO]],STOCK[[#All],[DESCRIPCION]],"PRODUCTO INEXISTENTE",0)</f>
        <v xml:space="preserve">PAPEL CELOFAN EXTRAFINO </v>
      </c>
      <c r="D388" s="1">
        <v>45911</v>
      </c>
      <c r="E388">
        <v>1</v>
      </c>
    </row>
    <row r="389" spans="1:5" x14ac:dyDescent="0.25">
      <c r="A389">
        <v>3272</v>
      </c>
      <c r="B389" t="str">
        <f>SALIDAS[[#This Row],[CODIGO]]&amp;SALIDAS[[#This Row],[FECHA]]</f>
        <v>327245911</v>
      </c>
      <c r="C389" t="str" cm="1">
        <f t="array" ref="C389">_xlfn.XLOOKUP(SALIDAS[[#This Row],[CODIGO]],STOCK[[#All],[CODIGO]],STOCK[[#All],[DESCRIPCION]],"PRODUCTO INEXISTENTE",0)</f>
        <v>PAPEL CREPE PLIEGO</v>
      </c>
      <c r="D389" s="1">
        <v>45911</v>
      </c>
      <c r="E389">
        <v>2</v>
      </c>
    </row>
    <row r="390" spans="1:5" x14ac:dyDescent="0.25">
      <c r="A390">
        <v>3318</v>
      </c>
      <c r="B390" t="str">
        <f>SALIDAS[[#This Row],[CODIGO]]&amp;SALIDAS[[#This Row],[FECHA]]</f>
        <v>331845911</v>
      </c>
      <c r="C390" t="str" cm="1">
        <f t="array" ref="C390">_xlfn.XLOOKUP(SALIDAS[[#This Row],[CODIGO]],STOCK[[#All],[CODIGO]],STOCK[[#All],[DESCRIPCION]],"PRODUCTO INEXISTENTE",0)</f>
        <v>PAPEL PERIODICO PLIEGO 70*100</v>
      </c>
      <c r="D390" s="1">
        <v>45911</v>
      </c>
      <c r="E390">
        <v>6</v>
      </c>
    </row>
    <row r="391" spans="1:5" x14ac:dyDescent="0.25">
      <c r="A391">
        <v>3334</v>
      </c>
      <c r="B391" t="str">
        <f>SALIDAS[[#This Row],[CODIGO]]&amp;SALIDAS[[#This Row],[FECHA]]</f>
        <v>333445911</v>
      </c>
      <c r="C391" t="str" cm="1">
        <f t="array" ref="C391">_xlfn.XLOOKUP(SALIDAS[[#This Row],[CODIGO]],STOCK[[#All],[CODIGO]],STOCK[[#All],[DESCRIPCION]],"PRODUCTO INEXISTENTE",0)</f>
        <v>PAPEL TORNASOL 70*50</v>
      </c>
      <c r="D391" s="1">
        <v>45911</v>
      </c>
      <c r="E391">
        <v>2</v>
      </c>
    </row>
    <row r="392" spans="1:5" x14ac:dyDescent="0.25">
      <c r="A392">
        <v>4422</v>
      </c>
      <c r="B392" t="str">
        <f>SALIDAS[[#This Row],[CODIGO]]&amp;SALIDAS[[#This Row],[FECHA]]</f>
        <v>442245911</v>
      </c>
      <c r="C392" t="str" cm="1">
        <f t="array" ref="C392">_xlfn.XLOOKUP(SALIDAS[[#This Row],[CODIGO]],STOCK[[#All],[CODIGO]],STOCK[[#All],[DESCRIPCION]],"PRODUCTO INEXISTENTE",0)</f>
        <v>PEGANTE BARRA OE-212 21GR</v>
      </c>
      <c r="D392" s="1">
        <v>45911</v>
      </c>
      <c r="E392">
        <v>1</v>
      </c>
    </row>
    <row r="393" spans="1:5" x14ac:dyDescent="0.25">
      <c r="A393">
        <v>3433</v>
      </c>
      <c r="B393" t="str">
        <f>SALIDAS[[#This Row],[CODIGO]]&amp;SALIDAS[[#This Row],[FECHA]]</f>
        <v>343345911</v>
      </c>
      <c r="C393" t="str" cm="1">
        <f t="array" ref="C393">_xlfn.XLOOKUP(SALIDAS[[#This Row],[CODIGO]],STOCK[[#All],[CODIGO]],STOCK[[#All],[DESCRIPCION]],"PRODUCTO INEXISTENTE",0)</f>
        <v>PEGANTE LIQUIDO PAYASITO 120GR</v>
      </c>
      <c r="D393" s="1">
        <v>45911</v>
      </c>
      <c r="E393">
        <v>1</v>
      </c>
    </row>
    <row r="394" spans="1:5" x14ac:dyDescent="0.25">
      <c r="A394">
        <v>3655</v>
      </c>
      <c r="B394" t="str">
        <f>SALIDAS[[#This Row],[CODIGO]]&amp;SALIDAS[[#This Row],[FECHA]]</f>
        <v>365545911</v>
      </c>
      <c r="C394" t="str" cm="1">
        <f t="array" ref="C394">_xlfn.XLOOKUP(SALIDAS[[#This Row],[CODIGO]],STOCK[[#All],[CODIGO]],STOCK[[#All],[DESCRIPCION]],"PRODUCTO INEXISTENTE",0)</f>
        <v>PLASTILINA EN BARRA</v>
      </c>
      <c r="D394" s="1">
        <v>45911</v>
      </c>
      <c r="E394">
        <v>2</v>
      </c>
    </row>
    <row r="395" spans="1:5" x14ac:dyDescent="0.25">
      <c r="A395">
        <v>3867</v>
      </c>
      <c r="B395" t="str">
        <f>SALIDAS[[#This Row],[CODIGO]]&amp;SALIDAS[[#This Row],[FECHA]]</f>
        <v>386745911</v>
      </c>
      <c r="C395" t="str" cm="1">
        <f t="array" ref="C395">_xlfn.XLOOKUP(SALIDAS[[#This Row],[CODIGO]],STOCK[[#All],[CODIGO]],STOCK[[#All],[DESCRIPCION]],"PRODUCTO INEXISTENTE",0)</f>
        <v>RESMA CARTA 75GR REPROGRAF</v>
      </c>
      <c r="D395" s="1">
        <v>45911</v>
      </c>
      <c r="E395">
        <v>2</v>
      </c>
    </row>
    <row r="396" spans="1:5" x14ac:dyDescent="0.25">
      <c r="A396">
        <v>3929</v>
      </c>
      <c r="B396" t="str">
        <f>SALIDAS[[#This Row],[CODIGO]]&amp;SALIDAS[[#This Row],[FECHA]]</f>
        <v>392945911</v>
      </c>
      <c r="C396" t="str" cm="1">
        <f t="array" ref="C396">_xlfn.XLOOKUP(SALIDAS[[#This Row],[CODIGO]],STOCK[[#All],[CODIGO]],STOCK[[#All],[DESCRIPCION]],"PRODUCTO INEXISTENTE",0)</f>
        <v>ROLLO PLASTI PEGA 3M</v>
      </c>
      <c r="D396" s="1">
        <v>45911</v>
      </c>
      <c r="E396">
        <v>1</v>
      </c>
    </row>
    <row r="397" spans="1:5" x14ac:dyDescent="0.25">
      <c r="A397">
        <v>5092</v>
      </c>
      <c r="B397" t="str">
        <f>SALIDAS[[#This Row],[CODIGO]]&amp;SALIDAS[[#This Row],[FECHA]]</f>
        <v>509245911</v>
      </c>
      <c r="C397" t="str" cm="1">
        <f t="array" ref="C397">_xlfn.XLOOKUP(SALIDAS[[#This Row],[CODIGO]],STOCK[[#All],[CODIGO]],STOCK[[#All],[DESCRIPCION]],"PRODUCTO INEXISTENTE",0)</f>
        <v xml:space="preserve">ROLLO TIQUETEADORA BLAN/RAYA </v>
      </c>
      <c r="D397" s="1">
        <v>45911</v>
      </c>
      <c r="E397">
        <v>2</v>
      </c>
    </row>
    <row r="398" spans="1:5" x14ac:dyDescent="0.25">
      <c r="A398">
        <v>4122</v>
      </c>
      <c r="B398" t="str">
        <f>SALIDAS[[#This Row],[CODIGO]]&amp;SALIDAS[[#This Row],[FECHA]]</f>
        <v>412245911</v>
      </c>
      <c r="C398" t="str" cm="1">
        <f t="array" ref="C398">_xlfn.XLOOKUP(SALIDAS[[#This Row],[CODIGO]],STOCK[[#All],[CODIGO]],STOCK[[#All],[DESCRIPCION]],"PRODUCTO INEXISTENTE",0)</f>
        <v>SILICONA BARRA DELGADA OE-196</v>
      </c>
      <c r="D398" s="1">
        <v>45911</v>
      </c>
      <c r="E398">
        <v>1</v>
      </c>
    </row>
    <row r="399" spans="1:5" x14ac:dyDescent="0.25">
      <c r="A399">
        <v>9748</v>
      </c>
      <c r="B399" t="str">
        <f>SALIDAS[[#This Row],[CODIGO]]&amp;SALIDAS[[#This Row],[FECHA]]</f>
        <v>974845911</v>
      </c>
      <c r="C399" t="str" cm="1">
        <f t="array" ref="C399">_xlfn.XLOOKUP(SALIDAS[[#This Row],[CODIGO]],STOCK[[#All],[CODIGO]],STOCK[[#All],[DESCRIPCION]],"PRODUCTO INEXISTENTE",0)</f>
        <v>SILICONA BARRA GRUESA OE-196</v>
      </c>
      <c r="D399" s="1">
        <v>45911</v>
      </c>
      <c r="E399">
        <v>3</v>
      </c>
    </row>
    <row r="400" spans="1:5" x14ac:dyDescent="0.25">
      <c r="A400">
        <v>4155</v>
      </c>
      <c r="B400" t="str">
        <f>SALIDAS[[#This Row],[CODIGO]]&amp;SALIDAS[[#This Row],[FECHA]]</f>
        <v>415545911</v>
      </c>
      <c r="C400" t="str" cm="1">
        <f t="array" ref="C400">_xlfn.XLOOKUP(SALIDAS[[#This Row],[CODIGO]],STOCK[[#All],[CODIGO]],STOCK[[#All],[DESCRIPCION]],"PRODUCTO INEXISTENTE",0)</f>
        <v>SOBRE MANILA CARTA NORMA</v>
      </c>
      <c r="D400" s="1">
        <v>45911</v>
      </c>
      <c r="E400">
        <v>2</v>
      </c>
    </row>
    <row r="401" spans="1:5" x14ac:dyDescent="0.25">
      <c r="A401">
        <v>4164</v>
      </c>
      <c r="B401" t="str">
        <f>SALIDAS[[#This Row],[CODIGO]]&amp;SALIDAS[[#This Row],[FECHA]]</f>
        <v>416445911</v>
      </c>
      <c r="C401" t="str" cm="1">
        <f t="array" ref="C401">_xlfn.XLOOKUP(SALIDAS[[#This Row],[CODIGO]],STOCK[[#All],[CODIGO]],STOCK[[#All],[DESCRIPCION]],"PRODUCTO INEXISTENTE",0)</f>
        <v>SOBRE MANILA OFICIO NORMA</v>
      </c>
      <c r="D401" s="1">
        <v>45911</v>
      </c>
      <c r="E401">
        <v>1</v>
      </c>
    </row>
    <row r="402" spans="1:5" x14ac:dyDescent="0.25">
      <c r="A402">
        <v>4145</v>
      </c>
      <c r="B402" t="str">
        <f>SALIDAS[[#This Row],[CODIGO]]&amp;SALIDAS[[#This Row],[FECHA]]</f>
        <v>414545911</v>
      </c>
      <c r="C402" t="str" cm="1">
        <f t="array" ref="C402">_xlfn.XLOOKUP(SALIDAS[[#This Row],[CODIGO]],STOCK[[#All],[CODIGO]],STOCK[[#All],[DESCRIPCION]],"PRODUCTO INEXISTENTE",0)</f>
        <v>SOBRE OE-864 HILO OFICIO</v>
      </c>
      <c r="D402" s="1">
        <v>45911</v>
      </c>
      <c r="E402">
        <v>3</v>
      </c>
    </row>
    <row r="403" spans="1:5" x14ac:dyDescent="0.25">
      <c r="A403">
        <v>13993</v>
      </c>
      <c r="B403" t="str">
        <f>SALIDAS[[#This Row],[CODIGO]]&amp;SALIDAS[[#This Row],[FECHA]]</f>
        <v>1399345911</v>
      </c>
      <c r="C403" t="str" cm="1">
        <f t="array" ref="C403">_xlfn.XLOOKUP(SALIDAS[[#This Row],[CODIGO]],STOCK[[#All],[CODIGO]],STOCK[[#All],[DESCRIPCION]],"PRODUCTO INEXISTENTE",0)</f>
        <v>TAJALAPIZ 2H GIGO</v>
      </c>
      <c r="D403" s="1">
        <v>45911</v>
      </c>
      <c r="E403">
        <v>1</v>
      </c>
    </row>
    <row r="404" spans="1:5" x14ac:dyDescent="0.25">
      <c r="A404">
        <v>4244</v>
      </c>
      <c r="B404" t="str">
        <f>SALIDAS[[#This Row],[CODIGO]]&amp;SALIDAS[[#This Row],[FECHA]]</f>
        <v>424445911</v>
      </c>
      <c r="C404" t="str" cm="1">
        <f t="array" ref="C404">_xlfn.XLOOKUP(SALIDAS[[#This Row],[CODIGO]],STOCK[[#All],[CODIGO]],STOCK[[#All],[DESCRIPCION]],"PRODUCTO INEXISTENTE",0)</f>
        <v>TAJALAPIZ METALICO</v>
      </c>
      <c r="D404" s="1">
        <v>45911</v>
      </c>
      <c r="E404">
        <v>1</v>
      </c>
    </row>
    <row r="405" spans="1:5" x14ac:dyDescent="0.25">
      <c r="A405">
        <v>4547</v>
      </c>
      <c r="B405" t="str">
        <f>SALIDAS[[#This Row],[CODIGO]]&amp;SALIDAS[[#This Row],[FECHA]]</f>
        <v>454745912</v>
      </c>
      <c r="C405" t="str" cm="1">
        <f t="array" ref="C405">_xlfn.XLOOKUP(SALIDAS[[#This Row],[CODIGO]],STOCK[[#All],[CODIGO]],STOCK[[#All],[DESCRIPCION]],"PRODUCTO INEXISTENTE",0)</f>
        <v>ARCH OE-448 CHEQUE PROMO</v>
      </c>
      <c r="D405" s="1">
        <v>45912</v>
      </c>
      <c r="E405">
        <v>1</v>
      </c>
    </row>
    <row r="406" spans="1:5" x14ac:dyDescent="0.25">
      <c r="A406">
        <v>581</v>
      </c>
      <c r="B406" t="str">
        <f>SALIDAS[[#This Row],[CODIGO]]&amp;SALIDAS[[#This Row],[FECHA]]</f>
        <v>58145912</v>
      </c>
      <c r="C406" t="str" cm="1">
        <f t="array" ref="C406">_xlfn.XLOOKUP(SALIDAS[[#This Row],[CODIGO]],STOCK[[#All],[CODIGO]],STOCK[[#All],[DESCRIPCION]],"PRODUCTO INEXISTENTE",0)</f>
        <v>BLOCK CARTA BLANCO 70H</v>
      </c>
      <c r="D406" s="1">
        <v>45912</v>
      </c>
      <c r="E406">
        <v>1</v>
      </c>
    </row>
    <row r="407" spans="1:5" x14ac:dyDescent="0.25">
      <c r="A407">
        <v>16985</v>
      </c>
      <c r="B407" t="str">
        <f>SALIDAS[[#This Row],[CODIGO]]&amp;SALIDAS[[#This Row],[FECHA]]</f>
        <v>1698545912</v>
      </c>
      <c r="C407" t="str" cm="1">
        <f t="array" ref="C407">_xlfn.XLOOKUP(SALIDAS[[#This Row],[CODIGO]],STOCK[[#All],[CODIGO]],STOCK[[#All],[DESCRIPCION]],"PRODUCTO INEXISTENTE",0)</f>
        <v>BLOCK ORIGAMI 15*15</v>
      </c>
      <c r="D407" s="1">
        <v>45912</v>
      </c>
      <c r="E407">
        <v>2</v>
      </c>
    </row>
    <row r="408" spans="1:5" x14ac:dyDescent="0.25">
      <c r="A408">
        <v>13282</v>
      </c>
      <c r="B408" t="str">
        <f>SALIDAS[[#This Row],[CODIGO]]&amp;SALIDAS[[#This Row],[FECHA]]</f>
        <v>1328245912</v>
      </c>
      <c r="C408" t="str" cm="1">
        <f t="array" ref="C408">_xlfn.XLOOKUP(SALIDAS[[#This Row],[CODIGO]],STOCK[[#All],[CODIGO]],STOCK[[#All],[DESCRIPCION]],"PRODUCTO INEXISTENTE",0)</f>
        <v>BOLI OE-025 BORRABLE</v>
      </c>
      <c r="D408" s="1">
        <v>45912</v>
      </c>
      <c r="E408">
        <v>2</v>
      </c>
    </row>
    <row r="409" spans="1:5" x14ac:dyDescent="0.25">
      <c r="A409">
        <v>14132</v>
      </c>
      <c r="B409" t="str">
        <f>SALIDAS[[#This Row],[CODIGO]]&amp;SALIDAS[[#This Row],[FECHA]]</f>
        <v>1413245912</v>
      </c>
      <c r="C409" t="str" cm="1">
        <f t="array" ref="C409">_xlfn.XLOOKUP(SALIDAS[[#This Row],[CODIGO]],STOCK[[#All],[CODIGO]],STOCK[[#All],[DESCRIPCION]],"PRODUCTO INEXISTENTE",0)</f>
        <v>BOLI OE-052 S/GEL 0,7 RETRACTIL</v>
      </c>
      <c r="D409" s="1">
        <v>45912</v>
      </c>
      <c r="E409">
        <v>2</v>
      </c>
    </row>
    <row r="410" spans="1:5" x14ac:dyDescent="0.25">
      <c r="A410">
        <v>8102</v>
      </c>
      <c r="B410" t="str">
        <f>SALIDAS[[#This Row],[CODIGO]]&amp;SALIDAS[[#This Row],[FECHA]]</f>
        <v>810245912</v>
      </c>
      <c r="C410" t="str" cm="1">
        <f t="array" ref="C410">_xlfn.XLOOKUP(SALIDAS[[#This Row],[CODIGO]],STOCK[[#All],[CODIGO]],STOCK[[#All],[DESCRIPCION]],"PRODUCTO INEXISTENTE",0)</f>
        <v>BOLI OE-076 S/GEL 0,7</v>
      </c>
      <c r="D410" s="1">
        <v>45912</v>
      </c>
      <c r="E410">
        <v>7</v>
      </c>
    </row>
    <row r="411" spans="1:5" x14ac:dyDescent="0.25">
      <c r="A411">
        <v>780</v>
      </c>
      <c r="B411" t="str">
        <f>SALIDAS[[#This Row],[CODIGO]]&amp;SALIDAS[[#This Row],[FECHA]]</f>
        <v>78045912</v>
      </c>
      <c r="C411" t="str" cm="1">
        <f t="array" ref="C411">_xlfn.XLOOKUP(SALIDAS[[#This Row],[CODIGO]],STOCK[[#All],[CODIGO]],STOCK[[#All],[DESCRIPCION]],"PRODUCTO INEXISTENTE",0)</f>
        <v>BORRADOR OE-120 GOMA COLORES P1000</v>
      </c>
      <c r="D411" s="1">
        <v>45912</v>
      </c>
      <c r="E411">
        <v>1</v>
      </c>
    </row>
    <row r="412" spans="1:5" x14ac:dyDescent="0.25">
      <c r="A412">
        <v>790</v>
      </c>
      <c r="B412" t="str">
        <f>SALIDAS[[#This Row],[CODIGO]]&amp;SALIDAS[[#This Row],[FECHA]]</f>
        <v>79045912</v>
      </c>
      <c r="C412" t="str" cm="1">
        <f t="array" ref="C412">_xlfn.XLOOKUP(SALIDAS[[#This Row],[CODIGO]],STOCK[[#All],[CODIGO]],STOCK[[#All],[DESCRIPCION]],"PRODUCTO INEXISTENTE",0)</f>
        <v>BORRADOR PELIKAN MIGA DE PAN MP-20</v>
      </c>
      <c r="D412" s="1">
        <v>45912</v>
      </c>
      <c r="E412">
        <v>1</v>
      </c>
    </row>
    <row r="413" spans="1:5" x14ac:dyDescent="0.25">
      <c r="A413">
        <v>1264</v>
      </c>
      <c r="B413" t="str">
        <f>SALIDAS[[#This Row],[CODIGO]]&amp;SALIDAS[[#This Row],[FECHA]]</f>
        <v>126445912</v>
      </c>
      <c r="C413" t="str" cm="1">
        <f t="array" ref="C413">_xlfn.XLOOKUP(SALIDAS[[#This Row],[CODIGO]],STOCK[[#All],[CODIGO]],STOCK[[#All],[DESCRIPCION]],"PRODUCTO INEXISTENTE",0)</f>
        <v>CARTON PAJA 1/8</v>
      </c>
      <c r="D413" s="1">
        <v>45912</v>
      </c>
      <c r="E413">
        <v>1</v>
      </c>
    </row>
    <row r="414" spans="1:5" x14ac:dyDescent="0.25">
      <c r="A414">
        <v>1266</v>
      </c>
      <c r="B414" t="str">
        <f>SALIDAS[[#This Row],[CODIGO]]&amp;SALIDAS[[#This Row],[FECHA]]</f>
        <v>126645912</v>
      </c>
      <c r="C414" t="str" cm="1">
        <f t="array" ref="C414">_xlfn.XLOOKUP(SALIDAS[[#This Row],[CODIGO]],STOCK[[#All],[CODIGO]],STOCK[[#All],[DESCRIPCION]],"PRODUCTO INEXISTENTE",0)</f>
        <v>CARTON PAJA PLIEGO</v>
      </c>
      <c r="D414" s="1">
        <v>45912</v>
      </c>
      <c r="E414">
        <v>1</v>
      </c>
    </row>
    <row r="415" spans="1:5" x14ac:dyDescent="0.25">
      <c r="A415">
        <v>1341</v>
      </c>
      <c r="B415" t="str">
        <f>SALIDAS[[#This Row],[CODIGO]]&amp;SALIDAS[[#This Row],[FECHA]]</f>
        <v>134145912</v>
      </c>
      <c r="C415" t="str" cm="1">
        <f t="array" ref="C415">_xlfn.XLOOKUP(SALIDAS[[#This Row],[CODIGO]],STOCK[[#All],[CODIGO]],STOCK[[#All],[DESCRIPCION]],"PRODUCTO INEXISTENTE",0)</f>
        <v>CARTULINA BRISTOL 1/8</v>
      </c>
      <c r="D415" s="1">
        <v>45912</v>
      </c>
      <c r="E415">
        <v>8</v>
      </c>
    </row>
    <row r="416" spans="1:5" x14ac:dyDescent="0.25">
      <c r="A416">
        <v>1351</v>
      </c>
      <c r="B416" t="str">
        <f>SALIDAS[[#This Row],[CODIGO]]&amp;SALIDAS[[#This Row],[FECHA]]</f>
        <v>135145912</v>
      </c>
      <c r="C416" t="str" cm="1">
        <f t="array" ref="C416">_xlfn.XLOOKUP(SALIDAS[[#This Row],[CODIGO]],STOCK[[#All],[CODIGO]],STOCK[[#All],[DESCRIPCION]],"PRODUCTO INEXISTENTE",0)</f>
        <v>CARTULINA BRISTOL PLIEGO 70*100</v>
      </c>
      <c r="D416" s="1">
        <v>45912</v>
      </c>
      <c r="E416">
        <v>2</v>
      </c>
    </row>
    <row r="417" spans="1:5" x14ac:dyDescent="0.25">
      <c r="A417">
        <v>1489</v>
      </c>
      <c r="B417" t="str">
        <f>SALIDAS[[#This Row],[CODIGO]]&amp;SALIDAS[[#This Row],[FECHA]]</f>
        <v>148945912</v>
      </c>
      <c r="C417" t="str" cm="1">
        <f t="array" ref="C417">_xlfn.XLOOKUP(SALIDAS[[#This Row],[CODIGO]],STOCK[[#All],[CODIGO]],STOCK[[#All],[DESCRIPCION]],"PRODUCTO INEXISTENTE",0)</f>
        <v>CINTA ENMASCARAR 12*25 TESA</v>
      </c>
      <c r="D417" s="1">
        <v>45912</v>
      </c>
      <c r="E417">
        <v>1</v>
      </c>
    </row>
    <row r="418" spans="1:5" x14ac:dyDescent="0.25">
      <c r="A418">
        <v>53</v>
      </c>
      <c r="B418" t="str">
        <f>SALIDAS[[#This Row],[CODIGO]]&amp;SALIDAS[[#This Row],[FECHA]]</f>
        <v>5345912</v>
      </c>
      <c r="C418" t="str" cm="1">
        <f t="array" ref="C418">_xlfn.XLOOKUP(SALIDAS[[#This Row],[CODIGO]],STOCK[[#All],[CODIGO]],STOCK[[#All],[DESCRIPCION]],"PRODUCTO INEXISTENTE",0)</f>
        <v>CONTRATO ARRENDAIENTO VIVIENDA URBANA MINERVA</v>
      </c>
      <c r="D418" s="1">
        <v>45912</v>
      </c>
      <c r="E418">
        <v>1</v>
      </c>
    </row>
    <row r="419" spans="1:5" x14ac:dyDescent="0.25">
      <c r="A419">
        <v>14791</v>
      </c>
      <c r="B419" t="str">
        <f>SALIDAS[[#This Row],[CODIGO]]&amp;SALIDAS[[#This Row],[FECHA]]</f>
        <v>1479145912</v>
      </c>
      <c r="C419" t="str" cm="1">
        <f t="array" ref="C419">_xlfn.XLOOKUP(SALIDAS[[#This Row],[CODIGO]],STOCK[[#All],[CODIGO]],STOCK[[#All],[DESCRIPCION]],"PRODUCTO INEXISTENTE",0)</f>
        <v>CUADERNO COSIDO 100H</v>
      </c>
      <c r="D419" s="1">
        <v>45912</v>
      </c>
      <c r="E419">
        <v>2</v>
      </c>
    </row>
    <row r="420" spans="1:5" x14ac:dyDescent="0.25">
      <c r="A420">
        <v>8015</v>
      </c>
      <c r="B420" t="str">
        <f>SALIDAS[[#This Row],[CODIGO]]&amp;SALIDAS[[#This Row],[FECHA]]</f>
        <v>801545912</v>
      </c>
      <c r="C420" t="str" cm="1">
        <f t="array" ref="C420">_xlfn.XLOOKUP(SALIDAS[[#This Row],[CODIGO]],STOCK[[#All],[CODIGO]],STOCK[[#All],[DESCRIPCION]],"PRODUCTO INEXISTENTE",0)</f>
        <v>FOMY 1/8</v>
      </c>
      <c r="D420" s="1">
        <v>45912</v>
      </c>
      <c r="E420">
        <v>2</v>
      </c>
    </row>
    <row r="421" spans="1:5" x14ac:dyDescent="0.25">
      <c r="A421">
        <v>9287</v>
      </c>
      <c r="B421" t="str">
        <f>SALIDAS[[#This Row],[CODIGO]]&amp;SALIDAS[[#This Row],[FECHA]]</f>
        <v>928745912</v>
      </c>
      <c r="C421" t="str" cm="1">
        <f t="array" ref="C421">_xlfn.XLOOKUP(SALIDAS[[#This Row],[CODIGO]],STOCK[[#All],[CODIGO]],STOCK[[#All],[DESCRIPCION]],"PRODUCTO INEXISTENTE",0)</f>
        <v>FOMY ESCARCHADO 1/8</v>
      </c>
      <c r="D421" s="1">
        <v>45912</v>
      </c>
      <c r="E421">
        <v>4</v>
      </c>
    </row>
    <row r="422" spans="1:5" x14ac:dyDescent="0.25">
      <c r="A422">
        <v>2515</v>
      </c>
      <c r="B422" t="str">
        <f>SALIDAS[[#This Row],[CODIGO]]&amp;SALIDAS[[#This Row],[FECHA]]</f>
        <v>251545912</v>
      </c>
      <c r="C422" t="str" cm="1">
        <f t="array" ref="C422">_xlfn.XLOOKUP(SALIDAS[[#This Row],[CODIGO]],STOCK[[#All],[CODIGO]],STOCK[[#All],[DESCRIPCION]],"PRODUCTO INEXISTENTE",0)</f>
        <v>HOJA EXAMEN</v>
      </c>
      <c r="D422" s="1">
        <v>45912</v>
      </c>
      <c r="E422">
        <v>4</v>
      </c>
    </row>
    <row r="423" spans="1:5" x14ac:dyDescent="0.25">
      <c r="A423">
        <v>2587</v>
      </c>
      <c r="B423" t="str">
        <f>SALIDAS[[#This Row],[CODIGO]]&amp;SALIDAS[[#This Row],[FECHA]]</f>
        <v>258745912</v>
      </c>
      <c r="C423" t="str" cm="1">
        <f t="array" ref="C423">_xlfn.XLOOKUP(SALIDAS[[#This Row],[CODIGO]],STOCK[[#All],[CODIGO]],STOCK[[#All],[DESCRIPCION]],"PRODUCTO INEXISTENTE",0)</f>
        <v>LAMINA ICOPOR 1*1 DE 10MM</v>
      </c>
      <c r="D423" s="1">
        <v>45912</v>
      </c>
      <c r="E423">
        <v>1</v>
      </c>
    </row>
    <row r="424" spans="1:5" x14ac:dyDescent="0.25">
      <c r="A424">
        <v>7664</v>
      </c>
      <c r="B424" t="str">
        <f>SALIDAS[[#This Row],[CODIGO]]&amp;SALIDAS[[#This Row],[FECHA]]</f>
        <v>766445912</v>
      </c>
      <c r="C424" t="str" cm="1">
        <f t="array" ref="C424">_xlfn.XLOOKUP(SALIDAS[[#This Row],[CODIGO]],STOCK[[#All],[CODIGO]],STOCK[[#All],[DESCRIPCION]],"PRODUCTO INEXISTENTE",0)</f>
        <v>LAPIZ OE-150 NEGRO</v>
      </c>
      <c r="D424" s="1">
        <v>45912</v>
      </c>
      <c r="E424">
        <v>1</v>
      </c>
    </row>
    <row r="425" spans="1:5" x14ac:dyDescent="0.25">
      <c r="A425">
        <v>8048</v>
      </c>
      <c r="B425" t="str">
        <f>SALIDAS[[#This Row],[CODIGO]]&amp;SALIDAS[[#This Row],[FECHA]]</f>
        <v>804845912</v>
      </c>
      <c r="C425" t="str" cm="1">
        <f t="array" ref="C425">_xlfn.XLOOKUP(SALIDAS[[#This Row],[CODIGO]],STOCK[[#All],[CODIGO]],STOCK[[#All],[DESCRIPCION]],"PRODUCTO INEXISTENTE",0)</f>
        <v>MARCADOR 751 GRAFICO PELIKAN</v>
      </c>
      <c r="D425" s="1">
        <v>45912</v>
      </c>
      <c r="E425">
        <v>1</v>
      </c>
    </row>
    <row r="426" spans="1:5" x14ac:dyDescent="0.25">
      <c r="A426">
        <v>2830</v>
      </c>
      <c r="B426" t="str">
        <f>SALIDAS[[#This Row],[CODIGO]]&amp;SALIDAS[[#This Row],[FECHA]]</f>
        <v>283045912</v>
      </c>
      <c r="C426" t="str" cm="1">
        <f t="array" ref="C426">_xlfn.XLOOKUP(SALIDAS[[#This Row],[CODIGO]],STOCK[[#All],[CODIGO]],STOCK[[#All],[DESCRIPCION]],"PRODUCTO INEXISTENTE",0)</f>
        <v>MARCADOR SHARPIE</v>
      </c>
      <c r="D426" s="1">
        <v>45912</v>
      </c>
      <c r="E426">
        <v>1</v>
      </c>
    </row>
    <row r="427" spans="1:5" x14ac:dyDescent="0.25">
      <c r="A427">
        <v>3466</v>
      </c>
      <c r="B427" t="str">
        <f>SALIDAS[[#This Row],[CODIGO]]&amp;SALIDAS[[#This Row],[FECHA]]</f>
        <v>346645912</v>
      </c>
      <c r="C427" t="str" cm="1">
        <f t="array" ref="C427">_xlfn.XLOOKUP(SALIDAS[[#This Row],[CODIGO]],STOCK[[#All],[CODIGO]],STOCK[[#All],[DESCRIPCION]],"PRODUCTO INEXISTENTE",0)</f>
        <v>PAPEL CARBON OFICIO AZUL NORMA</v>
      </c>
      <c r="D427" s="1">
        <v>45912</v>
      </c>
      <c r="E427">
        <v>1</v>
      </c>
    </row>
    <row r="428" spans="1:5" x14ac:dyDescent="0.25">
      <c r="A428">
        <v>3269</v>
      </c>
      <c r="B428" t="str">
        <f>SALIDAS[[#This Row],[CODIGO]]&amp;SALIDAS[[#This Row],[FECHA]]</f>
        <v>326945912</v>
      </c>
      <c r="C428" t="str" cm="1">
        <f t="array" ref="C428">_xlfn.XLOOKUP(SALIDAS[[#This Row],[CODIGO]],STOCK[[#All],[CODIGO]],STOCK[[#All],[DESCRIPCION]],"PRODUCTO INEXISTENTE",0)</f>
        <v xml:space="preserve">PAPEL CELOFAN EXTRAFINO </v>
      </c>
      <c r="D428" s="1">
        <v>45912</v>
      </c>
      <c r="E428">
        <v>2</v>
      </c>
    </row>
    <row r="429" spans="1:5" x14ac:dyDescent="0.25">
      <c r="A429">
        <v>3304</v>
      </c>
      <c r="B429" t="str">
        <f>SALIDAS[[#This Row],[CODIGO]]&amp;SALIDAS[[#This Row],[FECHA]]</f>
        <v>330445912</v>
      </c>
      <c r="C429" t="str" cm="1">
        <f t="array" ref="C429">_xlfn.XLOOKUP(SALIDAS[[#This Row],[CODIGO]],STOCK[[#All],[CODIGO]],STOCK[[#All],[DESCRIPCION]],"PRODUCTO INEXISTENTE",0)</f>
        <v>PAPEL IRIS</v>
      </c>
      <c r="D429" s="1">
        <v>45912</v>
      </c>
      <c r="E429">
        <v>2</v>
      </c>
    </row>
    <row r="430" spans="1:5" x14ac:dyDescent="0.25">
      <c r="A430">
        <v>3318</v>
      </c>
      <c r="B430" t="str">
        <f>SALIDAS[[#This Row],[CODIGO]]&amp;SALIDAS[[#This Row],[FECHA]]</f>
        <v>331845912</v>
      </c>
      <c r="C430" t="str" cm="1">
        <f t="array" ref="C430">_xlfn.XLOOKUP(SALIDAS[[#This Row],[CODIGO]],STOCK[[#All],[CODIGO]],STOCK[[#All],[DESCRIPCION]],"PRODUCTO INEXISTENTE",0)</f>
        <v>PAPEL PERIODICO PLIEGO 70*100</v>
      </c>
      <c r="D430" s="1">
        <v>45912</v>
      </c>
      <c r="E430">
        <v>4</v>
      </c>
    </row>
    <row r="431" spans="1:5" x14ac:dyDescent="0.25">
      <c r="A431">
        <v>3434</v>
      </c>
      <c r="B431" t="str">
        <f>SALIDAS[[#This Row],[CODIGO]]&amp;SALIDAS[[#This Row],[FECHA]]</f>
        <v>343445912</v>
      </c>
      <c r="C431" t="str" cm="1">
        <f t="array" ref="C431">_xlfn.XLOOKUP(SALIDAS[[#This Row],[CODIGO]],STOCK[[#All],[CODIGO]],STOCK[[#All],[DESCRIPCION]],"PRODUCTO INEXISTENTE",0)</f>
        <v>PEGANTE LIQUIDO PAYASITO 20GR</v>
      </c>
      <c r="D431" s="1">
        <v>45912</v>
      </c>
      <c r="E431">
        <v>1</v>
      </c>
    </row>
    <row r="432" spans="1:5" x14ac:dyDescent="0.25">
      <c r="A432">
        <v>3436</v>
      </c>
      <c r="B432" t="str">
        <f>SALIDAS[[#This Row],[CODIGO]]&amp;SALIDAS[[#This Row],[FECHA]]</f>
        <v>343645912</v>
      </c>
      <c r="C432" t="str" cm="1">
        <f t="array" ref="C432">_xlfn.XLOOKUP(SALIDAS[[#This Row],[CODIGO]],STOCK[[#All],[CODIGO]],STOCK[[#All],[DESCRIPCION]],"PRODUCTO INEXISTENTE",0)</f>
        <v>PEGANTE LIQUIDO PAYASITO 40GR</v>
      </c>
      <c r="D432" s="1">
        <v>45912</v>
      </c>
      <c r="E432">
        <v>1</v>
      </c>
    </row>
    <row r="433" spans="1:5" x14ac:dyDescent="0.25">
      <c r="A433">
        <v>3633</v>
      </c>
      <c r="B433" t="str">
        <f>SALIDAS[[#This Row],[CODIGO]]&amp;SALIDAS[[#This Row],[FECHA]]</f>
        <v>363345912</v>
      </c>
      <c r="C433" t="str" cm="1">
        <f t="array" ref="C433">_xlfn.XLOOKUP(SALIDAS[[#This Row],[CODIGO]],STOCK[[#All],[CODIGO]],STOCK[[#All],[DESCRIPCION]],"PRODUCTO INEXISTENTE",0)</f>
        <v>PLANTILLA CIRCULOS</v>
      </c>
      <c r="D433" s="1">
        <v>45912</v>
      </c>
      <c r="E433">
        <v>1</v>
      </c>
    </row>
    <row r="434" spans="1:5" x14ac:dyDescent="0.25">
      <c r="A434">
        <v>3634</v>
      </c>
      <c r="B434" t="str">
        <f>SALIDAS[[#This Row],[CODIGO]]&amp;SALIDAS[[#This Row],[FECHA]]</f>
        <v>363445912</v>
      </c>
      <c r="C434" t="str" cm="1">
        <f t="array" ref="C434">_xlfn.XLOOKUP(SALIDAS[[#This Row],[CODIGO]],STOCK[[#All],[CODIGO]],STOCK[[#All],[DESCRIPCION]],"PRODUCTO INEXISTENTE",0)</f>
        <v>PLANTILLA OVALO</v>
      </c>
      <c r="D434" s="1">
        <v>45912</v>
      </c>
      <c r="E434">
        <v>1</v>
      </c>
    </row>
    <row r="435" spans="1:5" x14ac:dyDescent="0.25">
      <c r="A435">
        <v>3631</v>
      </c>
      <c r="B435" t="str">
        <f>SALIDAS[[#This Row],[CODIGO]]&amp;SALIDAS[[#This Row],[FECHA]]</f>
        <v>363145912</v>
      </c>
      <c r="C435" t="str" cm="1">
        <f t="array" ref="C435">_xlfn.XLOOKUP(SALIDAS[[#This Row],[CODIGO]],STOCK[[#All],[CODIGO]],STOCK[[#All],[DESCRIPCION]],"PRODUCTO INEXISTENTE",0)</f>
        <v>PLANTILLA POLITICO COLOMBIA</v>
      </c>
      <c r="D435" s="1">
        <v>45912</v>
      </c>
      <c r="E435">
        <v>1</v>
      </c>
    </row>
    <row r="436" spans="1:5" x14ac:dyDescent="0.25">
      <c r="A436">
        <v>3870</v>
      </c>
      <c r="B436" t="str">
        <f>SALIDAS[[#This Row],[CODIGO]]&amp;SALIDAS[[#This Row],[FECHA]]</f>
        <v>387045912</v>
      </c>
      <c r="C436" t="str" cm="1">
        <f t="array" ref="C436">_xlfn.XLOOKUP(SALIDAS[[#This Row],[CODIGO]],STOCK[[#All],[CODIGO]],STOCK[[#All],[DESCRIPCION]],"PRODUCTO INEXISTENTE",0)</f>
        <v>RESMA OFICIO 75GR REPROGRAF</v>
      </c>
      <c r="D436" s="1">
        <v>45912</v>
      </c>
      <c r="E436">
        <v>1</v>
      </c>
    </row>
    <row r="437" spans="1:5" x14ac:dyDescent="0.25">
      <c r="A437">
        <v>4122</v>
      </c>
      <c r="B437" t="str">
        <f>SALIDAS[[#This Row],[CODIGO]]&amp;SALIDAS[[#This Row],[FECHA]]</f>
        <v>412245912</v>
      </c>
      <c r="C437" t="str" cm="1">
        <f t="array" ref="C437">_xlfn.XLOOKUP(SALIDAS[[#This Row],[CODIGO]],STOCK[[#All],[CODIGO]],STOCK[[#All],[DESCRIPCION]],"PRODUCTO INEXISTENTE",0)</f>
        <v>SILICONA BARRA DELGADA OE-196</v>
      </c>
      <c r="D437" s="1">
        <v>45912</v>
      </c>
      <c r="E437">
        <v>4</v>
      </c>
    </row>
    <row r="438" spans="1:5" x14ac:dyDescent="0.25">
      <c r="A438">
        <v>4155</v>
      </c>
      <c r="B438" t="str">
        <f>SALIDAS[[#This Row],[CODIGO]]&amp;SALIDAS[[#This Row],[FECHA]]</f>
        <v>415545912</v>
      </c>
      <c r="C438" t="str" cm="1">
        <f t="array" ref="C438">_xlfn.XLOOKUP(SALIDAS[[#This Row],[CODIGO]],STOCK[[#All],[CODIGO]],STOCK[[#All],[DESCRIPCION]],"PRODUCTO INEXISTENTE",0)</f>
        <v>SOBRE MANILA CARTA NORMA</v>
      </c>
      <c r="D438" s="1">
        <v>45912</v>
      </c>
      <c r="E438">
        <v>1</v>
      </c>
    </row>
    <row r="439" spans="1:5" x14ac:dyDescent="0.25">
      <c r="A439">
        <v>4164</v>
      </c>
      <c r="B439" t="str">
        <f>SALIDAS[[#This Row],[CODIGO]]&amp;SALIDAS[[#This Row],[FECHA]]</f>
        <v>416445912</v>
      </c>
      <c r="C439" t="str" cm="1">
        <f t="array" ref="C439">_xlfn.XLOOKUP(SALIDAS[[#This Row],[CODIGO]],STOCK[[#All],[CODIGO]],STOCK[[#All],[DESCRIPCION]],"PRODUCTO INEXISTENTE",0)</f>
        <v>SOBRE MANILA OFICIO NORMA</v>
      </c>
      <c r="D439" s="1">
        <v>45912</v>
      </c>
      <c r="E439">
        <v>1</v>
      </c>
    </row>
    <row r="440" spans="1:5" x14ac:dyDescent="0.25">
      <c r="A440">
        <v>15985</v>
      </c>
      <c r="B440" t="str">
        <f>SALIDAS[[#This Row],[CODIGO]]&amp;SALIDAS[[#This Row],[FECHA]]</f>
        <v>1598545912</v>
      </c>
      <c r="C440" t="str" cm="1">
        <f t="array" ref="C440">_xlfn.XLOOKUP(SALIDAS[[#This Row],[CODIGO]],STOCK[[#All],[CODIGO]],STOCK[[#All],[DESCRIPCION]],"PRODUCTO INEXISTENTE",0)</f>
        <v>TACO PAPEL BOND 8*8CM</v>
      </c>
      <c r="D440" s="1">
        <v>45912</v>
      </c>
      <c r="E440">
        <v>5</v>
      </c>
    </row>
    <row r="441" spans="1:5" x14ac:dyDescent="0.25">
      <c r="A441">
        <v>4455</v>
      </c>
      <c r="B441" t="str">
        <f>SALIDAS[[#This Row],[CODIGO]]&amp;SALIDAS[[#This Row],[FECHA]]</f>
        <v>445545912</v>
      </c>
      <c r="C441" t="str" cm="1">
        <f t="array" ref="C441">_xlfn.XLOOKUP(SALIDAS[[#This Row],[CODIGO]],STOCK[[#All],[CODIGO]],STOCK[[#All],[DESCRIPCION]],"PRODUCTO INEXISTENTE",0)</f>
        <v>VASELINA CORRIENTE</v>
      </c>
      <c r="D441" s="1">
        <v>45912</v>
      </c>
      <c r="E441">
        <v>1</v>
      </c>
    </row>
    <row r="442" spans="1:5" x14ac:dyDescent="0.25">
      <c r="A442">
        <v>4456</v>
      </c>
      <c r="B442" t="str">
        <f>SALIDAS[[#This Row],[CODIGO]]&amp;SALIDAS[[#This Row],[FECHA]]</f>
        <v>445645912</v>
      </c>
      <c r="C442" t="str" cm="1">
        <f t="array" ref="C442">_xlfn.XLOOKUP(SALIDAS[[#This Row],[CODIGO]],STOCK[[#All],[CODIGO]],STOCK[[#All],[DESCRIPCION]],"PRODUCTO INEXISTENTE",0)</f>
        <v>VASELINA SABOR FRESA</v>
      </c>
      <c r="D442" s="1">
        <v>45912</v>
      </c>
      <c r="E442">
        <v>1</v>
      </c>
    </row>
    <row r="443" spans="1:5" x14ac:dyDescent="0.25">
      <c r="A443">
        <v>10591</v>
      </c>
      <c r="B443" t="str">
        <f>SALIDAS[[#This Row],[CODIGO]]&amp;SALIDAS[[#This Row],[FECHA]]</f>
        <v>1059145912</v>
      </c>
      <c r="C443" t="str" cm="1">
        <f t="array" ref="C443">_xlfn.XLOOKUP(SALIDAS[[#This Row],[CODIGO]],STOCK[[#All],[CODIGO]],STOCK[[#All],[DESCRIPCION]],"PRODUCTO INEXISTENTE",0)</f>
        <v>CUADERNO COSIDO 50H</v>
      </c>
      <c r="D443" s="1">
        <v>45912</v>
      </c>
      <c r="E443">
        <v>2</v>
      </c>
    </row>
    <row r="444" spans="1:5" x14ac:dyDescent="0.25">
      <c r="A444">
        <v>4547</v>
      </c>
      <c r="B444" t="str">
        <f>SALIDAS[[#This Row],[CODIGO]]&amp;SALIDAS[[#This Row],[FECHA]]</f>
        <v>454745913</v>
      </c>
      <c r="C444" t="str" cm="1">
        <f t="array" ref="C444">_xlfn.XLOOKUP(SALIDAS[[#This Row],[CODIGO]],STOCK[[#All],[CODIGO]],STOCK[[#All],[DESCRIPCION]],"PRODUCTO INEXISTENTE",0)</f>
        <v>ARCH OE-448 CHEQUE PROMO</v>
      </c>
      <c r="D444" s="1">
        <v>45913</v>
      </c>
      <c r="E444">
        <v>1</v>
      </c>
    </row>
    <row r="445" spans="1:5" x14ac:dyDescent="0.25">
      <c r="A445">
        <v>429</v>
      </c>
      <c r="B445" t="str">
        <f>SALIDAS[[#This Row],[CODIGO]]&amp;SALIDAS[[#This Row],[FECHA]]</f>
        <v>42945913</v>
      </c>
      <c r="C445" t="str" cm="1">
        <f t="array" ref="C445">_xlfn.XLOOKUP(SALIDAS[[#This Row],[CODIGO]],STOCK[[#All],[CODIGO]],STOCK[[#All],[DESCRIPCION]],"PRODUCTO INEXISTENTE",0)</f>
        <v>BALSO CUADRADO DE 12*12MM</v>
      </c>
      <c r="D445" s="1">
        <v>45913</v>
      </c>
      <c r="E445">
        <v>1</v>
      </c>
    </row>
    <row r="446" spans="1:5" x14ac:dyDescent="0.25">
      <c r="A446">
        <v>583</v>
      </c>
      <c r="B446" t="str">
        <f>SALIDAS[[#This Row],[CODIGO]]&amp;SALIDAS[[#This Row],[FECHA]]</f>
        <v>58345913</v>
      </c>
      <c r="C446" t="str" cm="1">
        <f t="array" ref="C446">_xlfn.XLOOKUP(SALIDAS[[#This Row],[CODIGO]],STOCK[[#All],[CODIGO]],STOCK[[#All],[DESCRIPCION]],"PRODUCTO INEXISTENTE",0)</f>
        <v>BLOCK CARTA CUADROS 70H</v>
      </c>
      <c r="D446" s="1">
        <v>45913</v>
      </c>
      <c r="E446">
        <v>1</v>
      </c>
    </row>
    <row r="447" spans="1:5" x14ac:dyDescent="0.25">
      <c r="A447">
        <v>1104</v>
      </c>
      <c r="B447" t="str">
        <f>SALIDAS[[#This Row],[CODIGO]]&amp;SALIDAS[[#This Row],[FECHA]]</f>
        <v>110445913</v>
      </c>
      <c r="C447" t="str" cm="1">
        <f t="array" ref="C447">_xlfn.XLOOKUP(SALIDAS[[#This Row],[CODIGO]],STOCK[[#All],[CODIGO]],STOCK[[#All],[DESCRIPCION]],"PRODUCTO INEXISTENTE",0)</f>
        <v>CARPETA OE-812 FUELLE OFICIO</v>
      </c>
      <c r="D447" s="1">
        <v>45913</v>
      </c>
      <c r="E447">
        <v>1</v>
      </c>
    </row>
    <row r="448" spans="1:5" x14ac:dyDescent="0.25">
      <c r="A448">
        <v>1341</v>
      </c>
      <c r="B448" t="str">
        <f>SALIDAS[[#This Row],[CODIGO]]&amp;SALIDAS[[#This Row],[FECHA]]</f>
        <v>134145913</v>
      </c>
      <c r="C448" t="str" cm="1">
        <f t="array" ref="C448">_xlfn.XLOOKUP(SALIDAS[[#This Row],[CODIGO]],STOCK[[#All],[CODIGO]],STOCK[[#All],[DESCRIPCION]],"PRODUCTO INEXISTENTE",0)</f>
        <v>CARTULINA BRISTOL 1/8</v>
      </c>
      <c r="D448" s="1">
        <v>45913</v>
      </c>
      <c r="E448">
        <v>3</v>
      </c>
    </row>
    <row r="449" spans="1:5" x14ac:dyDescent="0.25">
      <c r="A449">
        <v>1349</v>
      </c>
      <c r="B449" t="str">
        <f>SALIDAS[[#This Row],[CODIGO]]&amp;SALIDAS[[#This Row],[FECHA]]</f>
        <v>134945913</v>
      </c>
      <c r="C449" t="str" cm="1">
        <f t="array" ref="C449">_xlfn.XLOOKUP(SALIDAS[[#This Row],[CODIGO]],STOCK[[#All],[CODIGO]],STOCK[[#All],[DESCRIPCION]],"PRODUCTO INEXISTENTE",0)</f>
        <v>CARTULINA NEGRA FINA 1/8</v>
      </c>
      <c r="D449" s="1">
        <v>45913</v>
      </c>
      <c r="E449">
        <v>2</v>
      </c>
    </row>
    <row r="450" spans="1:5" x14ac:dyDescent="0.25">
      <c r="A450">
        <v>1544</v>
      </c>
      <c r="B450" t="str">
        <f>SALIDAS[[#This Row],[CODIGO]]&amp;SALIDAS[[#This Row],[FECHA]]</f>
        <v>154445913</v>
      </c>
      <c r="C450" t="str" cm="1">
        <f t="array" ref="C450">_xlfn.XLOOKUP(SALIDAS[[#This Row],[CODIGO]],STOCK[[#All],[CODIGO]],STOCK[[#All],[DESCRIPCION]],"PRODUCTO INEXISTENTE",0)</f>
        <v>CINTA TRANSPARENTE 12*40</v>
      </c>
      <c r="D450" s="1">
        <v>45913</v>
      </c>
      <c r="E450">
        <v>1</v>
      </c>
    </row>
    <row r="451" spans="1:5" x14ac:dyDescent="0.25">
      <c r="A451">
        <v>10591</v>
      </c>
      <c r="B451" t="str">
        <f>SALIDAS[[#This Row],[CODIGO]]&amp;SALIDAS[[#This Row],[FECHA]]</f>
        <v>1059145913</v>
      </c>
      <c r="C451" t="str" cm="1">
        <f t="array" ref="C451">_xlfn.XLOOKUP(SALIDAS[[#This Row],[CODIGO]],STOCK[[#All],[CODIGO]],STOCK[[#All],[DESCRIPCION]],"PRODUCTO INEXISTENTE",0)</f>
        <v>CUADERNO COSIDO 50H</v>
      </c>
      <c r="D451" s="1">
        <v>45913</v>
      </c>
      <c r="E451">
        <v>1</v>
      </c>
    </row>
    <row r="452" spans="1:5" x14ac:dyDescent="0.25">
      <c r="A452">
        <v>2066</v>
      </c>
      <c r="B452" t="str">
        <f>SALIDAS[[#This Row],[CODIGO]]&amp;SALIDAS[[#This Row],[FECHA]]</f>
        <v>206645913</v>
      </c>
      <c r="C452" t="str" cm="1">
        <f t="array" ref="C452">_xlfn.XLOOKUP(SALIDAS[[#This Row],[CODIGO]],STOCK[[#All],[CODIGO]],STOCK[[#All],[DESCRIPCION]],"PRODUCTO INEXISTENTE",0)</f>
        <v>CUENTA DE COBRO A/COPIANTE</v>
      </c>
      <c r="D452" s="1">
        <v>45913</v>
      </c>
      <c r="E452">
        <v>1</v>
      </c>
    </row>
    <row r="453" spans="1:5" x14ac:dyDescent="0.25">
      <c r="A453">
        <v>7664</v>
      </c>
      <c r="B453" t="str">
        <f>SALIDAS[[#This Row],[CODIGO]]&amp;SALIDAS[[#This Row],[FECHA]]</f>
        <v>766445913</v>
      </c>
      <c r="C453" t="str" cm="1">
        <f t="array" ref="C453">_xlfn.XLOOKUP(SALIDAS[[#This Row],[CODIGO]],STOCK[[#All],[CODIGO]],STOCK[[#All],[DESCRIPCION]],"PRODUCTO INEXISTENTE",0)</f>
        <v>LAPIZ OE-150 NEGRO</v>
      </c>
      <c r="D453" s="1">
        <v>45913</v>
      </c>
      <c r="E453">
        <v>1</v>
      </c>
    </row>
    <row r="454" spans="1:5" x14ac:dyDescent="0.25">
      <c r="A454">
        <v>2830</v>
      </c>
      <c r="B454" t="str">
        <f>SALIDAS[[#This Row],[CODIGO]]&amp;SALIDAS[[#This Row],[FECHA]]</f>
        <v>283045913</v>
      </c>
      <c r="C454" t="str" cm="1">
        <f t="array" ref="C454">_xlfn.XLOOKUP(SALIDAS[[#This Row],[CODIGO]],STOCK[[#All],[CODIGO]],STOCK[[#All],[DESCRIPCION]],"PRODUCTO INEXISTENTE",0)</f>
        <v>MARCADOR SHARPIE</v>
      </c>
      <c r="D454" s="1">
        <v>45913</v>
      </c>
      <c r="E454">
        <v>1</v>
      </c>
    </row>
    <row r="455" spans="1:5" x14ac:dyDescent="0.25">
      <c r="A455">
        <v>2860</v>
      </c>
      <c r="B455" t="str">
        <f>SALIDAS[[#This Row],[CODIGO]]&amp;SALIDAS[[#This Row],[FECHA]]</f>
        <v>286045913</v>
      </c>
      <c r="C455" t="str" cm="1">
        <f t="array" ref="C455">_xlfn.XLOOKUP(SALIDAS[[#This Row],[CODIGO]],STOCK[[#All],[CODIGO]],STOCK[[#All],[DESCRIPCION]],"PRODUCTO INEXISTENTE",0)</f>
        <v>MICROPUNTA PELIKAN</v>
      </c>
      <c r="D455" s="1">
        <v>45913</v>
      </c>
      <c r="E455">
        <v>1</v>
      </c>
    </row>
    <row r="456" spans="1:5" x14ac:dyDescent="0.25">
      <c r="A456">
        <v>3269</v>
      </c>
      <c r="B456" t="str">
        <f>SALIDAS[[#This Row],[CODIGO]]&amp;SALIDAS[[#This Row],[FECHA]]</f>
        <v>326945913</v>
      </c>
      <c r="C456" t="str" cm="1">
        <f t="array" ref="C456">_xlfn.XLOOKUP(SALIDAS[[#This Row],[CODIGO]],STOCK[[#All],[CODIGO]],STOCK[[#All],[DESCRIPCION]],"PRODUCTO INEXISTENTE",0)</f>
        <v xml:space="preserve">PAPEL CELOFAN EXTRAFINO </v>
      </c>
      <c r="D456" s="1">
        <v>45913</v>
      </c>
      <c r="E456">
        <v>10</v>
      </c>
    </row>
    <row r="457" spans="1:5" x14ac:dyDescent="0.25">
      <c r="A457">
        <v>15614</v>
      </c>
      <c r="B457" t="str">
        <f>SALIDAS[[#This Row],[CODIGO]]&amp;SALIDAS[[#This Row],[FECHA]]</f>
        <v>1561445913</v>
      </c>
      <c r="C457" t="str" cm="1">
        <f t="array" ref="C457">_xlfn.XLOOKUP(SALIDAS[[#This Row],[CODIGO]],STOCK[[#All],[CODIGO]],STOCK[[#All],[DESCRIPCION]],"PRODUCTO INEXISTENTE",0)</f>
        <v>PAPEL REGALO PRIMAVERA</v>
      </c>
      <c r="D457" s="1">
        <v>45913</v>
      </c>
      <c r="E457">
        <v>1</v>
      </c>
    </row>
    <row r="458" spans="1:5" x14ac:dyDescent="0.25">
      <c r="A458">
        <v>4789</v>
      </c>
      <c r="B458" t="str">
        <f>SALIDAS[[#This Row],[CODIGO]]&amp;SALIDAS[[#This Row],[FECHA]]</f>
        <v>478945913</v>
      </c>
      <c r="C458" t="str" cm="1">
        <f t="array" ref="C458">_xlfn.XLOOKUP(SALIDAS[[#This Row],[CODIGO]],STOCK[[#All],[CODIGO]],STOCK[[#All],[DESCRIPCION]],"PRODUCTO INEXISTENTE",0)</f>
        <v>PEGANTE BARRA OE-210 10GR</v>
      </c>
      <c r="D458" s="1">
        <v>45913</v>
      </c>
      <c r="E458">
        <v>1</v>
      </c>
    </row>
    <row r="459" spans="1:5" x14ac:dyDescent="0.25">
      <c r="A459">
        <v>3505</v>
      </c>
      <c r="B459" t="str">
        <f>SALIDAS[[#This Row],[CODIGO]]&amp;SALIDAS[[#This Row],[FECHA]]</f>
        <v>350545913</v>
      </c>
      <c r="C459" t="str" cm="1">
        <f t="array" ref="C459">_xlfn.XLOOKUP(SALIDAS[[#This Row],[CODIGO]],STOCK[[#All],[CODIGO]],STOCK[[#All],[DESCRIPCION]],"PRODUCTO INEXISTENTE",0)</f>
        <v>PERFORADORA OE-340 METAL</v>
      </c>
      <c r="D459" s="1">
        <v>45913</v>
      </c>
      <c r="E459">
        <v>1</v>
      </c>
    </row>
    <row r="460" spans="1:5" x14ac:dyDescent="0.25">
      <c r="A460">
        <v>3867</v>
      </c>
      <c r="B460" t="str">
        <f>SALIDAS[[#This Row],[CODIGO]]&amp;SALIDAS[[#This Row],[FECHA]]</f>
        <v>386745913</v>
      </c>
      <c r="C460" t="str" cm="1">
        <f t="array" ref="C460">_xlfn.XLOOKUP(SALIDAS[[#This Row],[CODIGO]],STOCK[[#All],[CODIGO]],STOCK[[#All],[DESCRIPCION]],"PRODUCTO INEXISTENTE",0)</f>
        <v>RESMA CARTA 75GR REPROGRAF</v>
      </c>
      <c r="D460" s="1">
        <v>45913</v>
      </c>
      <c r="E460">
        <v>1</v>
      </c>
    </row>
    <row r="461" spans="1:5" x14ac:dyDescent="0.25">
      <c r="A461">
        <v>4122</v>
      </c>
      <c r="B461" t="str">
        <f>SALIDAS[[#This Row],[CODIGO]]&amp;SALIDAS[[#This Row],[FECHA]]</f>
        <v>412245913</v>
      </c>
      <c r="C461" t="str" cm="1">
        <f t="array" ref="C461">_xlfn.XLOOKUP(SALIDAS[[#This Row],[CODIGO]],STOCK[[#All],[CODIGO]],STOCK[[#All],[DESCRIPCION]],"PRODUCTO INEXISTENTE",0)</f>
        <v>SILICONA BARRA DELGADA OE-196</v>
      </c>
      <c r="D461" s="1">
        <v>45913</v>
      </c>
      <c r="E461">
        <v>1</v>
      </c>
    </row>
    <row r="462" spans="1:5" x14ac:dyDescent="0.25">
      <c r="A462">
        <v>351</v>
      </c>
      <c r="B462" t="str">
        <f>SALIDAS[[#This Row],[CODIGO]]&amp;SALIDAS[[#This Row],[FECHA]]</f>
        <v>35145914</v>
      </c>
      <c r="C462" t="str" cm="1">
        <f t="array" ref="C462">_xlfn.XLOOKUP(SALIDAS[[#This Row],[CODIGO]],STOCK[[#All],[CODIGO]],STOCK[[#All],[DESCRIPCION]],"PRODUCTO INEXISTENTE",0)</f>
        <v>ATLAS UNIVERSAL</v>
      </c>
      <c r="D462" s="1">
        <v>45914</v>
      </c>
      <c r="E462">
        <v>2</v>
      </c>
    </row>
    <row r="463" spans="1:5" x14ac:dyDescent="0.25">
      <c r="A463">
        <v>583</v>
      </c>
      <c r="B463" t="str">
        <f>SALIDAS[[#This Row],[CODIGO]]&amp;SALIDAS[[#This Row],[FECHA]]</f>
        <v>58345914</v>
      </c>
      <c r="C463" t="str" cm="1">
        <f t="array" ref="C463">_xlfn.XLOOKUP(SALIDAS[[#This Row],[CODIGO]],STOCK[[#All],[CODIGO]],STOCK[[#All],[DESCRIPCION]],"PRODUCTO INEXISTENTE",0)</f>
        <v>BLOCK CARTA CUADROS 70H</v>
      </c>
      <c r="D463" s="1">
        <v>45914</v>
      </c>
      <c r="E463">
        <v>1</v>
      </c>
    </row>
    <row r="464" spans="1:5" x14ac:dyDescent="0.25">
      <c r="A464">
        <v>617</v>
      </c>
      <c r="B464" t="str">
        <f>SALIDAS[[#This Row],[CODIGO]]&amp;SALIDAS[[#This Row],[FECHA]]</f>
        <v>61745914</v>
      </c>
      <c r="C464" t="str" cm="1">
        <f t="array" ref="C464">_xlfn.XLOOKUP(SALIDAS[[#This Row],[CODIGO]],STOCK[[#All],[CODIGO]],STOCK[[#All],[DESCRIPCION]],"PRODUCTO INEXISTENTE",0)</f>
        <v>BLOCK PERGAMINO 1/8 90GRS 25H</v>
      </c>
      <c r="D464" s="1">
        <v>45914</v>
      </c>
      <c r="E464">
        <v>2</v>
      </c>
    </row>
    <row r="465" spans="1:5" x14ac:dyDescent="0.25">
      <c r="A465">
        <v>8102</v>
      </c>
      <c r="B465" t="str">
        <f>SALIDAS[[#This Row],[CODIGO]]&amp;SALIDAS[[#This Row],[FECHA]]</f>
        <v>810245914</v>
      </c>
      <c r="C465" t="str" cm="1">
        <f t="array" ref="C465">_xlfn.XLOOKUP(SALIDAS[[#This Row],[CODIGO]],STOCK[[#All],[CODIGO]],STOCK[[#All],[DESCRIPCION]],"PRODUCTO INEXISTENTE",0)</f>
        <v>BOLI OE-076 S/GEL 0,7</v>
      </c>
      <c r="D465" s="1">
        <v>45914</v>
      </c>
      <c r="E465">
        <v>5</v>
      </c>
    </row>
    <row r="466" spans="1:5" x14ac:dyDescent="0.25">
      <c r="A466">
        <v>780</v>
      </c>
      <c r="B466" t="str">
        <f>SALIDAS[[#This Row],[CODIGO]]&amp;SALIDAS[[#This Row],[FECHA]]</f>
        <v>78045914</v>
      </c>
      <c r="C466" t="str" cm="1">
        <f t="array" ref="C466">_xlfn.XLOOKUP(SALIDAS[[#This Row],[CODIGO]],STOCK[[#All],[CODIGO]],STOCK[[#All],[DESCRIPCION]],"PRODUCTO INEXISTENTE",0)</f>
        <v>BORRADOR OE-120 GOMA COLORES P1000</v>
      </c>
      <c r="D466" s="1">
        <v>45914</v>
      </c>
      <c r="E466">
        <v>1</v>
      </c>
    </row>
    <row r="467" spans="1:5" x14ac:dyDescent="0.25">
      <c r="A467">
        <v>1266</v>
      </c>
      <c r="B467" t="str">
        <f>SALIDAS[[#This Row],[CODIGO]]&amp;SALIDAS[[#This Row],[FECHA]]</f>
        <v>126645914</v>
      </c>
      <c r="C467" t="str" cm="1">
        <f t="array" ref="C467">_xlfn.XLOOKUP(SALIDAS[[#This Row],[CODIGO]],STOCK[[#All],[CODIGO]],STOCK[[#All],[DESCRIPCION]],"PRODUCTO INEXISTENTE",0)</f>
        <v>CARTON PAJA PLIEGO</v>
      </c>
      <c r="D467" s="1">
        <v>45914</v>
      </c>
      <c r="E467">
        <v>1</v>
      </c>
    </row>
    <row r="468" spans="1:5" x14ac:dyDescent="0.25">
      <c r="A468">
        <v>1271</v>
      </c>
      <c r="B468" t="str">
        <f>SALIDAS[[#This Row],[CODIGO]]&amp;SALIDAS[[#This Row],[FECHA]]</f>
        <v>127145914</v>
      </c>
      <c r="C468" t="str" cm="1">
        <f t="array" ref="C468">_xlfn.XLOOKUP(SALIDAS[[#This Row],[CODIGO]],STOCK[[#All],[CODIGO]],STOCK[[#All],[DESCRIPCION]],"PRODUCTO INEXISTENTE",0)</f>
        <v>CARTON PRENSADO 1/8</v>
      </c>
      <c r="D468" s="1">
        <v>45914</v>
      </c>
      <c r="E468">
        <v>1</v>
      </c>
    </row>
    <row r="469" spans="1:5" x14ac:dyDescent="0.25">
      <c r="A469">
        <v>1341</v>
      </c>
      <c r="B469" t="str">
        <f>SALIDAS[[#This Row],[CODIGO]]&amp;SALIDAS[[#This Row],[FECHA]]</f>
        <v>134145914</v>
      </c>
      <c r="C469" t="str" cm="1">
        <f t="array" ref="C469">_xlfn.XLOOKUP(SALIDAS[[#This Row],[CODIGO]],STOCK[[#All],[CODIGO]],STOCK[[#All],[DESCRIPCION]],"PRODUCTO INEXISTENTE",0)</f>
        <v>CARTULINA BRISTOL 1/8</v>
      </c>
      <c r="D469" s="1">
        <v>45914</v>
      </c>
      <c r="E469">
        <v>4</v>
      </c>
    </row>
    <row r="470" spans="1:5" x14ac:dyDescent="0.25">
      <c r="A470">
        <v>1351</v>
      </c>
      <c r="B470" t="str">
        <f>SALIDAS[[#This Row],[CODIGO]]&amp;SALIDAS[[#This Row],[FECHA]]</f>
        <v>135145914</v>
      </c>
      <c r="C470" t="str" cm="1">
        <f t="array" ref="C470">_xlfn.XLOOKUP(SALIDAS[[#This Row],[CODIGO]],STOCK[[#All],[CODIGO]],STOCK[[#All],[DESCRIPCION]],"PRODUCTO INEXISTENTE",0)</f>
        <v>CARTULINA BRISTOL PLIEGO 70*100</v>
      </c>
      <c r="D470" s="1">
        <v>45914</v>
      </c>
      <c r="E470">
        <v>2</v>
      </c>
    </row>
    <row r="471" spans="1:5" x14ac:dyDescent="0.25">
      <c r="A471">
        <v>1349</v>
      </c>
      <c r="B471" t="str">
        <f>SALIDAS[[#This Row],[CODIGO]]&amp;SALIDAS[[#This Row],[FECHA]]</f>
        <v>134945914</v>
      </c>
      <c r="C471" t="str" cm="1">
        <f t="array" ref="C471">_xlfn.XLOOKUP(SALIDAS[[#This Row],[CODIGO]],STOCK[[#All],[CODIGO]],STOCK[[#All],[DESCRIPCION]],"PRODUCTO INEXISTENTE",0)</f>
        <v>CARTULINA NEGRA FINA 1/8</v>
      </c>
      <c r="D471" s="1">
        <v>45914</v>
      </c>
      <c r="E471">
        <v>1</v>
      </c>
    </row>
    <row r="472" spans="1:5" x14ac:dyDescent="0.25">
      <c r="A472">
        <v>14659</v>
      </c>
      <c r="B472" t="str">
        <f>SALIDAS[[#This Row],[CODIGO]]&amp;SALIDAS[[#This Row],[FECHA]]</f>
        <v>1465945914</v>
      </c>
      <c r="C472" t="str" cm="1">
        <f t="array" ref="C472">_xlfn.XLOOKUP(SALIDAS[[#This Row],[CODIGO]],STOCK[[#All],[CODIGO]],STOCK[[#All],[DESCRIPCION]],"PRODUCTO INEXISTENTE",0)</f>
        <v>CHINCHE PLASTIFICADO TRITON</v>
      </c>
      <c r="D472" s="1">
        <v>45914</v>
      </c>
      <c r="E472">
        <v>1</v>
      </c>
    </row>
    <row r="473" spans="1:5" x14ac:dyDescent="0.25">
      <c r="A473">
        <v>2066</v>
      </c>
      <c r="B473" t="str">
        <f>SALIDAS[[#This Row],[CODIGO]]&amp;SALIDAS[[#This Row],[FECHA]]</f>
        <v>206645914</v>
      </c>
      <c r="C473" t="str" cm="1">
        <f t="array" ref="C473">_xlfn.XLOOKUP(SALIDAS[[#This Row],[CODIGO]],STOCK[[#All],[CODIGO]],STOCK[[#All],[DESCRIPCION]],"PRODUCTO INEXISTENTE",0)</f>
        <v>CUENTA DE COBRO A/COPIANTE</v>
      </c>
      <c r="D473" s="1">
        <v>45914</v>
      </c>
      <c r="E473">
        <v>1</v>
      </c>
    </row>
    <row r="474" spans="1:5" x14ac:dyDescent="0.25">
      <c r="A474">
        <v>9287</v>
      </c>
      <c r="B474" t="str">
        <f>SALIDAS[[#This Row],[CODIGO]]&amp;SALIDAS[[#This Row],[FECHA]]</f>
        <v>928745914</v>
      </c>
      <c r="C474" t="str" cm="1">
        <f t="array" ref="C474">_xlfn.XLOOKUP(SALIDAS[[#This Row],[CODIGO]],STOCK[[#All],[CODIGO]],STOCK[[#All],[DESCRIPCION]],"PRODUCTO INEXISTENTE",0)</f>
        <v>FOMY ESCARCHADO 1/8</v>
      </c>
      <c r="D474" s="1">
        <v>45914</v>
      </c>
      <c r="E474">
        <v>1</v>
      </c>
    </row>
    <row r="475" spans="1:5" x14ac:dyDescent="0.25">
      <c r="A475">
        <v>7106</v>
      </c>
      <c r="B475" t="str">
        <f>SALIDAS[[#This Row],[CODIGO]]&amp;SALIDAS[[#This Row],[FECHA]]</f>
        <v>710645914</v>
      </c>
      <c r="C475" t="str" cm="1">
        <f t="array" ref="C475">_xlfn.XLOOKUP(SALIDAS[[#This Row],[CODIGO]],STOCK[[#All],[CODIGO]],STOCK[[#All],[DESCRIPCION]],"PRODUCTO INEXISTENTE",0)</f>
        <v>GANCHO LEGAJADOR PLASTICO TRITON</v>
      </c>
      <c r="D475" s="1">
        <v>45914</v>
      </c>
      <c r="E475">
        <v>1</v>
      </c>
    </row>
    <row r="476" spans="1:5" x14ac:dyDescent="0.25">
      <c r="A476">
        <v>2515</v>
      </c>
      <c r="B476" t="str">
        <f>SALIDAS[[#This Row],[CODIGO]]&amp;SALIDAS[[#This Row],[FECHA]]</f>
        <v>251545914</v>
      </c>
      <c r="C476" t="str" cm="1">
        <f t="array" ref="C476">_xlfn.XLOOKUP(SALIDAS[[#This Row],[CODIGO]],STOCK[[#All],[CODIGO]],STOCK[[#All],[DESCRIPCION]],"PRODUCTO INEXISTENTE",0)</f>
        <v>HOJA EXAMEN</v>
      </c>
      <c r="D476" s="1">
        <v>45914</v>
      </c>
      <c r="E476">
        <v>3</v>
      </c>
    </row>
    <row r="477" spans="1:5" x14ac:dyDescent="0.25">
      <c r="A477">
        <v>2589</v>
      </c>
      <c r="B477" t="str">
        <f>SALIDAS[[#This Row],[CODIGO]]&amp;SALIDAS[[#This Row],[FECHA]]</f>
        <v>258945914</v>
      </c>
      <c r="C477" t="str" cm="1">
        <f t="array" ref="C477">_xlfn.XLOOKUP(SALIDAS[[#This Row],[CODIGO]],STOCK[[#All],[CODIGO]],STOCK[[#All],[DESCRIPCION]],"PRODUCTO INEXISTENTE",0)</f>
        <v>LAMINA ICOPOR 1*1 DE 15MM</v>
      </c>
      <c r="D477" s="1">
        <v>45914</v>
      </c>
      <c r="E477">
        <v>1</v>
      </c>
    </row>
    <row r="478" spans="1:5" x14ac:dyDescent="0.25">
      <c r="A478">
        <v>2601</v>
      </c>
      <c r="B478" t="str">
        <f>SALIDAS[[#This Row],[CODIGO]]&amp;SALIDAS[[#This Row],[FECHA]]</f>
        <v>260145914</v>
      </c>
      <c r="C478" t="str" cm="1">
        <f t="array" ref="C478">_xlfn.XLOOKUP(SALIDAS[[#This Row],[CODIGO]],STOCK[[#All],[CODIGO]],STOCK[[#All],[DESCRIPCION]],"PRODUCTO INEXISTENTE",0)</f>
        <v>LAMINA ICOPOR 1/4 DE 20MM</v>
      </c>
      <c r="D478" s="1">
        <v>45914</v>
      </c>
      <c r="E478">
        <v>1</v>
      </c>
    </row>
    <row r="479" spans="1:5" x14ac:dyDescent="0.25">
      <c r="A479">
        <v>7664</v>
      </c>
      <c r="B479" t="str">
        <f>SALIDAS[[#This Row],[CODIGO]]&amp;SALIDAS[[#This Row],[FECHA]]</f>
        <v>766445914</v>
      </c>
      <c r="C479" t="str" cm="1">
        <f t="array" ref="C479">_xlfn.XLOOKUP(SALIDAS[[#This Row],[CODIGO]],STOCK[[#All],[CODIGO]],STOCK[[#All],[DESCRIPCION]],"PRODUCTO INEXISTENTE",0)</f>
        <v>LAPIZ OE-150 NEGRO</v>
      </c>
      <c r="D479" s="1">
        <v>45914</v>
      </c>
      <c r="E479">
        <v>2</v>
      </c>
    </row>
    <row r="480" spans="1:5" x14ac:dyDescent="0.25">
      <c r="A480">
        <v>2855</v>
      </c>
      <c r="B480" t="str">
        <f>SALIDAS[[#This Row],[CODIGO]]&amp;SALIDAS[[#This Row],[FECHA]]</f>
        <v>285545914</v>
      </c>
      <c r="C480" t="str" cm="1">
        <f t="array" ref="C480">_xlfn.XLOOKUP(SALIDAS[[#This Row],[CODIGO]],STOCK[[#All],[CODIGO]],STOCK[[#All],[DESCRIPCION]],"PRODUCTO INEXISTENTE",0)</f>
        <v>MICROCUATRO OE-070 COLORES</v>
      </c>
      <c r="D480" s="1">
        <v>45914</v>
      </c>
      <c r="E480">
        <v>2</v>
      </c>
    </row>
    <row r="481" spans="1:5" x14ac:dyDescent="0.25">
      <c r="A481">
        <v>2860</v>
      </c>
      <c r="B481" t="str">
        <f>SALIDAS[[#This Row],[CODIGO]]&amp;SALIDAS[[#This Row],[FECHA]]</f>
        <v>286045914</v>
      </c>
      <c r="C481" t="str" cm="1">
        <f t="array" ref="C481">_xlfn.XLOOKUP(SALIDAS[[#This Row],[CODIGO]],STOCK[[#All],[CODIGO]],STOCK[[#All],[DESCRIPCION]],"PRODUCTO INEXISTENTE",0)</f>
        <v>MICROPUNTA PELIKAN</v>
      </c>
      <c r="D481" s="1">
        <v>45914</v>
      </c>
      <c r="E481">
        <v>2</v>
      </c>
    </row>
    <row r="482" spans="1:5" x14ac:dyDescent="0.25">
      <c r="A482">
        <v>3237</v>
      </c>
      <c r="B482" t="str">
        <f>SALIDAS[[#This Row],[CODIGO]]&amp;SALIDAS[[#This Row],[FECHA]]</f>
        <v>323745914</v>
      </c>
      <c r="C482" t="str" cm="1">
        <f t="array" ref="C482">_xlfn.XLOOKUP(SALIDAS[[#This Row],[CODIGO]],STOCK[[#All],[CODIGO]],STOCK[[#All],[DESCRIPCION]],"PRODUCTO INEXISTENTE",0)</f>
        <v>PALO PALETA LARGO</v>
      </c>
      <c r="D482" s="1">
        <v>45914</v>
      </c>
      <c r="E482">
        <v>1</v>
      </c>
    </row>
    <row r="483" spans="1:5" x14ac:dyDescent="0.25">
      <c r="A483">
        <v>3269</v>
      </c>
      <c r="B483" t="str">
        <f>SALIDAS[[#This Row],[CODIGO]]&amp;SALIDAS[[#This Row],[FECHA]]</f>
        <v>326945914</v>
      </c>
      <c r="C483" t="str" cm="1">
        <f t="array" ref="C483">_xlfn.XLOOKUP(SALIDAS[[#This Row],[CODIGO]],STOCK[[#All],[CODIGO]],STOCK[[#All],[DESCRIPCION]],"PRODUCTO INEXISTENTE",0)</f>
        <v xml:space="preserve">PAPEL CELOFAN EXTRAFINO </v>
      </c>
      <c r="D483" s="1">
        <v>45914</v>
      </c>
      <c r="E483">
        <v>2</v>
      </c>
    </row>
    <row r="484" spans="1:5" x14ac:dyDescent="0.25">
      <c r="A484">
        <v>3318</v>
      </c>
      <c r="B484" t="str">
        <f>SALIDAS[[#This Row],[CODIGO]]&amp;SALIDAS[[#This Row],[FECHA]]</f>
        <v>331845914</v>
      </c>
      <c r="C484" t="str" cm="1">
        <f t="array" ref="C484">_xlfn.XLOOKUP(SALIDAS[[#This Row],[CODIGO]],STOCK[[#All],[CODIGO]],STOCK[[#All],[DESCRIPCION]],"PRODUCTO INEXISTENTE",0)</f>
        <v>PAPEL PERIODICO PLIEGO 70*100</v>
      </c>
      <c r="D484" s="1">
        <v>45914</v>
      </c>
      <c r="E484">
        <v>10</v>
      </c>
    </row>
    <row r="485" spans="1:5" x14ac:dyDescent="0.25">
      <c r="A485">
        <v>3655</v>
      </c>
      <c r="B485" t="str">
        <f>SALIDAS[[#This Row],[CODIGO]]&amp;SALIDAS[[#This Row],[FECHA]]</f>
        <v>365545914</v>
      </c>
      <c r="C485" t="str" cm="1">
        <f t="array" ref="C485">_xlfn.XLOOKUP(SALIDAS[[#This Row],[CODIGO]],STOCK[[#All],[CODIGO]],STOCK[[#All],[DESCRIPCION]],"PRODUCTO INEXISTENTE",0)</f>
        <v>PLASTILINA EN BARRA</v>
      </c>
      <c r="D485" s="1">
        <v>45914</v>
      </c>
      <c r="E485">
        <v>12</v>
      </c>
    </row>
    <row r="486" spans="1:5" x14ac:dyDescent="0.25">
      <c r="A486">
        <v>3659</v>
      </c>
      <c r="B486" t="str">
        <f>SALIDAS[[#This Row],[CODIGO]]&amp;SALIDAS[[#This Row],[FECHA]]</f>
        <v>365945914</v>
      </c>
      <c r="C486" t="str" cm="1">
        <f t="array" ref="C486">_xlfn.XLOOKUP(SALIDAS[[#This Row],[CODIGO]],STOCK[[#All],[CODIGO]],STOCK[[#All],[DESCRIPCION]],"PRODUCTO INEXISTENTE",0)</f>
        <v>PLASTILINA TRENSITO*14 LARGA</v>
      </c>
      <c r="D486" s="1">
        <v>45914</v>
      </c>
      <c r="E486">
        <v>1</v>
      </c>
    </row>
    <row r="487" spans="1:5" x14ac:dyDescent="0.25">
      <c r="A487">
        <v>3688</v>
      </c>
      <c r="B487" t="str">
        <f>SALIDAS[[#This Row],[CODIGO]]&amp;SALIDAS[[#This Row],[FECHA]]</f>
        <v>368845914</v>
      </c>
      <c r="C487" t="str" cm="1">
        <f t="array" ref="C487">_xlfn.XLOOKUP(SALIDAS[[#This Row],[CODIGO]],STOCK[[#All],[CODIGO]],STOCK[[#All],[DESCRIPCION]],"PRODUCTO INEXISTENTE",0)</f>
        <v>PLUMON OE-080 ES*12</v>
      </c>
      <c r="D487" s="1">
        <v>45914</v>
      </c>
      <c r="E487">
        <v>1</v>
      </c>
    </row>
    <row r="488" spans="1:5" x14ac:dyDescent="0.25">
      <c r="A488">
        <v>3825</v>
      </c>
      <c r="B488" t="str">
        <f>SALIDAS[[#This Row],[CODIGO]]&amp;SALIDAS[[#This Row],[FECHA]]</f>
        <v>382545914</v>
      </c>
      <c r="C488" t="str" cm="1">
        <f t="array" ref="C488">_xlfn.XLOOKUP(SALIDAS[[#This Row],[CODIGO]],STOCK[[#All],[CODIGO]],STOCK[[#All],[DESCRIPCION]],"PRODUCTO INEXISTENTE",0)</f>
        <v>REGLA ORBLAPLAS 50CM</v>
      </c>
      <c r="D488" s="1">
        <v>45914</v>
      </c>
      <c r="E488">
        <v>2</v>
      </c>
    </row>
    <row r="489" spans="1:5" x14ac:dyDescent="0.25">
      <c r="A489">
        <v>3929</v>
      </c>
      <c r="B489" t="str">
        <f>SALIDAS[[#This Row],[CODIGO]]&amp;SALIDAS[[#This Row],[FECHA]]</f>
        <v>392945914</v>
      </c>
      <c r="C489" t="str" cm="1">
        <f t="array" ref="C489">_xlfn.XLOOKUP(SALIDAS[[#This Row],[CODIGO]],STOCK[[#All],[CODIGO]],STOCK[[#All],[DESCRIPCION]],"PRODUCTO INEXISTENTE",0)</f>
        <v>ROLLO PLASTI PEGA 3M</v>
      </c>
      <c r="D489" s="1">
        <v>45914</v>
      </c>
      <c r="E489">
        <v>1</v>
      </c>
    </row>
    <row r="490" spans="1:5" x14ac:dyDescent="0.25">
      <c r="A490">
        <v>4122</v>
      </c>
      <c r="B490" t="str">
        <f>SALIDAS[[#This Row],[CODIGO]]&amp;SALIDAS[[#This Row],[FECHA]]</f>
        <v>412245914</v>
      </c>
      <c r="C490" t="str" cm="1">
        <f t="array" ref="C490">_xlfn.XLOOKUP(SALIDAS[[#This Row],[CODIGO]],STOCK[[#All],[CODIGO]],STOCK[[#All],[DESCRIPCION]],"PRODUCTO INEXISTENTE",0)</f>
        <v>SILICONA BARRA DELGADA OE-196</v>
      </c>
      <c r="D490" s="1">
        <v>45914</v>
      </c>
      <c r="E490">
        <v>3</v>
      </c>
    </row>
    <row r="491" spans="1:5" x14ac:dyDescent="0.25">
      <c r="A491">
        <v>4172</v>
      </c>
      <c r="B491" t="str">
        <f>SALIDAS[[#This Row],[CODIGO]]&amp;SALIDAS[[#This Row],[FECHA]]</f>
        <v>417245914</v>
      </c>
      <c r="C491" t="str" cm="1">
        <f t="array" ref="C491">_xlfn.XLOOKUP(SALIDAS[[#This Row],[CODIGO]],STOCK[[#All],[CODIGO]],STOCK[[#All],[DESCRIPCION]],"PRODUCTO INEXISTENTE",0)</f>
        <v>SOBRE BLANCO OFICIO NORMA</v>
      </c>
      <c r="D491" s="1">
        <v>45914</v>
      </c>
      <c r="E491">
        <v>15</v>
      </c>
    </row>
    <row r="492" spans="1:5" x14ac:dyDescent="0.25">
      <c r="A492">
        <v>4164</v>
      </c>
      <c r="B492" t="str">
        <f>SALIDAS[[#This Row],[CODIGO]]&amp;SALIDAS[[#This Row],[FECHA]]</f>
        <v>416445914</v>
      </c>
      <c r="C492" t="str" cm="1">
        <f t="array" ref="C492">_xlfn.XLOOKUP(SALIDAS[[#This Row],[CODIGO]],STOCK[[#All],[CODIGO]],STOCK[[#All],[DESCRIPCION]],"PRODUCTO INEXISTENTE",0)</f>
        <v>SOBRE MANILA OFICIO NORMA</v>
      </c>
      <c r="D492" s="1">
        <v>45914</v>
      </c>
      <c r="E492">
        <v>2</v>
      </c>
    </row>
    <row r="493" spans="1:5" x14ac:dyDescent="0.25">
      <c r="A493">
        <v>13993</v>
      </c>
      <c r="B493" t="str">
        <f>SALIDAS[[#This Row],[CODIGO]]&amp;SALIDAS[[#This Row],[FECHA]]</f>
        <v>1399345914</v>
      </c>
      <c r="C493" t="str" cm="1">
        <f t="array" ref="C493">_xlfn.XLOOKUP(SALIDAS[[#This Row],[CODIGO]],STOCK[[#All],[CODIGO]],STOCK[[#All],[DESCRIPCION]],"PRODUCTO INEXISTENTE",0)</f>
        <v>TAJALAPIZ 2H GIGO</v>
      </c>
      <c r="D493" s="1">
        <v>45914</v>
      </c>
      <c r="E493">
        <v>1</v>
      </c>
    </row>
    <row r="494" spans="1:5" x14ac:dyDescent="0.25">
      <c r="A494">
        <v>13624</v>
      </c>
      <c r="B494" t="str">
        <f>SALIDAS[[#This Row],[CODIGO]]&amp;SALIDAS[[#This Row],[FECHA]]</f>
        <v>1362445914</v>
      </c>
      <c r="C494" t="str" cm="1">
        <f t="array" ref="C494">_xlfn.XLOOKUP(SALIDAS[[#This Row],[CODIGO]],STOCK[[#All],[CODIGO]],STOCK[[#All],[DESCRIPCION]],"PRODUCTO INEXISTENTE",0)</f>
        <v>TAPABOCAS</v>
      </c>
      <c r="D494" s="1">
        <v>45914</v>
      </c>
      <c r="E494">
        <v>2</v>
      </c>
    </row>
    <row r="495" spans="1:5" x14ac:dyDescent="0.25">
      <c r="A495">
        <v>4470</v>
      </c>
      <c r="B495" t="str">
        <f>SALIDAS[[#This Row],[CODIGO]]&amp;SALIDAS[[#This Row],[FECHA]]</f>
        <v>447045914</v>
      </c>
      <c r="C495" t="str" cm="1">
        <f t="array" ref="C495">_xlfn.XLOOKUP(SALIDAS[[#This Row],[CODIGO]],STOCK[[#All],[CODIGO]],STOCK[[#All],[DESCRIPCION]],"PRODUCTO INEXISTENTE",0)</f>
        <v>VINILO PAYASITO 125GR</v>
      </c>
      <c r="D495" s="1">
        <v>45914</v>
      </c>
      <c r="E495">
        <v>1</v>
      </c>
    </row>
    <row r="496" spans="1:5" x14ac:dyDescent="0.25">
      <c r="A496">
        <v>4475</v>
      </c>
      <c r="B496" t="str">
        <f>SALIDAS[[#This Row],[CODIGO]]&amp;SALIDAS[[#This Row],[FECHA]]</f>
        <v>447545914</v>
      </c>
      <c r="C496" t="str" cm="1">
        <f t="array" ref="C496">_xlfn.XLOOKUP(SALIDAS[[#This Row],[CODIGO]],STOCK[[#All],[CODIGO]],STOCK[[#All],[DESCRIPCION]],"PRODUCTO INEXISTENTE",0)</f>
        <v>VINILO PAYASITO 80GR</v>
      </c>
      <c r="D496" s="1">
        <v>45914</v>
      </c>
      <c r="E496">
        <v>3</v>
      </c>
    </row>
    <row r="497" spans="1:5" x14ac:dyDescent="0.25">
      <c r="A497">
        <v>3243</v>
      </c>
      <c r="B497" t="str">
        <f>SALIDAS[[#This Row],[CODIGO]]&amp;SALIDAS[[#This Row],[FECHA]]</f>
        <v>324345914</v>
      </c>
      <c r="C497" t="str" cm="1">
        <f t="array" ref="C497">_xlfn.XLOOKUP(SALIDAS[[#This Row],[CODIGO]],STOCK[[#All],[CODIGO]],STOCK[[#All],[DESCRIPCION]],"PRODUCTO INEXISTENTE",0)</f>
        <v>PALO PINCHO 30CM *100</v>
      </c>
      <c r="D497" s="1">
        <v>45914</v>
      </c>
      <c r="E497">
        <v>12</v>
      </c>
    </row>
    <row r="498" spans="1:5" x14ac:dyDescent="0.25">
      <c r="A498">
        <v>85</v>
      </c>
      <c r="B498" t="str">
        <f>SALIDAS[[#This Row],[CODIGO]]&amp;SALIDAS[[#This Row],[FECHA]]</f>
        <v>8545915</v>
      </c>
      <c r="C498" t="str" cm="1">
        <f t="array" ref="C498">_xlfn.XLOOKUP(SALIDAS[[#This Row],[CODIGO]],STOCK[[#All],[CODIGO]],STOCK[[#All],[DESCRIPCION]],"PRODUCTO INEXISTENTE",0)</f>
        <v>ACETATO PROYECCION CARTA</v>
      </c>
      <c r="D498" s="1">
        <v>45915</v>
      </c>
      <c r="E498">
        <v>2</v>
      </c>
    </row>
    <row r="499" spans="1:5" x14ac:dyDescent="0.25">
      <c r="A499">
        <v>642</v>
      </c>
      <c r="B499" t="str">
        <f>SALIDAS[[#This Row],[CODIGO]]&amp;SALIDAS[[#This Row],[FECHA]]</f>
        <v>64245915</v>
      </c>
      <c r="C499" t="str" cm="1">
        <f t="array" ref="C499">_xlfn.XLOOKUP(SALIDAS[[#This Row],[CODIGO]],STOCK[[#All],[CODIGO]],STOCK[[#All],[DESCRIPCION]],"PRODUCTO INEXISTENTE",0)</f>
        <v>BOLA ICOPOR NO. 12</v>
      </c>
      <c r="D499" s="1">
        <v>45915</v>
      </c>
      <c r="E499">
        <v>1</v>
      </c>
    </row>
    <row r="500" spans="1:5" x14ac:dyDescent="0.25">
      <c r="A500">
        <v>639</v>
      </c>
      <c r="B500" t="str">
        <f>SALIDAS[[#This Row],[CODIGO]]&amp;SALIDAS[[#This Row],[FECHA]]</f>
        <v>63945915</v>
      </c>
      <c r="C500" t="str" cm="1">
        <f t="array" ref="C500">_xlfn.XLOOKUP(SALIDAS[[#This Row],[CODIGO]],STOCK[[#All],[CODIGO]],STOCK[[#All],[DESCRIPCION]],"PRODUCTO INEXISTENTE",0)</f>
        <v>BOLA ICOPOR NO. 7</v>
      </c>
      <c r="D500" s="1">
        <v>45915</v>
      </c>
      <c r="E500">
        <v>1</v>
      </c>
    </row>
    <row r="501" spans="1:5" x14ac:dyDescent="0.25">
      <c r="A501">
        <v>13282</v>
      </c>
      <c r="B501" t="str">
        <f>SALIDAS[[#This Row],[CODIGO]]&amp;SALIDAS[[#This Row],[FECHA]]</f>
        <v>1328245915</v>
      </c>
      <c r="C501" t="str" cm="1">
        <f t="array" ref="C501">_xlfn.XLOOKUP(SALIDAS[[#This Row],[CODIGO]],STOCK[[#All],[CODIGO]],STOCK[[#All],[DESCRIPCION]],"PRODUCTO INEXISTENTE",0)</f>
        <v>BOLI OE-025 BORRABLE</v>
      </c>
      <c r="D501" s="1">
        <v>45915</v>
      </c>
      <c r="E501">
        <v>1</v>
      </c>
    </row>
    <row r="502" spans="1:5" x14ac:dyDescent="0.25">
      <c r="A502">
        <v>9289</v>
      </c>
      <c r="B502" t="str">
        <f>SALIDAS[[#This Row],[CODIGO]]&amp;SALIDAS[[#This Row],[FECHA]]</f>
        <v>928945915</v>
      </c>
      <c r="C502" t="str" cm="1">
        <f t="array" ref="C502">_xlfn.XLOOKUP(SALIDAS[[#This Row],[CODIGO]],STOCK[[#All],[CODIGO]],STOCK[[#All],[DESCRIPCION]],"PRODUCTO INEXISTENTE",0)</f>
        <v>BOLI OE-050 S/GEL 0,7 RETRACTIL GRUESO</v>
      </c>
      <c r="D502" s="1">
        <v>45915</v>
      </c>
      <c r="E502">
        <v>4</v>
      </c>
    </row>
    <row r="503" spans="1:5" x14ac:dyDescent="0.25">
      <c r="A503">
        <v>8102</v>
      </c>
      <c r="B503" t="str">
        <f>SALIDAS[[#This Row],[CODIGO]]&amp;SALIDAS[[#This Row],[FECHA]]</f>
        <v>810245915</v>
      </c>
      <c r="C503" t="str" cm="1">
        <f t="array" ref="C503">_xlfn.XLOOKUP(SALIDAS[[#This Row],[CODIGO]],STOCK[[#All],[CODIGO]],STOCK[[#All],[DESCRIPCION]],"PRODUCTO INEXISTENTE",0)</f>
        <v>BOLI OE-076 S/GEL 0,7</v>
      </c>
      <c r="D503" s="1">
        <v>45915</v>
      </c>
      <c r="E503">
        <v>5</v>
      </c>
    </row>
    <row r="504" spans="1:5" x14ac:dyDescent="0.25">
      <c r="A504">
        <v>9727</v>
      </c>
      <c r="B504" t="str">
        <f>SALIDAS[[#This Row],[CODIGO]]&amp;SALIDAS[[#This Row],[FECHA]]</f>
        <v>972745915</v>
      </c>
      <c r="C504" t="str" cm="1">
        <f t="array" ref="C504">_xlfn.XLOOKUP(SALIDAS[[#This Row],[CODIGO]],STOCK[[#All],[CODIGO]],STOCK[[#All],[DESCRIPCION]],"PRODUCTO INEXISTENTE",0)</f>
        <v>BOLSILLO CATAL CARTA OE-200</v>
      </c>
      <c r="D504" s="1">
        <v>45915</v>
      </c>
      <c r="E504">
        <v>42</v>
      </c>
    </row>
    <row r="505" spans="1:5" x14ac:dyDescent="0.25">
      <c r="A505">
        <v>723</v>
      </c>
      <c r="B505" t="str">
        <f>SALIDAS[[#This Row],[CODIGO]]&amp;SALIDAS[[#This Row],[FECHA]]</f>
        <v>72345915</v>
      </c>
      <c r="C505" t="str" cm="1">
        <f t="array" ref="C505">_xlfn.XLOOKUP(SALIDAS[[#This Row],[CODIGO]],STOCK[[#All],[CODIGO]],STOCK[[#All],[DESCRIPCION]],"PRODUCTO INEXISTENTE",0)</f>
        <v>BOLSILLO CATALOGO OFICIO GRUESO PQ25</v>
      </c>
      <c r="D505" s="1">
        <v>45915</v>
      </c>
      <c r="E505">
        <v>1</v>
      </c>
    </row>
    <row r="506" spans="1:5" x14ac:dyDescent="0.25">
      <c r="A506">
        <v>780</v>
      </c>
      <c r="B506" t="str">
        <f>SALIDAS[[#This Row],[CODIGO]]&amp;SALIDAS[[#This Row],[FECHA]]</f>
        <v>78045915</v>
      </c>
      <c r="C506" t="str" cm="1">
        <f t="array" ref="C506">_xlfn.XLOOKUP(SALIDAS[[#This Row],[CODIGO]],STOCK[[#All],[CODIGO]],STOCK[[#All],[DESCRIPCION]],"PRODUCTO INEXISTENTE",0)</f>
        <v>BORRADOR OE-120 GOMA COLORES P1000</v>
      </c>
      <c r="D506" s="1">
        <v>45915</v>
      </c>
      <c r="E506">
        <v>1</v>
      </c>
    </row>
    <row r="507" spans="1:5" x14ac:dyDescent="0.25">
      <c r="A507">
        <v>796</v>
      </c>
      <c r="B507" t="str">
        <f>SALIDAS[[#This Row],[CODIGO]]&amp;SALIDAS[[#This Row],[FECHA]]</f>
        <v>79645915</v>
      </c>
      <c r="C507" t="str" cm="1">
        <f t="array" ref="C507">_xlfn.XLOOKUP(SALIDAS[[#This Row],[CODIGO]],STOCK[[#All],[CODIGO]],STOCK[[#All],[DESCRIPCION]],"PRODUCTO INEXISTENTE",0)</f>
        <v>BORRADOR PELIKAN PZ-60</v>
      </c>
      <c r="D507" s="1">
        <v>45915</v>
      </c>
      <c r="E507">
        <v>1</v>
      </c>
    </row>
    <row r="508" spans="1:5" x14ac:dyDescent="0.25">
      <c r="A508">
        <v>11229</v>
      </c>
      <c r="B508" t="str">
        <f>SALIDAS[[#This Row],[CODIGO]]&amp;SALIDAS[[#This Row],[FECHA]]</f>
        <v>1122945915</v>
      </c>
      <c r="C508" t="str" cm="1">
        <f t="array" ref="C508">_xlfn.XLOOKUP(SALIDAS[[#This Row],[CODIGO]],STOCK[[#All],[CODIGO]],STOCK[[#All],[DESCRIPCION]],"PRODUCTO INEXISTENTE",0)</f>
        <v>CARPETA OE-809 LEGAJADOR OFICIO</v>
      </c>
      <c r="D508" s="1">
        <v>45915</v>
      </c>
      <c r="E508">
        <v>2</v>
      </c>
    </row>
    <row r="509" spans="1:5" x14ac:dyDescent="0.25">
      <c r="A509">
        <v>1119</v>
      </c>
      <c r="B509" t="str">
        <f>SALIDAS[[#This Row],[CODIGO]]&amp;SALIDAS[[#This Row],[FECHA]]</f>
        <v>111945915</v>
      </c>
      <c r="C509" t="str" cm="1">
        <f t="array" ref="C509">_xlfn.XLOOKUP(SALIDAS[[#This Row],[CODIGO]],STOCK[[#All],[CODIGO]],STOCK[[#All],[DESCRIPCION]],"PRODUCTO INEXISTENTE",0)</f>
        <v>CARPETA PRESENTACION CARTA</v>
      </c>
      <c r="D509" s="1">
        <v>45915</v>
      </c>
      <c r="E509">
        <v>1</v>
      </c>
    </row>
    <row r="510" spans="1:5" x14ac:dyDescent="0.25">
      <c r="A510">
        <v>1262</v>
      </c>
      <c r="B510" t="str">
        <f>SALIDAS[[#This Row],[CODIGO]]&amp;SALIDAS[[#This Row],[FECHA]]</f>
        <v>126245915</v>
      </c>
      <c r="C510" t="str" cm="1">
        <f t="array" ref="C510">_xlfn.XLOOKUP(SALIDAS[[#This Row],[CODIGO]],STOCK[[#All],[CODIGO]],STOCK[[#All],[DESCRIPCION]],"PRODUCTO INEXISTENTE",0)</f>
        <v>CARTON PAJA 1/4</v>
      </c>
      <c r="D510" s="1">
        <v>45915</v>
      </c>
      <c r="E510">
        <v>2</v>
      </c>
    </row>
    <row r="511" spans="1:5" x14ac:dyDescent="0.25">
      <c r="A511">
        <v>1341</v>
      </c>
      <c r="B511" t="str">
        <f>SALIDAS[[#This Row],[CODIGO]]&amp;SALIDAS[[#This Row],[FECHA]]</f>
        <v>134145915</v>
      </c>
      <c r="C511" t="str" cm="1">
        <f t="array" ref="C511">_xlfn.XLOOKUP(SALIDAS[[#This Row],[CODIGO]],STOCK[[#All],[CODIGO]],STOCK[[#All],[DESCRIPCION]],"PRODUCTO INEXISTENTE",0)</f>
        <v>CARTULINA BRISTOL 1/8</v>
      </c>
      <c r="D511" s="1">
        <v>45915</v>
      </c>
      <c r="E511">
        <v>14</v>
      </c>
    </row>
    <row r="512" spans="1:5" x14ac:dyDescent="0.25">
      <c r="A512">
        <v>1351</v>
      </c>
      <c r="B512" t="str">
        <f>SALIDAS[[#This Row],[CODIGO]]&amp;SALIDAS[[#This Row],[FECHA]]</f>
        <v>135145915</v>
      </c>
      <c r="C512" t="str" cm="1">
        <f t="array" ref="C512">_xlfn.XLOOKUP(SALIDAS[[#This Row],[CODIGO]],STOCK[[#All],[CODIGO]],STOCK[[#All],[DESCRIPCION]],"PRODUCTO INEXISTENTE",0)</f>
        <v>CARTULINA BRISTOL PLIEGO 70*100</v>
      </c>
      <c r="D512" s="1">
        <v>45915</v>
      </c>
      <c r="E512">
        <v>1</v>
      </c>
    </row>
    <row r="513" spans="1:5" x14ac:dyDescent="0.25">
      <c r="A513">
        <v>1360</v>
      </c>
      <c r="B513" t="str">
        <f>SALIDAS[[#This Row],[CODIGO]]&amp;SALIDAS[[#This Row],[FECHA]]</f>
        <v>136045915</v>
      </c>
      <c r="C513" t="str" cm="1">
        <f t="array" ref="C513">_xlfn.XLOOKUP(SALIDAS[[#This Row],[CODIGO]],STOCK[[#All],[CODIGO]],STOCK[[#All],[DESCRIPCION]],"PRODUCTO INEXISTENTE",0)</f>
        <v>CARTULINA MARIPOSA/FARFALLE CARTA</v>
      </c>
      <c r="D513" s="1">
        <v>45915</v>
      </c>
      <c r="E513">
        <v>1</v>
      </c>
    </row>
    <row r="514" spans="1:5" x14ac:dyDescent="0.25">
      <c r="A514">
        <v>1349</v>
      </c>
      <c r="B514" t="str">
        <f>SALIDAS[[#This Row],[CODIGO]]&amp;SALIDAS[[#This Row],[FECHA]]</f>
        <v>134945915</v>
      </c>
      <c r="C514" t="str" cm="1">
        <f t="array" ref="C514">_xlfn.XLOOKUP(SALIDAS[[#This Row],[CODIGO]],STOCK[[#All],[CODIGO]],STOCK[[#All],[DESCRIPCION]],"PRODUCTO INEXISTENTE",0)</f>
        <v>CARTULINA NEGRA FINA 1/8</v>
      </c>
      <c r="D514" s="1">
        <v>45915</v>
      </c>
      <c r="E514">
        <v>4</v>
      </c>
    </row>
    <row r="515" spans="1:5" x14ac:dyDescent="0.25">
      <c r="A515">
        <v>1369</v>
      </c>
      <c r="B515" t="str">
        <f>SALIDAS[[#This Row],[CODIGO]]&amp;SALIDAS[[#This Row],[FECHA]]</f>
        <v>136945915</v>
      </c>
      <c r="C515" t="str" cm="1">
        <f t="array" ref="C515">_xlfn.XLOOKUP(SALIDAS[[#This Row],[CODIGO]],STOCK[[#All],[CODIGO]],STOCK[[#All],[DESCRIPCION]],"PRODUCTO INEXISTENTE",0)</f>
        <v>CARTULINA NEGRA FINA PLIEGO</v>
      </c>
      <c r="D515" s="1">
        <v>45915</v>
      </c>
      <c r="E515">
        <v>1</v>
      </c>
    </row>
    <row r="516" spans="1:5" x14ac:dyDescent="0.25">
      <c r="A516">
        <v>1540</v>
      </c>
      <c r="B516" t="str">
        <f>SALIDAS[[#This Row],[CODIGO]]&amp;SALIDAS[[#This Row],[FECHA]]</f>
        <v>154045915</v>
      </c>
      <c r="C516" t="str" cm="1">
        <f t="array" ref="C516">_xlfn.XLOOKUP(SALIDAS[[#This Row],[CODIGO]],STOCK[[#All],[CODIGO]],STOCK[[#All],[DESCRIPCION]],"PRODUCTO INEXISTENTE",0)</f>
        <v>CINTA TRANSPARENTE 12*15</v>
      </c>
      <c r="D516" s="1">
        <v>45915</v>
      </c>
      <c r="E516">
        <v>1</v>
      </c>
    </row>
    <row r="517" spans="1:5" x14ac:dyDescent="0.25">
      <c r="A517">
        <v>1543</v>
      </c>
      <c r="B517" t="str">
        <f>SALIDAS[[#This Row],[CODIGO]]&amp;SALIDAS[[#This Row],[FECHA]]</f>
        <v>154345915</v>
      </c>
      <c r="C517" t="str" cm="1">
        <f t="array" ref="C517">_xlfn.XLOOKUP(SALIDAS[[#This Row],[CODIGO]],STOCK[[#All],[CODIGO]],STOCK[[#All],[DESCRIPCION]],"PRODUCTO INEXISTENTE",0)</f>
        <v xml:space="preserve">CINTA TRANSPARENTE 12*25 </v>
      </c>
      <c r="D517" s="1">
        <v>45915</v>
      </c>
      <c r="E517">
        <v>1</v>
      </c>
    </row>
    <row r="518" spans="1:5" x14ac:dyDescent="0.25">
      <c r="A518">
        <v>16984</v>
      </c>
      <c r="B518" t="str">
        <f>SALIDAS[[#This Row],[CODIGO]]&amp;SALIDAS[[#This Row],[FECHA]]</f>
        <v>1698445915</v>
      </c>
      <c r="C518" t="str" cm="1">
        <f t="array" ref="C518">_xlfn.XLOOKUP(SALIDAS[[#This Row],[CODIGO]],STOCK[[#All],[CODIGO]],STOCK[[#All],[DESCRIPCION]],"PRODUCTO INEXISTENTE",0)</f>
        <v>CORRECTOR CINTA OE-261 MINI</v>
      </c>
      <c r="D518" s="1">
        <v>45915</v>
      </c>
      <c r="E518">
        <v>1</v>
      </c>
    </row>
    <row r="519" spans="1:5" x14ac:dyDescent="0.25">
      <c r="A519">
        <v>1788</v>
      </c>
      <c r="B519" t="str">
        <f>SALIDAS[[#This Row],[CODIGO]]&amp;SALIDAS[[#This Row],[FECHA]]</f>
        <v>178845915</v>
      </c>
      <c r="C519" t="str" cm="1">
        <f t="array" ref="C519">_xlfn.XLOOKUP(SALIDAS[[#This Row],[CODIGO]],STOCK[[#All],[CODIGO]],STOCK[[#All],[DESCRIPCION]],"PRODUCTO INEXISTENTE",0)</f>
        <v>CORRECTOR LAPIZ OE-252</v>
      </c>
      <c r="D519" s="1">
        <v>45915</v>
      </c>
      <c r="E519">
        <v>2</v>
      </c>
    </row>
    <row r="520" spans="1:5" x14ac:dyDescent="0.25">
      <c r="A520">
        <v>16749</v>
      </c>
      <c r="B520" t="str">
        <f>SALIDAS[[#This Row],[CODIGO]]&amp;SALIDAS[[#This Row],[FECHA]]</f>
        <v>1674945915</v>
      </c>
      <c r="C520" t="str" cm="1">
        <f t="array" ref="C520">_xlfn.XLOOKUP(SALIDAS[[#This Row],[CODIGO]],STOCK[[#All],[CODIGO]],STOCK[[#All],[DESCRIPCION]],"PRODUCTO INEXISTENTE",0)</f>
        <v>CUADERNILLO DOBLE CUADRICULADO</v>
      </c>
      <c r="D520" s="1">
        <v>45915</v>
      </c>
      <c r="E520">
        <v>2</v>
      </c>
    </row>
    <row r="521" spans="1:5" x14ac:dyDescent="0.25">
      <c r="A521">
        <v>10591</v>
      </c>
      <c r="B521" t="str">
        <f>SALIDAS[[#This Row],[CODIGO]]&amp;SALIDAS[[#This Row],[FECHA]]</f>
        <v>1059145915</v>
      </c>
      <c r="C521" t="str" cm="1">
        <f t="array" ref="C521">_xlfn.XLOOKUP(SALIDAS[[#This Row],[CODIGO]],STOCK[[#All],[CODIGO]],STOCK[[#All],[DESCRIPCION]],"PRODUCTO INEXISTENTE",0)</f>
        <v>CUADERNO COSIDO 50H</v>
      </c>
      <c r="D521" s="1">
        <v>45915</v>
      </c>
      <c r="E521">
        <v>1</v>
      </c>
    </row>
    <row r="522" spans="1:5" x14ac:dyDescent="0.25">
      <c r="A522">
        <v>2346</v>
      </c>
      <c r="B522" t="str">
        <f>SALIDAS[[#This Row],[CODIGO]]&amp;SALIDAS[[#This Row],[FECHA]]</f>
        <v>234645915</v>
      </c>
      <c r="C522" t="str" cm="1">
        <f t="array" ref="C522">_xlfn.XLOOKUP(SALIDAS[[#This Row],[CODIGO]],STOCK[[#All],[CODIGO]],STOCK[[#All],[DESCRIPCION]],"PRODUCTO INEXISTENTE",0)</f>
        <v>FICHA BIBLIOGRAFICA P*100</v>
      </c>
      <c r="D522" s="1">
        <v>45915</v>
      </c>
      <c r="E522">
        <v>1</v>
      </c>
    </row>
    <row r="523" spans="1:5" x14ac:dyDescent="0.25">
      <c r="A523">
        <v>8015</v>
      </c>
      <c r="B523" t="str">
        <f>SALIDAS[[#This Row],[CODIGO]]&amp;SALIDAS[[#This Row],[FECHA]]</f>
        <v>801545915</v>
      </c>
      <c r="C523" t="str" cm="1">
        <f t="array" ref="C523">_xlfn.XLOOKUP(SALIDAS[[#This Row],[CODIGO]],STOCK[[#All],[CODIGO]],STOCK[[#All],[DESCRIPCION]],"PRODUCTO INEXISTENTE",0)</f>
        <v>FOMY 1/8</v>
      </c>
      <c r="D523" s="1">
        <v>45915</v>
      </c>
      <c r="E523">
        <v>3</v>
      </c>
    </row>
    <row r="524" spans="1:5" x14ac:dyDescent="0.25">
      <c r="A524">
        <v>2437</v>
      </c>
      <c r="B524" t="str">
        <f>SALIDAS[[#This Row],[CODIGO]]&amp;SALIDAS[[#This Row],[FECHA]]</f>
        <v>243745915</v>
      </c>
      <c r="C524" t="str" cm="1">
        <f t="array" ref="C524">_xlfn.XLOOKUP(SALIDAS[[#This Row],[CODIGO]],STOCK[[#All],[CODIGO]],STOCK[[#All],[DESCRIPCION]],"PRODUCTO INEXISTENTE",0)</f>
        <v>GANCHO LEGAJADOR TRITON</v>
      </c>
      <c r="D524" s="1">
        <v>45915</v>
      </c>
      <c r="E524">
        <v>1</v>
      </c>
    </row>
    <row r="525" spans="1:5" x14ac:dyDescent="0.25">
      <c r="A525">
        <v>2515</v>
      </c>
      <c r="B525" t="str">
        <f>SALIDAS[[#This Row],[CODIGO]]&amp;SALIDAS[[#This Row],[FECHA]]</f>
        <v>251545915</v>
      </c>
      <c r="C525" t="str" cm="1">
        <f t="array" ref="C525">_xlfn.XLOOKUP(SALIDAS[[#This Row],[CODIGO]],STOCK[[#All],[CODIGO]],STOCK[[#All],[DESCRIPCION]],"PRODUCTO INEXISTENTE",0)</f>
        <v>HOJA EXAMEN</v>
      </c>
      <c r="D525" s="1">
        <v>45915</v>
      </c>
      <c r="E525">
        <v>4</v>
      </c>
    </row>
    <row r="526" spans="1:5" x14ac:dyDescent="0.25">
      <c r="A526">
        <v>2635</v>
      </c>
      <c r="B526" t="str">
        <f>SALIDAS[[#This Row],[CODIGO]]&amp;SALIDAS[[#This Row],[FECHA]]</f>
        <v>263545915</v>
      </c>
      <c r="C526" t="str" cm="1">
        <f t="array" ref="C526">_xlfn.XLOOKUP(SALIDAS[[#This Row],[CODIGO]],STOCK[[#All],[CODIGO]],STOCK[[#All],[DESCRIPCION]],"PRODUCTO INEXISTENTE",0)</f>
        <v>LAPIZ MIRADO NEGRO</v>
      </c>
      <c r="D526" s="1">
        <v>45915</v>
      </c>
      <c r="E526">
        <v>1</v>
      </c>
    </row>
    <row r="527" spans="1:5" x14ac:dyDescent="0.25">
      <c r="A527">
        <v>7664</v>
      </c>
      <c r="B527" t="str">
        <f>SALIDAS[[#This Row],[CODIGO]]&amp;SALIDAS[[#This Row],[FECHA]]</f>
        <v>766445915</v>
      </c>
      <c r="C527" t="str" cm="1">
        <f t="array" ref="C527">_xlfn.XLOOKUP(SALIDAS[[#This Row],[CODIGO]],STOCK[[#All],[CODIGO]],STOCK[[#All],[DESCRIPCION]],"PRODUCTO INEXISTENTE",0)</f>
        <v>LAPIZ OE-150 NEGRO</v>
      </c>
      <c r="D527" s="1">
        <v>45915</v>
      </c>
      <c r="E527">
        <v>4</v>
      </c>
    </row>
    <row r="528" spans="1:5" x14ac:dyDescent="0.25">
      <c r="A528">
        <v>2653</v>
      </c>
      <c r="B528" t="str">
        <f>SALIDAS[[#This Row],[CODIGO]]&amp;SALIDAS[[#This Row],[FECHA]]</f>
        <v>265345915</v>
      </c>
      <c r="C528" t="str" cm="1">
        <f t="array" ref="C528">_xlfn.XLOOKUP(SALIDAS[[#This Row],[CODIGO]],STOCK[[#All],[CODIGO]],STOCK[[#All],[DESCRIPCION]],"PRODUCTO INEXISTENTE",0)</f>
        <v>LAPIZ ROJO KORES</v>
      </c>
      <c r="D528" s="1">
        <v>45915</v>
      </c>
      <c r="E528">
        <v>2</v>
      </c>
    </row>
    <row r="529" spans="1:5" x14ac:dyDescent="0.25">
      <c r="A529">
        <v>8048</v>
      </c>
      <c r="B529" t="str">
        <f>SALIDAS[[#This Row],[CODIGO]]&amp;SALIDAS[[#This Row],[FECHA]]</f>
        <v>804845915</v>
      </c>
      <c r="C529" t="str" cm="1">
        <f t="array" ref="C529">_xlfn.XLOOKUP(SALIDAS[[#This Row],[CODIGO]],STOCK[[#All],[CODIGO]],STOCK[[#All],[DESCRIPCION]],"PRODUCTO INEXISTENTE",0)</f>
        <v>MARCADOR 751 GRAFICO PELIKAN</v>
      </c>
      <c r="D529" s="1">
        <v>45915</v>
      </c>
      <c r="E529">
        <v>4</v>
      </c>
    </row>
    <row r="530" spans="1:5" x14ac:dyDescent="0.25">
      <c r="A530">
        <v>2829</v>
      </c>
      <c r="B530" t="str">
        <f>SALIDAS[[#This Row],[CODIGO]]&amp;SALIDAS[[#This Row],[FECHA]]</f>
        <v>282945915</v>
      </c>
      <c r="C530" t="str" cm="1">
        <f t="array" ref="C530">_xlfn.XLOOKUP(SALIDAS[[#This Row],[CODIGO]],STOCK[[#All],[CODIGO]],STOCK[[#All],[DESCRIPCION]],"PRODUCTO INEXISTENTE",0)</f>
        <v xml:space="preserve">MARCADOR OE-506 SECO RECARGABLE </v>
      </c>
      <c r="D530" s="1">
        <v>45915</v>
      </c>
      <c r="E530">
        <v>1</v>
      </c>
    </row>
    <row r="531" spans="1:5" x14ac:dyDescent="0.25">
      <c r="A531">
        <v>2819</v>
      </c>
      <c r="B531" t="str">
        <f>SALIDAS[[#This Row],[CODIGO]]&amp;SALIDAS[[#This Row],[FECHA]]</f>
        <v>281945915</v>
      </c>
      <c r="C531" t="str" cm="1">
        <f t="array" ref="C531">_xlfn.XLOOKUP(SALIDAS[[#This Row],[CODIGO]],STOCK[[#All],[CODIGO]],STOCK[[#All],[DESCRIPCION]],"PRODUCTO INEXISTENTE",0)</f>
        <v>MARCADOR SECO 426 PELIKAN</v>
      </c>
      <c r="D531" s="1">
        <v>45915</v>
      </c>
      <c r="E531">
        <v>1</v>
      </c>
    </row>
    <row r="532" spans="1:5" x14ac:dyDescent="0.25">
      <c r="A532">
        <v>2830</v>
      </c>
      <c r="B532" t="str">
        <f>SALIDAS[[#This Row],[CODIGO]]&amp;SALIDAS[[#This Row],[FECHA]]</f>
        <v>283045915</v>
      </c>
      <c r="C532" t="str" cm="1">
        <f t="array" ref="C532">_xlfn.XLOOKUP(SALIDAS[[#This Row],[CODIGO]],STOCK[[#All],[CODIGO]],STOCK[[#All],[DESCRIPCION]],"PRODUCTO INEXISTENTE",0)</f>
        <v>MARCADOR SHARPIE</v>
      </c>
      <c r="D532" s="1">
        <v>45915</v>
      </c>
      <c r="E532">
        <v>2</v>
      </c>
    </row>
    <row r="533" spans="1:5" x14ac:dyDescent="0.25">
      <c r="A533">
        <v>2860</v>
      </c>
      <c r="B533" t="str">
        <f>SALIDAS[[#This Row],[CODIGO]]&amp;SALIDAS[[#This Row],[FECHA]]</f>
        <v>286045915</v>
      </c>
      <c r="C533" t="str" cm="1">
        <f t="array" ref="C533">_xlfn.XLOOKUP(SALIDAS[[#This Row],[CODIGO]],STOCK[[#All],[CODIGO]],STOCK[[#All],[DESCRIPCION]],"PRODUCTO INEXISTENTE",0)</f>
        <v>MICROPUNTA PELIKAN</v>
      </c>
      <c r="D533" s="1">
        <v>45915</v>
      </c>
      <c r="E533">
        <v>2</v>
      </c>
    </row>
    <row r="534" spans="1:5" x14ac:dyDescent="0.25">
      <c r="A534">
        <v>3237</v>
      </c>
      <c r="B534" t="str">
        <f>SALIDAS[[#This Row],[CODIGO]]&amp;SALIDAS[[#This Row],[FECHA]]</f>
        <v>323745915</v>
      </c>
      <c r="C534" t="str" cm="1">
        <f t="array" ref="C534">_xlfn.XLOOKUP(SALIDAS[[#This Row],[CODIGO]],STOCK[[#All],[CODIGO]],STOCK[[#All],[DESCRIPCION]],"PRODUCTO INEXISTENTE",0)</f>
        <v>PALO PALETA LARGO</v>
      </c>
      <c r="D534" s="1">
        <v>45915</v>
      </c>
      <c r="E534">
        <v>1</v>
      </c>
    </row>
    <row r="535" spans="1:5" x14ac:dyDescent="0.25">
      <c r="A535">
        <v>3243</v>
      </c>
      <c r="B535" t="str">
        <f>SALIDAS[[#This Row],[CODIGO]]&amp;SALIDAS[[#This Row],[FECHA]]</f>
        <v>324345915</v>
      </c>
      <c r="C535" t="str" cm="1">
        <f t="array" ref="C535">_xlfn.XLOOKUP(SALIDAS[[#This Row],[CODIGO]],STOCK[[#All],[CODIGO]],STOCK[[#All],[DESCRIPCION]],"PRODUCTO INEXISTENTE",0)</f>
        <v>PALO PINCHO 30CM *100</v>
      </c>
      <c r="D535" s="1">
        <v>45915</v>
      </c>
      <c r="E535">
        <v>4</v>
      </c>
    </row>
    <row r="536" spans="1:5" x14ac:dyDescent="0.25">
      <c r="A536">
        <v>3271</v>
      </c>
      <c r="B536" t="str">
        <f>SALIDAS[[#This Row],[CODIGO]]&amp;SALIDAS[[#This Row],[FECHA]]</f>
        <v>327145915</v>
      </c>
      <c r="C536" t="str" cm="1">
        <f t="array" ref="C536">_xlfn.XLOOKUP(SALIDAS[[#This Row],[CODIGO]],STOCK[[#All],[CODIGO]],STOCK[[#All],[DESCRIPCION]],"PRODUCTO INEXISTENTE",0)</f>
        <v>PAPEL CRAF PLIEGO 70*100</v>
      </c>
      <c r="D536" s="1">
        <v>45915</v>
      </c>
      <c r="E536">
        <v>1</v>
      </c>
    </row>
    <row r="537" spans="1:5" x14ac:dyDescent="0.25">
      <c r="A537">
        <v>3304</v>
      </c>
      <c r="B537" t="str">
        <f>SALIDAS[[#This Row],[CODIGO]]&amp;SALIDAS[[#This Row],[FECHA]]</f>
        <v>330445915</v>
      </c>
      <c r="C537" t="str" cm="1">
        <f t="array" ref="C537">_xlfn.XLOOKUP(SALIDAS[[#This Row],[CODIGO]],STOCK[[#All],[CODIGO]],STOCK[[#All],[DESCRIPCION]],"PRODUCTO INEXISTENTE",0)</f>
        <v>PAPEL IRIS</v>
      </c>
      <c r="D537" s="1">
        <v>45915</v>
      </c>
      <c r="E537">
        <v>3</v>
      </c>
    </row>
    <row r="538" spans="1:5" x14ac:dyDescent="0.25">
      <c r="A538">
        <v>3318</v>
      </c>
      <c r="B538" t="str">
        <f>SALIDAS[[#This Row],[CODIGO]]&amp;SALIDAS[[#This Row],[FECHA]]</f>
        <v>331845915</v>
      </c>
      <c r="C538" t="str" cm="1">
        <f t="array" ref="C538">_xlfn.XLOOKUP(SALIDAS[[#This Row],[CODIGO]],STOCK[[#All],[CODIGO]],STOCK[[#All],[DESCRIPCION]],"PRODUCTO INEXISTENTE",0)</f>
        <v>PAPEL PERIODICO PLIEGO 70*100</v>
      </c>
      <c r="D538" s="1">
        <v>45915</v>
      </c>
      <c r="E538">
        <v>1</v>
      </c>
    </row>
    <row r="539" spans="1:5" x14ac:dyDescent="0.25">
      <c r="A539">
        <v>15614</v>
      </c>
      <c r="B539" t="str">
        <f>SALIDAS[[#This Row],[CODIGO]]&amp;SALIDAS[[#This Row],[FECHA]]</f>
        <v>1561445915</v>
      </c>
      <c r="C539" t="str" cm="1">
        <f t="array" ref="C539">_xlfn.XLOOKUP(SALIDAS[[#This Row],[CODIGO]],STOCK[[#All],[CODIGO]],STOCK[[#All],[DESCRIPCION]],"PRODUCTO INEXISTENTE",0)</f>
        <v>PAPEL REGALO PRIMAVERA</v>
      </c>
      <c r="D539" s="1">
        <v>45915</v>
      </c>
      <c r="E539">
        <v>1</v>
      </c>
    </row>
    <row r="540" spans="1:5" x14ac:dyDescent="0.25">
      <c r="A540">
        <v>3370</v>
      </c>
      <c r="B540" t="str">
        <f>SALIDAS[[#This Row],[CODIGO]]&amp;SALIDAS[[#This Row],[FECHA]]</f>
        <v>337045915</v>
      </c>
      <c r="C540" t="str" cm="1">
        <f t="array" ref="C540">_xlfn.XLOOKUP(SALIDAS[[#This Row],[CODIGO]],STOCK[[#All],[CODIGO]],STOCK[[#All],[DESCRIPCION]],"PRODUCTO INEXISTENTE",0)</f>
        <v>PASTA CATALOGO 0,5 CARTA ECONOMICO</v>
      </c>
      <c r="D540" s="1">
        <v>45915</v>
      </c>
      <c r="E540">
        <v>2</v>
      </c>
    </row>
    <row r="541" spans="1:5" x14ac:dyDescent="0.25">
      <c r="A541">
        <v>4789</v>
      </c>
      <c r="B541" t="str">
        <f>SALIDAS[[#This Row],[CODIGO]]&amp;SALIDAS[[#This Row],[FECHA]]</f>
        <v>478945915</v>
      </c>
      <c r="C541" t="str" cm="1">
        <f t="array" ref="C541">_xlfn.XLOOKUP(SALIDAS[[#This Row],[CODIGO]],STOCK[[#All],[CODIGO]],STOCK[[#All],[DESCRIPCION]],"PRODUCTO INEXISTENTE",0)</f>
        <v>PEGANTE BARRA OE-210 10GR</v>
      </c>
      <c r="D541" s="1">
        <v>45915</v>
      </c>
      <c r="E541">
        <v>1</v>
      </c>
    </row>
    <row r="542" spans="1:5" x14ac:dyDescent="0.25">
      <c r="A542">
        <v>4422</v>
      </c>
      <c r="B542" t="str">
        <f>SALIDAS[[#This Row],[CODIGO]]&amp;SALIDAS[[#This Row],[FECHA]]</f>
        <v>442245915</v>
      </c>
      <c r="C542" t="str" cm="1">
        <f t="array" ref="C542">_xlfn.XLOOKUP(SALIDAS[[#This Row],[CODIGO]],STOCK[[#All],[CODIGO]],STOCK[[#All],[DESCRIPCION]],"PRODUCTO INEXISTENTE",0)</f>
        <v>PEGANTE BARRA OE-212 21GR</v>
      </c>
      <c r="D542" s="1">
        <v>45915</v>
      </c>
      <c r="E542">
        <v>1</v>
      </c>
    </row>
    <row r="543" spans="1:5" x14ac:dyDescent="0.25">
      <c r="A543">
        <v>3655</v>
      </c>
      <c r="B543" t="str">
        <f>SALIDAS[[#This Row],[CODIGO]]&amp;SALIDAS[[#This Row],[FECHA]]</f>
        <v>365545915</v>
      </c>
      <c r="C543" t="str" cm="1">
        <f t="array" ref="C543">_xlfn.XLOOKUP(SALIDAS[[#This Row],[CODIGO]],STOCK[[#All],[CODIGO]],STOCK[[#All],[DESCRIPCION]],"PRODUCTO INEXISTENTE",0)</f>
        <v>PLASTILINA EN BARRA</v>
      </c>
      <c r="D543" s="1">
        <v>45915</v>
      </c>
      <c r="E543">
        <v>1</v>
      </c>
    </row>
    <row r="544" spans="1:5" x14ac:dyDescent="0.25">
      <c r="A544">
        <v>3688</v>
      </c>
      <c r="B544" t="str">
        <f>SALIDAS[[#This Row],[CODIGO]]&amp;SALIDAS[[#This Row],[FECHA]]</f>
        <v>368845915</v>
      </c>
      <c r="C544" t="str" cm="1">
        <f t="array" ref="C544">_xlfn.XLOOKUP(SALIDAS[[#This Row],[CODIGO]],STOCK[[#All],[CODIGO]],STOCK[[#All],[DESCRIPCION]],"PRODUCTO INEXISTENTE",0)</f>
        <v>PLUMON OE-080 ES*12</v>
      </c>
      <c r="D544" s="1">
        <v>45915</v>
      </c>
      <c r="E544">
        <v>2</v>
      </c>
    </row>
    <row r="545" spans="1:5" x14ac:dyDescent="0.25">
      <c r="A545">
        <v>3929</v>
      </c>
      <c r="B545" t="str">
        <f>SALIDAS[[#This Row],[CODIGO]]&amp;SALIDAS[[#This Row],[FECHA]]</f>
        <v>392945915</v>
      </c>
      <c r="C545" t="str" cm="1">
        <f t="array" ref="C545">_xlfn.XLOOKUP(SALIDAS[[#This Row],[CODIGO]],STOCK[[#All],[CODIGO]],STOCK[[#All],[DESCRIPCION]],"PRODUCTO INEXISTENTE",0)</f>
        <v>ROLLO PLASTI PEGA 3M</v>
      </c>
      <c r="D545" s="1">
        <v>45915</v>
      </c>
      <c r="E545">
        <v>1</v>
      </c>
    </row>
    <row r="546" spans="1:5" x14ac:dyDescent="0.25">
      <c r="A546">
        <v>4122</v>
      </c>
      <c r="B546" t="str">
        <f>SALIDAS[[#This Row],[CODIGO]]&amp;SALIDAS[[#This Row],[FECHA]]</f>
        <v>412245915</v>
      </c>
      <c r="C546" t="str" cm="1">
        <f t="array" ref="C546">_xlfn.XLOOKUP(SALIDAS[[#This Row],[CODIGO]],STOCK[[#All],[CODIGO]],STOCK[[#All],[DESCRIPCION]],"PRODUCTO INEXISTENTE",0)</f>
        <v>SILICONA BARRA DELGADA OE-196</v>
      </c>
      <c r="D546" s="1">
        <v>45915</v>
      </c>
      <c r="E546">
        <v>4</v>
      </c>
    </row>
    <row r="547" spans="1:5" x14ac:dyDescent="0.25">
      <c r="A547">
        <v>4155</v>
      </c>
      <c r="B547" t="str">
        <f>SALIDAS[[#This Row],[CODIGO]]&amp;SALIDAS[[#This Row],[FECHA]]</f>
        <v>415545915</v>
      </c>
      <c r="C547" t="str" cm="1">
        <f t="array" ref="C547">_xlfn.XLOOKUP(SALIDAS[[#This Row],[CODIGO]],STOCK[[#All],[CODIGO]],STOCK[[#All],[DESCRIPCION]],"PRODUCTO INEXISTENTE",0)</f>
        <v>SOBRE MANILA CARTA NORMA</v>
      </c>
      <c r="D547" s="1">
        <v>45915</v>
      </c>
      <c r="E547">
        <v>3</v>
      </c>
    </row>
    <row r="548" spans="1:5" x14ac:dyDescent="0.25">
      <c r="A548">
        <v>4164</v>
      </c>
      <c r="B548" t="str">
        <f>SALIDAS[[#This Row],[CODIGO]]&amp;SALIDAS[[#This Row],[FECHA]]</f>
        <v>416445915</v>
      </c>
      <c r="C548" t="str" cm="1">
        <f t="array" ref="C548">_xlfn.XLOOKUP(SALIDAS[[#This Row],[CODIGO]],STOCK[[#All],[CODIGO]],STOCK[[#All],[DESCRIPCION]],"PRODUCTO INEXISTENTE",0)</f>
        <v>SOBRE MANILA OFICIO NORMA</v>
      </c>
      <c r="D548" s="1">
        <v>45915</v>
      </c>
      <c r="E548">
        <v>3</v>
      </c>
    </row>
    <row r="549" spans="1:5" x14ac:dyDescent="0.25">
      <c r="A549">
        <v>13993</v>
      </c>
      <c r="B549" t="str">
        <f>SALIDAS[[#This Row],[CODIGO]]&amp;SALIDAS[[#This Row],[FECHA]]</f>
        <v>1399345915</v>
      </c>
      <c r="C549" t="str" cm="1">
        <f t="array" ref="C549">_xlfn.XLOOKUP(SALIDAS[[#This Row],[CODIGO]],STOCK[[#All],[CODIGO]],STOCK[[#All],[DESCRIPCION]],"PRODUCTO INEXISTENTE",0)</f>
        <v>TAJALAPIZ 2H GIGO</v>
      </c>
      <c r="D549" s="1">
        <v>45915</v>
      </c>
      <c r="E549">
        <v>1</v>
      </c>
    </row>
    <row r="550" spans="1:5" x14ac:dyDescent="0.25">
      <c r="A550">
        <v>4475</v>
      </c>
      <c r="B550" t="str">
        <f>SALIDAS[[#This Row],[CODIGO]]&amp;SALIDAS[[#This Row],[FECHA]]</f>
        <v>447545915</v>
      </c>
      <c r="C550" t="str" cm="1">
        <f t="array" ref="C550">_xlfn.XLOOKUP(SALIDAS[[#This Row],[CODIGO]],STOCK[[#All],[CODIGO]],STOCK[[#All],[DESCRIPCION]],"PRODUCTO INEXISTENTE",0)</f>
        <v>VINILO PAYASITO 80GR</v>
      </c>
      <c r="D550" s="1">
        <v>45915</v>
      </c>
      <c r="E550">
        <v>1</v>
      </c>
    </row>
    <row r="551" spans="1:5" x14ac:dyDescent="0.25">
      <c r="A551">
        <v>14791</v>
      </c>
      <c r="B551" t="str">
        <f>SALIDAS[[#This Row],[CODIGO]]&amp;SALIDAS[[#This Row],[FECHA]]</f>
        <v>1479145915</v>
      </c>
      <c r="C551" t="str" cm="1">
        <f t="array" ref="C551">_xlfn.XLOOKUP(SALIDAS[[#This Row],[CODIGO]],STOCK[[#All],[CODIGO]],STOCK[[#All],[DESCRIPCION]],"PRODUCTO INEXISTENTE",0)</f>
        <v>CUADERNO COSIDO 100H</v>
      </c>
      <c r="D551" s="1">
        <v>45915</v>
      </c>
      <c r="E551">
        <v>4</v>
      </c>
    </row>
    <row r="552" spans="1:5" x14ac:dyDescent="0.25">
      <c r="A552">
        <v>581</v>
      </c>
      <c r="B552" t="str">
        <f>SALIDAS[[#This Row],[CODIGO]]&amp;SALIDAS[[#This Row],[FECHA]]</f>
        <v>58145916</v>
      </c>
      <c r="C552" t="str" cm="1">
        <f t="array" ref="C552">_xlfn.XLOOKUP(SALIDAS[[#This Row],[CODIGO]],STOCK[[#All],[CODIGO]],STOCK[[#All],[DESCRIPCION]],"PRODUCTO INEXISTENTE",0)</f>
        <v>BLOCK CARTA BLANCO 70H</v>
      </c>
      <c r="D552" s="1">
        <v>45916</v>
      </c>
      <c r="E552">
        <v>1</v>
      </c>
    </row>
    <row r="553" spans="1:5" x14ac:dyDescent="0.25">
      <c r="A553">
        <v>604</v>
      </c>
      <c r="B553" t="str">
        <f>SALIDAS[[#This Row],[CODIGO]]&amp;SALIDAS[[#This Row],[FECHA]]</f>
        <v>60445916</v>
      </c>
      <c r="C553" t="str" cm="1">
        <f t="array" ref="C553">_xlfn.XLOOKUP(SALIDAS[[#This Row],[CODIGO]],STOCK[[#All],[CODIGO]],STOCK[[#All],[DESCRIPCION]],"PRODUCTO INEXISTENTE",0)</f>
        <v>BLOCK MANTEQUILLA 1/8*35 HJS</v>
      </c>
      <c r="D553" s="1">
        <v>45916</v>
      </c>
      <c r="E553">
        <v>1</v>
      </c>
    </row>
    <row r="554" spans="1:5" x14ac:dyDescent="0.25">
      <c r="A554">
        <v>2247</v>
      </c>
      <c r="B554" t="str">
        <f>SALIDAS[[#This Row],[CODIGO]]&amp;SALIDAS[[#This Row],[FECHA]]</f>
        <v>224745916</v>
      </c>
      <c r="C554" t="str" cm="1">
        <f t="array" ref="C554">_xlfn.XLOOKUP(SALIDAS[[#This Row],[CODIGO]],STOCK[[#All],[CODIGO]],STOCK[[#All],[DESCRIPCION]],"PRODUCTO INEXISTENTE",0)</f>
        <v>BOLI KILOMETRICO TAPA COLOR</v>
      </c>
      <c r="D554" s="1">
        <v>45916</v>
      </c>
      <c r="E554">
        <v>2</v>
      </c>
    </row>
    <row r="555" spans="1:5" x14ac:dyDescent="0.25">
      <c r="A555">
        <v>13282</v>
      </c>
      <c r="B555" t="str">
        <f>SALIDAS[[#This Row],[CODIGO]]&amp;SALIDAS[[#This Row],[FECHA]]</f>
        <v>1328245916</v>
      </c>
      <c r="C555" t="str" cm="1">
        <f t="array" ref="C555">_xlfn.XLOOKUP(SALIDAS[[#This Row],[CODIGO]],STOCK[[#All],[CODIGO]],STOCK[[#All],[DESCRIPCION]],"PRODUCTO INEXISTENTE",0)</f>
        <v>BOLI OE-025 BORRABLE</v>
      </c>
      <c r="D555" s="1">
        <v>45916</v>
      </c>
      <c r="E555">
        <v>1</v>
      </c>
    </row>
    <row r="556" spans="1:5" x14ac:dyDescent="0.25">
      <c r="A556">
        <v>14132</v>
      </c>
      <c r="B556" t="str">
        <f>SALIDAS[[#This Row],[CODIGO]]&amp;SALIDAS[[#This Row],[FECHA]]</f>
        <v>1413245916</v>
      </c>
      <c r="C556" t="str" cm="1">
        <f t="array" ref="C556">_xlfn.XLOOKUP(SALIDAS[[#This Row],[CODIGO]],STOCK[[#All],[CODIGO]],STOCK[[#All],[DESCRIPCION]],"PRODUCTO INEXISTENTE",0)</f>
        <v>BOLI OE-052 S/GEL 0,7 RETRACTIL</v>
      </c>
      <c r="D556" s="1">
        <v>45916</v>
      </c>
      <c r="E556">
        <v>2</v>
      </c>
    </row>
    <row r="557" spans="1:5" x14ac:dyDescent="0.25">
      <c r="A557">
        <v>8102</v>
      </c>
      <c r="B557" t="str">
        <f>SALIDAS[[#This Row],[CODIGO]]&amp;SALIDAS[[#This Row],[FECHA]]</f>
        <v>810245916</v>
      </c>
      <c r="C557" t="str" cm="1">
        <f t="array" ref="C557">_xlfn.XLOOKUP(SALIDAS[[#This Row],[CODIGO]],STOCK[[#All],[CODIGO]],STOCK[[#All],[DESCRIPCION]],"PRODUCTO INEXISTENTE",0)</f>
        <v>BOLI OE-076 S/GEL 0,7</v>
      </c>
      <c r="D557" s="1">
        <v>45916</v>
      </c>
      <c r="E557">
        <v>4</v>
      </c>
    </row>
    <row r="558" spans="1:5" x14ac:dyDescent="0.25">
      <c r="A558">
        <v>790</v>
      </c>
      <c r="B558" t="str">
        <f>SALIDAS[[#This Row],[CODIGO]]&amp;SALIDAS[[#This Row],[FECHA]]</f>
        <v>79045916</v>
      </c>
      <c r="C558" t="str" cm="1">
        <f t="array" ref="C558">_xlfn.XLOOKUP(SALIDAS[[#This Row],[CODIGO]],STOCK[[#All],[CODIGO]],STOCK[[#All],[DESCRIPCION]],"PRODUCTO INEXISTENTE",0)</f>
        <v>BORRADOR PELIKAN MIGA DE PAN MP-20</v>
      </c>
      <c r="D558" s="1">
        <v>45916</v>
      </c>
      <c r="E558">
        <v>1</v>
      </c>
    </row>
    <row r="559" spans="1:5" x14ac:dyDescent="0.25">
      <c r="A559">
        <v>796</v>
      </c>
      <c r="B559" t="str">
        <f>SALIDAS[[#This Row],[CODIGO]]&amp;SALIDAS[[#This Row],[FECHA]]</f>
        <v>79645916</v>
      </c>
      <c r="C559" t="str" cm="1">
        <f t="array" ref="C559">_xlfn.XLOOKUP(SALIDAS[[#This Row],[CODIGO]],STOCK[[#All],[CODIGO]],STOCK[[#All],[DESCRIPCION]],"PRODUCTO INEXISTENTE",0)</f>
        <v>BORRADOR PELIKAN PZ-60</v>
      </c>
      <c r="D559" s="1">
        <v>45916</v>
      </c>
      <c r="E559">
        <v>1</v>
      </c>
    </row>
    <row r="560" spans="1:5" x14ac:dyDescent="0.25">
      <c r="A560">
        <v>1087</v>
      </c>
      <c r="B560" t="str">
        <f>SALIDAS[[#This Row],[CODIGO]]&amp;SALIDAS[[#This Row],[FECHA]]</f>
        <v>108745916</v>
      </c>
      <c r="C560" t="str" cm="1">
        <f t="array" ref="C560">_xlfn.XLOOKUP(SALIDAS[[#This Row],[CODIGO]],STOCK[[#All],[CODIGO]],STOCK[[#All],[DESCRIPCION]],"PRODUCTO INEXISTENTE",0)</f>
        <v>CARPETA CELUGUIA OFICIO HORIZONTAL ECONOMICA</v>
      </c>
      <c r="D560" s="1">
        <v>45916</v>
      </c>
      <c r="E560">
        <v>1</v>
      </c>
    </row>
    <row r="561" spans="1:5" x14ac:dyDescent="0.25">
      <c r="A561">
        <v>11229</v>
      </c>
      <c r="B561" t="str">
        <f>SALIDAS[[#This Row],[CODIGO]]&amp;SALIDAS[[#This Row],[FECHA]]</f>
        <v>1122945916</v>
      </c>
      <c r="C561" t="str" cm="1">
        <f t="array" ref="C561">_xlfn.XLOOKUP(SALIDAS[[#This Row],[CODIGO]],STOCK[[#All],[CODIGO]],STOCK[[#All],[DESCRIPCION]],"PRODUCTO INEXISTENTE",0)</f>
        <v>CARPETA OE-809 LEGAJADOR OFICIO</v>
      </c>
      <c r="D561" s="1">
        <v>45916</v>
      </c>
      <c r="E561">
        <v>2</v>
      </c>
    </row>
    <row r="562" spans="1:5" x14ac:dyDescent="0.25">
      <c r="A562">
        <v>1104</v>
      </c>
      <c r="B562" t="str">
        <f>SALIDAS[[#This Row],[CODIGO]]&amp;SALIDAS[[#This Row],[FECHA]]</f>
        <v>110445916</v>
      </c>
      <c r="C562" t="str" cm="1">
        <f t="array" ref="C562">_xlfn.XLOOKUP(SALIDAS[[#This Row],[CODIGO]],STOCK[[#All],[CODIGO]],STOCK[[#All],[DESCRIPCION]],"PRODUCTO INEXISTENTE",0)</f>
        <v>CARPETA OE-812 FUELLE OFICIO</v>
      </c>
      <c r="D562" s="1">
        <v>45916</v>
      </c>
      <c r="E562">
        <v>1</v>
      </c>
    </row>
    <row r="563" spans="1:5" x14ac:dyDescent="0.25">
      <c r="A563">
        <v>1119</v>
      </c>
      <c r="B563" t="str">
        <f>SALIDAS[[#This Row],[CODIGO]]&amp;SALIDAS[[#This Row],[FECHA]]</f>
        <v>111945916</v>
      </c>
      <c r="C563" t="str" cm="1">
        <f t="array" ref="C563">_xlfn.XLOOKUP(SALIDAS[[#This Row],[CODIGO]],STOCK[[#All],[CODIGO]],STOCK[[#All],[DESCRIPCION]],"PRODUCTO INEXISTENTE",0)</f>
        <v>CARPETA PRESENTACION CARTA</v>
      </c>
      <c r="D563" s="1">
        <v>45916</v>
      </c>
      <c r="E563">
        <v>2</v>
      </c>
    </row>
    <row r="564" spans="1:5" x14ac:dyDescent="0.25">
      <c r="A564">
        <v>1341</v>
      </c>
      <c r="B564" t="str">
        <f>SALIDAS[[#This Row],[CODIGO]]&amp;SALIDAS[[#This Row],[FECHA]]</f>
        <v>134145916</v>
      </c>
      <c r="C564" t="str" cm="1">
        <f t="array" ref="C564">_xlfn.XLOOKUP(SALIDAS[[#This Row],[CODIGO]],STOCK[[#All],[CODIGO]],STOCK[[#All],[DESCRIPCION]],"PRODUCTO INEXISTENTE",0)</f>
        <v>CARTULINA BRISTOL 1/8</v>
      </c>
      <c r="D564" s="1">
        <v>45916</v>
      </c>
      <c r="E564">
        <v>5</v>
      </c>
    </row>
    <row r="565" spans="1:5" x14ac:dyDescent="0.25">
      <c r="A565">
        <v>1351</v>
      </c>
      <c r="B565" t="str">
        <f>SALIDAS[[#This Row],[CODIGO]]&amp;SALIDAS[[#This Row],[FECHA]]</f>
        <v>135145916</v>
      </c>
      <c r="C565" t="str" cm="1">
        <f t="array" ref="C565">_xlfn.XLOOKUP(SALIDAS[[#This Row],[CODIGO]],STOCK[[#All],[CODIGO]],STOCK[[#All],[DESCRIPCION]],"PRODUCTO INEXISTENTE",0)</f>
        <v>CARTULINA BRISTOL PLIEGO 70*100</v>
      </c>
      <c r="D565" s="1">
        <v>45916</v>
      </c>
      <c r="E565">
        <v>4</v>
      </c>
    </row>
    <row r="566" spans="1:5" x14ac:dyDescent="0.25">
      <c r="A566">
        <v>1349</v>
      </c>
      <c r="B566" t="str">
        <f>SALIDAS[[#This Row],[CODIGO]]&amp;SALIDAS[[#This Row],[FECHA]]</f>
        <v>134945916</v>
      </c>
      <c r="C566" t="str" cm="1">
        <f t="array" ref="C566">_xlfn.XLOOKUP(SALIDAS[[#This Row],[CODIGO]],STOCK[[#All],[CODIGO]],STOCK[[#All],[DESCRIPCION]],"PRODUCTO INEXISTENTE",0)</f>
        <v>CARTULINA NEGRA FINA 1/8</v>
      </c>
      <c r="D566" s="1">
        <v>45916</v>
      </c>
      <c r="E566">
        <v>1</v>
      </c>
    </row>
    <row r="567" spans="1:5" x14ac:dyDescent="0.25">
      <c r="A567">
        <v>1369</v>
      </c>
      <c r="B567" t="str">
        <f>SALIDAS[[#This Row],[CODIGO]]&amp;SALIDAS[[#This Row],[FECHA]]</f>
        <v>136945916</v>
      </c>
      <c r="C567" t="str" cm="1">
        <f t="array" ref="C567">_xlfn.XLOOKUP(SALIDAS[[#This Row],[CODIGO]],STOCK[[#All],[CODIGO]],STOCK[[#All],[DESCRIPCION]],"PRODUCTO INEXISTENTE",0)</f>
        <v>CARTULINA NEGRA FINA PLIEGO</v>
      </c>
      <c r="D567" s="1">
        <v>45916</v>
      </c>
      <c r="E567">
        <v>1</v>
      </c>
    </row>
    <row r="568" spans="1:5" x14ac:dyDescent="0.25">
      <c r="A568">
        <v>1367</v>
      </c>
      <c r="B568" t="str">
        <f>SALIDAS[[#This Row],[CODIGO]]&amp;SALIDAS[[#This Row],[FECHA]]</f>
        <v>136745916</v>
      </c>
      <c r="C568" t="str" cm="1">
        <f t="array" ref="C568">_xlfn.XLOOKUP(SALIDAS[[#This Row],[CODIGO]],STOCK[[#All],[CODIGO]],STOCK[[#All],[DESCRIPCION]],"PRODUCTO INEXISTENTE",0)</f>
        <v>CARTULINA OPALINA CARTA</v>
      </c>
      <c r="D568" s="1">
        <v>45916</v>
      </c>
      <c r="E568">
        <v>4</v>
      </c>
    </row>
    <row r="569" spans="1:5" x14ac:dyDescent="0.25">
      <c r="A569">
        <v>1338</v>
      </c>
      <c r="B569" t="str">
        <f>SALIDAS[[#This Row],[CODIGO]]&amp;SALIDAS[[#This Row],[FECHA]]</f>
        <v>133845916</v>
      </c>
      <c r="C569" t="str" cm="1">
        <f t="array" ref="C569">_xlfn.XLOOKUP(SALIDAS[[#This Row],[CODIGO]],STOCK[[#All],[CODIGO]],STOCK[[#All],[DESCRIPCION]],"PRODUCTO INEXISTENTE",0)</f>
        <v>CARTULINA PLANA 1/2</v>
      </c>
      <c r="D569" s="1">
        <v>45916</v>
      </c>
      <c r="E569">
        <v>3</v>
      </c>
    </row>
    <row r="570" spans="1:5" x14ac:dyDescent="0.25">
      <c r="A570">
        <v>1540</v>
      </c>
      <c r="B570" t="str">
        <f>SALIDAS[[#This Row],[CODIGO]]&amp;SALIDAS[[#This Row],[FECHA]]</f>
        <v>154045916</v>
      </c>
      <c r="C570" t="str" cm="1">
        <f t="array" ref="C570">_xlfn.XLOOKUP(SALIDAS[[#This Row],[CODIGO]],STOCK[[#All],[CODIGO]],STOCK[[#All],[DESCRIPCION]],"PRODUCTO INEXISTENTE",0)</f>
        <v>CINTA TRANSPARENTE 12*15</v>
      </c>
      <c r="D570" s="1">
        <v>45916</v>
      </c>
      <c r="E570">
        <v>1</v>
      </c>
    </row>
    <row r="571" spans="1:5" x14ac:dyDescent="0.25">
      <c r="A571">
        <v>7662</v>
      </c>
      <c r="B571" t="str">
        <f>SALIDAS[[#This Row],[CODIGO]]&amp;SALIDAS[[#This Row],[FECHA]]</f>
        <v>766245916</v>
      </c>
      <c r="C571" t="str" cm="1">
        <f t="array" ref="C571">_xlfn.XLOOKUP(SALIDAS[[#This Row],[CODIGO]],STOCK[[#All],[CODIGO]],STOCK[[#All],[DESCRIPCION]],"PRODUCTO INEXISTENTE",0)</f>
        <v>COLOR OE-142*12 D/PUNTA</v>
      </c>
      <c r="D571" s="1">
        <v>45916</v>
      </c>
      <c r="E571">
        <v>1</v>
      </c>
    </row>
    <row r="572" spans="1:5" x14ac:dyDescent="0.25">
      <c r="A572">
        <v>16749</v>
      </c>
      <c r="B572" t="str">
        <f>SALIDAS[[#This Row],[CODIGO]]&amp;SALIDAS[[#This Row],[FECHA]]</f>
        <v>1674945916</v>
      </c>
      <c r="C572" t="str" cm="1">
        <f t="array" ref="C572">_xlfn.XLOOKUP(SALIDAS[[#This Row],[CODIGO]],STOCK[[#All],[CODIGO]],STOCK[[#All],[DESCRIPCION]],"PRODUCTO INEXISTENTE",0)</f>
        <v>CUADERNILLO DOBLE CUADRICULADO</v>
      </c>
      <c r="D572" s="1">
        <v>45916</v>
      </c>
      <c r="E572">
        <v>1</v>
      </c>
    </row>
    <row r="573" spans="1:5" x14ac:dyDescent="0.25">
      <c r="A573">
        <v>14791</v>
      </c>
      <c r="B573" t="str">
        <f>SALIDAS[[#This Row],[CODIGO]]&amp;SALIDAS[[#This Row],[FECHA]]</f>
        <v>1479145916</v>
      </c>
      <c r="C573" t="str" cm="1">
        <f t="array" ref="C573">_xlfn.XLOOKUP(SALIDAS[[#This Row],[CODIGO]],STOCK[[#All],[CODIGO]],STOCK[[#All],[DESCRIPCION]],"PRODUCTO INEXISTENTE",0)</f>
        <v>CUADERNO COSIDO 100H</v>
      </c>
      <c r="D573" s="1">
        <v>45916</v>
      </c>
      <c r="E573">
        <v>2</v>
      </c>
    </row>
    <row r="574" spans="1:5" x14ac:dyDescent="0.25">
      <c r="A574">
        <v>2217</v>
      </c>
      <c r="B574" t="str">
        <f>SALIDAS[[#This Row],[CODIGO]]&amp;SALIDAS[[#This Row],[FECHA]]</f>
        <v>221745916</v>
      </c>
      <c r="C574" t="str" cm="1">
        <f t="array" ref="C574">_xlfn.XLOOKUP(SALIDAS[[#This Row],[CODIGO]],STOCK[[#All],[CODIGO]],STOCK[[#All],[DESCRIPCION]],"PRODUCTO INEXISTENTE",0)</f>
        <v>ESCUADRA 60*32CM FABER</v>
      </c>
      <c r="D574" s="1">
        <v>45916</v>
      </c>
      <c r="E574">
        <v>1</v>
      </c>
    </row>
    <row r="575" spans="1:5" x14ac:dyDescent="0.25">
      <c r="A575">
        <v>3399</v>
      </c>
      <c r="B575" t="str">
        <f>SALIDAS[[#This Row],[CODIGO]]&amp;SALIDAS[[#This Row],[FECHA]]</f>
        <v>339945916</v>
      </c>
      <c r="C575" t="str" cm="1">
        <f t="array" ref="C575">_xlfn.XLOOKUP(SALIDAS[[#This Row],[CODIGO]],STOCK[[#All],[CODIGO]],STOCK[[#All],[DESCRIPCION]],"PRODUCTO INEXISTENTE",0)</f>
        <v>FACTURERA 1/32 PERIODICO 45H</v>
      </c>
      <c r="D575" s="1">
        <v>45916</v>
      </c>
      <c r="E575">
        <v>1</v>
      </c>
    </row>
    <row r="576" spans="1:5" x14ac:dyDescent="0.25">
      <c r="A576">
        <v>3</v>
      </c>
      <c r="B576" t="str">
        <f>SALIDAS[[#This Row],[CODIGO]]&amp;SALIDAS[[#This Row],[FECHA]]</f>
        <v>345916</v>
      </c>
      <c r="C576" t="str" cm="1">
        <f t="array" ref="C576">_xlfn.XLOOKUP(SALIDAS[[#This Row],[CODIGO]],STOCK[[#All],[CODIGO]],STOCK[[#All],[DESCRIPCION]],"PRODUCTO INEXISTENTE",0)</f>
        <v>HOJA DE VIDA 1003 DOBLE MINERVA</v>
      </c>
      <c r="D576" s="1">
        <v>45916</v>
      </c>
      <c r="E576">
        <v>5</v>
      </c>
    </row>
    <row r="577" spans="1:5" x14ac:dyDescent="0.25">
      <c r="A577">
        <v>2515</v>
      </c>
      <c r="B577" t="str">
        <f>SALIDAS[[#This Row],[CODIGO]]&amp;SALIDAS[[#This Row],[FECHA]]</f>
        <v>251545916</v>
      </c>
      <c r="C577" t="str" cm="1">
        <f t="array" ref="C577">_xlfn.XLOOKUP(SALIDAS[[#This Row],[CODIGO]],STOCK[[#All],[CODIGO]],STOCK[[#All],[DESCRIPCION]],"PRODUCTO INEXISTENTE",0)</f>
        <v>HOJA EXAMEN</v>
      </c>
      <c r="D577" s="1">
        <v>45916</v>
      </c>
      <c r="E577">
        <v>7</v>
      </c>
    </row>
    <row r="578" spans="1:5" x14ac:dyDescent="0.25">
      <c r="A578">
        <v>2628</v>
      </c>
      <c r="B578" t="str">
        <f>SALIDAS[[#This Row],[CODIGO]]&amp;SALIDAS[[#This Row],[FECHA]]</f>
        <v>262845916</v>
      </c>
      <c r="C578" t="str" cm="1">
        <f t="array" ref="C578">_xlfn.XLOOKUP(SALIDAS[[#This Row],[CODIGO]],STOCK[[#All],[CODIGO]],STOCK[[#All],[DESCRIPCION]],"PRODUCTO INEXISTENTE",0)</f>
        <v>LAPIZ DIBUJO FABER CASTELL</v>
      </c>
      <c r="D578" s="1">
        <v>45916</v>
      </c>
      <c r="E578">
        <v>2</v>
      </c>
    </row>
    <row r="579" spans="1:5" x14ac:dyDescent="0.25">
      <c r="A579">
        <v>14131</v>
      </c>
      <c r="B579" t="str">
        <f>SALIDAS[[#This Row],[CODIGO]]&amp;SALIDAS[[#This Row],[FECHA]]</f>
        <v>1413145916</v>
      </c>
      <c r="C579" t="str" cm="1">
        <f t="array" ref="C579">_xlfn.XLOOKUP(SALIDAS[[#This Row],[CODIGO]],STOCK[[#All],[CODIGO]],STOCK[[#All],[DESCRIPCION]],"PRODUCTO INEXISTENTE",0)</f>
        <v>LAPIZ JUMBO ROJO OE- 161</v>
      </c>
      <c r="D579" s="1">
        <v>45916</v>
      </c>
      <c r="E579">
        <v>1</v>
      </c>
    </row>
    <row r="580" spans="1:5" x14ac:dyDescent="0.25">
      <c r="A580">
        <v>2635</v>
      </c>
      <c r="B580" t="str">
        <f>SALIDAS[[#This Row],[CODIGO]]&amp;SALIDAS[[#This Row],[FECHA]]</f>
        <v>263545916</v>
      </c>
      <c r="C580" t="str" cm="1">
        <f t="array" ref="C580">_xlfn.XLOOKUP(SALIDAS[[#This Row],[CODIGO]],STOCK[[#All],[CODIGO]],STOCK[[#All],[DESCRIPCION]],"PRODUCTO INEXISTENTE",0)</f>
        <v>LAPIZ MIRADO NEGRO</v>
      </c>
      <c r="D580" s="1">
        <v>45916</v>
      </c>
      <c r="E580">
        <v>1</v>
      </c>
    </row>
    <row r="581" spans="1:5" x14ac:dyDescent="0.25">
      <c r="A581">
        <v>9738</v>
      </c>
      <c r="B581" t="str">
        <f>SALIDAS[[#This Row],[CODIGO]]&amp;SALIDAS[[#This Row],[FECHA]]</f>
        <v>973845916</v>
      </c>
      <c r="C581" t="str" cm="1">
        <f t="array" ref="C581">_xlfn.XLOOKUP(SALIDAS[[#This Row],[CODIGO]],STOCK[[#All],[CODIGO]],STOCK[[#All],[DESCRIPCION]],"PRODUCTO INEXISTENTE",0)</f>
        <v>LAPIZ OE-148 D/PUNTA ROJO NEGRO</v>
      </c>
      <c r="D581" s="1">
        <v>45916</v>
      </c>
      <c r="E581">
        <v>2</v>
      </c>
    </row>
    <row r="582" spans="1:5" x14ac:dyDescent="0.25">
      <c r="A582">
        <v>7664</v>
      </c>
      <c r="B582" t="str">
        <f>SALIDAS[[#This Row],[CODIGO]]&amp;SALIDAS[[#This Row],[FECHA]]</f>
        <v>766445916</v>
      </c>
      <c r="C582" t="str" cm="1">
        <f t="array" ref="C582">_xlfn.XLOOKUP(SALIDAS[[#This Row],[CODIGO]],STOCK[[#All],[CODIGO]],STOCK[[#All],[DESCRIPCION]],"PRODUCTO INEXISTENTE",0)</f>
        <v>LAPIZ OE-150 NEGRO</v>
      </c>
      <c r="D582" s="1">
        <v>45916</v>
      </c>
      <c r="E582">
        <v>2</v>
      </c>
    </row>
    <row r="583" spans="1:5" x14ac:dyDescent="0.25">
      <c r="A583">
        <v>14130</v>
      </c>
      <c r="B583" t="str">
        <f>SALIDAS[[#This Row],[CODIGO]]&amp;SALIDAS[[#This Row],[FECHA]]</f>
        <v>1413045916</v>
      </c>
      <c r="C583" t="str" cm="1">
        <f t="array" ref="C583">_xlfn.XLOOKUP(SALIDAS[[#This Row],[CODIGO]],STOCK[[#All],[CODIGO]],STOCK[[#All],[DESCRIPCION]],"PRODUCTO INEXISTENTE",0)</f>
        <v>LAPIZ OE-160 JUMBO NEGRO</v>
      </c>
      <c r="D583" s="1">
        <v>45916</v>
      </c>
      <c r="E583">
        <v>1</v>
      </c>
    </row>
    <row r="584" spans="1:5" x14ac:dyDescent="0.25">
      <c r="A584">
        <v>2653</v>
      </c>
      <c r="B584" t="str">
        <f>SALIDAS[[#This Row],[CODIGO]]&amp;SALIDAS[[#This Row],[FECHA]]</f>
        <v>265345916</v>
      </c>
      <c r="C584" t="str" cm="1">
        <f t="array" ref="C584">_xlfn.XLOOKUP(SALIDAS[[#This Row],[CODIGO]],STOCK[[#All],[CODIGO]],STOCK[[#All],[DESCRIPCION]],"PRODUCTO INEXISTENTE",0)</f>
        <v>LAPIZ ROJO KORES</v>
      </c>
      <c r="D584" s="1">
        <v>45916</v>
      </c>
      <c r="E584">
        <v>3</v>
      </c>
    </row>
    <row r="585" spans="1:5" x14ac:dyDescent="0.25">
      <c r="A585">
        <v>2782</v>
      </c>
      <c r="B585" t="str">
        <f>SALIDAS[[#This Row],[CODIGO]]&amp;SALIDAS[[#This Row],[FECHA]]</f>
        <v>278245916</v>
      </c>
      <c r="C585" t="str" cm="1">
        <f t="array" ref="C585">_xlfn.XLOOKUP(SALIDAS[[#This Row],[CODIGO]],STOCK[[#All],[CODIGO]],STOCK[[#All],[DESCRIPCION]],"PRODUCTO INEXISTENTE",0)</f>
        <v>MARCADOR 420 PELIKAN</v>
      </c>
      <c r="D585" s="1">
        <v>45916</v>
      </c>
      <c r="E585">
        <v>2</v>
      </c>
    </row>
    <row r="586" spans="1:5" x14ac:dyDescent="0.25">
      <c r="A586">
        <v>2830</v>
      </c>
      <c r="B586" t="str">
        <f>SALIDAS[[#This Row],[CODIGO]]&amp;SALIDAS[[#This Row],[FECHA]]</f>
        <v>283045916</v>
      </c>
      <c r="C586" t="str" cm="1">
        <f t="array" ref="C586">_xlfn.XLOOKUP(SALIDAS[[#This Row],[CODIGO]],STOCK[[#All],[CODIGO]],STOCK[[#All],[DESCRIPCION]],"PRODUCTO INEXISTENTE",0)</f>
        <v>MARCADOR SHARPIE</v>
      </c>
      <c r="D586" s="1">
        <v>45916</v>
      </c>
      <c r="E586">
        <v>3</v>
      </c>
    </row>
    <row r="587" spans="1:5" x14ac:dyDescent="0.25">
      <c r="A587">
        <v>3269</v>
      </c>
      <c r="B587" t="str">
        <f>SALIDAS[[#This Row],[CODIGO]]&amp;SALIDAS[[#This Row],[FECHA]]</f>
        <v>326945916</v>
      </c>
      <c r="C587" t="str" cm="1">
        <f t="array" ref="C587">_xlfn.XLOOKUP(SALIDAS[[#This Row],[CODIGO]],STOCK[[#All],[CODIGO]],STOCK[[#All],[DESCRIPCION]],"PRODUCTO INEXISTENTE",0)</f>
        <v xml:space="preserve">PAPEL CELOFAN EXTRAFINO </v>
      </c>
      <c r="D587" s="1">
        <v>45916</v>
      </c>
      <c r="E587">
        <v>3</v>
      </c>
    </row>
    <row r="588" spans="1:5" x14ac:dyDescent="0.25">
      <c r="A588">
        <v>3304</v>
      </c>
      <c r="B588" t="str">
        <f>SALIDAS[[#This Row],[CODIGO]]&amp;SALIDAS[[#This Row],[FECHA]]</f>
        <v>330445916</v>
      </c>
      <c r="C588" t="str" cm="1">
        <f t="array" ref="C588">_xlfn.XLOOKUP(SALIDAS[[#This Row],[CODIGO]],STOCK[[#All],[CODIGO]],STOCK[[#All],[DESCRIPCION]],"PRODUCTO INEXISTENTE",0)</f>
        <v>PAPEL IRIS</v>
      </c>
      <c r="D588" s="1">
        <v>45916</v>
      </c>
      <c r="E588">
        <v>5</v>
      </c>
    </row>
    <row r="589" spans="1:5" x14ac:dyDescent="0.25">
      <c r="A589">
        <v>17597</v>
      </c>
      <c r="B589" t="str">
        <f>SALIDAS[[#This Row],[CODIGO]]&amp;SALIDAS[[#This Row],[FECHA]]</f>
        <v>1759745916</v>
      </c>
      <c r="C589" t="str" cm="1">
        <f t="array" ref="C589">_xlfn.XLOOKUP(SALIDAS[[#This Row],[CODIGO]],STOCK[[#All],[CODIGO]],STOCK[[#All],[DESCRIPCION]],"PRODUCTO INEXISTENTE",0)</f>
        <v>PAPEL PERGAMINO 1/8 90GRS</v>
      </c>
      <c r="D589" s="1">
        <v>45916</v>
      </c>
      <c r="E589">
        <v>4</v>
      </c>
    </row>
    <row r="590" spans="1:5" x14ac:dyDescent="0.25">
      <c r="A590">
        <v>3318</v>
      </c>
      <c r="B590" t="str">
        <f>SALIDAS[[#This Row],[CODIGO]]&amp;SALIDAS[[#This Row],[FECHA]]</f>
        <v>331845916</v>
      </c>
      <c r="C590" t="str" cm="1">
        <f t="array" ref="C590">_xlfn.XLOOKUP(SALIDAS[[#This Row],[CODIGO]],STOCK[[#All],[CODIGO]],STOCK[[#All],[DESCRIPCION]],"PRODUCTO INEXISTENTE",0)</f>
        <v>PAPEL PERIODICO PLIEGO 70*100</v>
      </c>
      <c r="D590" s="1">
        <v>45916</v>
      </c>
      <c r="E590">
        <v>6</v>
      </c>
    </row>
    <row r="591" spans="1:5" x14ac:dyDescent="0.25">
      <c r="A591">
        <v>4422</v>
      </c>
      <c r="B591" t="str">
        <f>SALIDAS[[#This Row],[CODIGO]]&amp;SALIDAS[[#This Row],[FECHA]]</f>
        <v>442245916</v>
      </c>
      <c r="C591" t="str" cm="1">
        <f t="array" ref="C591">_xlfn.XLOOKUP(SALIDAS[[#This Row],[CODIGO]],STOCK[[#All],[CODIGO]],STOCK[[#All],[DESCRIPCION]],"PRODUCTO INEXISTENTE",0)</f>
        <v>PEGANTE BARRA OE-212 21GR</v>
      </c>
      <c r="D591" s="1">
        <v>45916</v>
      </c>
      <c r="E591">
        <v>1</v>
      </c>
    </row>
    <row r="592" spans="1:5" x14ac:dyDescent="0.25">
      <c r="A592">
        <v>3434</v>
      </c>
      <c r="B592" t="str">
        <f>SALIDAS[[#This Row],[CODIGO]]&amp;SALIDAS[[#This Row],[FECHA]]</f>
        <v>343445916</v>
      </c>
      <c r="C592" t="str" cm="1">
        <f t="array" ref="C592">_xlfn.XLOOKUP(SALIDAS[[#This Row],[CODIGO]],STOCK[[#All],[CODIGO]],STOCK[[#All],[DESCRIPCION]],"PRODUCTO INEXISTENTE",0)</f>
        <v>PEGANTE LIQUIDO PAYASITO 20GR</v>
      </c>
      <c r="D592" s="1">
        <v>45916</v>
      </c>
      <c r="E592">
        <v>1</v>
      </c>
    </row>
    <row r="593" spans="1:5" x14ac:dyDescent="0.25">
      <c r="A593">
        <v>3436</v>
      </c>
      <c r="B593" t="str">
        <f>SALIDAS[[#This Row],[CODIGO]]&amp;SALIDAS[[#This Row],[FECHA]]</f>
        <v>343645916</v>
      </c>
      <c r="C593" t="str" cm="1">
        <f t="array" ref="C593">_xlfn.XLOOKUP(SALIDAS[[#This Row],[CODIGO]],STOCK[[#All],[CODIGO]],STOCK[[#All],[DESCRIPCION]],"PRODUCTO INEXISTENTE",0)</f>
        <v>PEGANTE LIQUIDO PAYASITO 40GR</v>
      </c>
      <c r="D593" s="1">
        <v>45916</v>
      </c>
      <c r="E593">
        <v>1</v>
      </c>
    </row>
    <row r="594" spans="1:5" x14ac:dyDescent="0.25">
      <c r="A594">
        <v>3655</v>
      </c>
      <c r="B594" t="str">
        <f>SALIDAS[[#This Row],[CODIGO]]&amp;SALIDAS[[#This Row],[FECHA]]</f>
        <v>365545916</v>
      </c>
      <c r="C594" t="str" cm="1">
        <f t="array" ref="C594">_xlfn.XLOOKUP(SALIDAS[[#This Row],[CODIGO]],STOCK[[#All],[CODIGO]],STOCK[[#All],[DESCRIPCION]],"PRODUCTO INEXISTENTE",0)</f>
        <v>PLASTILINA EN BARRA</v>
      </c>
      <c r="D594" s="1">
        <v>45916</v>
      </c>
      <c r="E594">
        <v>1</v>
      </c>
    </row>
    <row r="595" spans="1:5" x14ac:dyDescent="0.25">
      <c r="A595">
        <v>3661</v>
      </c>
      <c r="B595" t="str">
        <f>SALIDAS[[#This Row],[CODIGO]]&amp;SALIDAS[[#This Row],[FECHA]]</f>
        <v>366145916</v>
      </c>
      <c r="C595" t="str" cm="1">
        <f t="array" ref="C595">_xlfn.XLOOKUP(SALIDAS[[#This Row],[CODIGO]],STOCK[[#All],[CODIGO]],STOCK[[#All],[DESCRIPCION]],"PRODUCTO INEXISTENTE",0)</f>
        <v>PLASTILINA TRENSITO*10 LARGA</v>
      </c>
      <c r="D595" s="1">
        <v>45916</v>
      </c>
      <c r="E595">
        <v>1</v>
      </c>
    </row>
    <row r="596" spans="1:5" x14ac:dyDescent="0.25">
      <c r="A596">
        <v>3743</v>
      </c>
      <c r="B596" t="str">
        <f>SALIDAS[[#This Row],[CODIGO]]&amp;SALIDAS[[#This Row],[FECHA]]</f>
        <v>374345916</v>
      </c>
      <c r="C596" t="str" cm="1">
        <f t="array" ref="C596">_xlfn.XLOOKUP(SALIDAS[[#This Row],[CODIGO]],STOCK[[#All],[CODIGO]],STOCK[[#All],[DESCRIPCION]],"PRODUCTO INEXISTENTE",0)</f>
        <v>PORTAMINAS 0,5 OE-154</v>
      </c>
      <c r="D596" s="1">
        <v>45916</v>
      </c>
      <c r="E596">
        <v>1</v>
      </c>
    </row>
    <row r="597" spans="1:5" x14ac:dyDescent="0.25">
      <c r="A597">
        <v>4122</v>
      </c>
      <c r="B597" t="str">
        <f>SALIDAS[[#This Row],[CODIGO]]&amp;SALIDAS[[#This Row],[FECHA]]</f>
        <v>412245916</v>
      </c>
      <c r="C597" t="str" cm="1">
        <f t="array" ref="C597">_xlfn.XLOOKUP(SALIDAS[[#This Row],[CODIGO]],STOCK[[#All],[CODIGO]],STOCK[[#All],[DESCRIPCION]],"PRODUCTO INEXISTENTE",0)</f>
        <v>SILICONA BARRA DELGADA OE-196</v>
      </c>
      <c r="D597" s="1">
        <v>45916</v>
      </c>
      <c r="E597">
        <v>5</v>
      </c>
    </row>
    <row r="598" spans="1:5" x14ac:dyDescent="0.25">
      <c r="A598">
        <v>11540</v>
      </c>
      <c r="B598" t="str">
        <f>SALIDAS[[#This Row],[CODIGO]]&amp;SALIDAS[[#This Row],[FECHA]]</f>
        <v>1154045916</v>
      </c>
      <c r="C598" t="str" cm="1">
        <f t="array" ref="C598">_xlfn.XLOOKUP(SALIDAS[[#This Row],[CODIGO]],STOCK[[#All],[CODIGO]],STOCK[[#All],[DESCRIPCION]],"PRODUCTO INEXISTENTE",0)</f>
        <v>SILICONA LIQUIDA OE-190 30ML</v>
      </c>
      <c r="D598" s="1">
        <v>45916</v>
      </c>
      <c r="E598">
        <v>1</v>
      </c>
    </row>
    <row r="599" spans="1:5" x14ac:dyDescent="0.25">
      <c r="A599">
        <v>11541</v>
      </c>
      <c r="B599" t="str">
        <f>SALIDAS[[#This Row],[CODIGO]]&amp;SALIDAS[[#This Row],[FECHA]]</f>
        <v>1154145916</v>
      </c>
      <c r="C599" t="str" cm="1">
        <f t="array" ref="C599">_xlfn.XLOOKUP(SALIDAS[[#This Row],[CODIGO]],STOCK[[#All],[CODIGO]],STOCK[[#All],[DESCRIPCION]],"PRODUCTO INEXISTENTE",0)</f>
        <v>SILICONA LIQUIDA OE-191 60ML</v>
      </c>
      <c r="D599" s="1">
        <v>45916</v>
      </c>
      <c r="E599">
        <v>1</v>
      </c>
    </row>
    <row r="600" spans="1:5" x14ac:dyDescent="0.25">
      <c r="A600">
        <v>8835</v>
      </c>
      <c r="B600" t="str">
        <f>SALIDAS[[#This Row],[CODIGO]]&amp;SALIDAS[[#This Row],[FECHA]]</f>
        <v>883545916</v>
      </c>
      <c r="C600" t="str" cm="1">
        <f t="array" ref="C600">_xlfn.XLOOKUP(SALIDAS[[#This Row],[CODIGO]],STOCK[[#All],[CODIGO]],STOCK[[#All],[DESCRIPCION]],"PRODUCTO INEXISTENTE",0)</f>
        <v>TAJALAPIZ DEPOSITO GIGO</v>
      </c>
      <c r="D600" s="1">
        <v>45916</v>
      </c>
      <c r="E600">
        <v>2</v>
      </c>
    </row>
    <row r="601" spans="1:5" x14ac:dyDescent="0.25">
      <c r="A601">
        <v>4244</v>
      </c>
      <c r="B601" t="str">
        <f>SALIDAS[[#This Row],[CODIGO]]&amp;SALIDAS[[#This Row],[FECHA]]</f>
        <v>424445916</v>
      </c>
      <c r="C601" t="str" cm="1">
        <f t="array" ref="C601">_xlfn.XLOOKUP(SALIDAS[[#This Row],[CODIGO]],STOCK[[#All],[CODIGO]],STOCK[[#All],[DESCRIPCION]],"PRODUCTO INEXISTENTE",0)</f>
        <v>TAJALAPIZ METALICO</v>
      </c>
      <c r="D601" s="1">
        <v>45916</v>
      </c>
      <c r="E601">
        <v>1</v>
      </c>
    </row>
    <row r="602" spans="1:5" x14ac:dyDescent="0.25">
      <c r="A602">
        <v>801</v>
      </c>
      <c r="B602" t="str">
        <f>SALIDAS[[#This Row],[CODIGO]]&amp;SALIDAS[[#This Row],[FECHA]]</f>
        <v>80145916</v>
      </c>
      <c r="C602" t="str" cm="1">
        <f t="array" ref="C602">_xlfn.XLOOKUP(SALIDAS[[#This Row],[CODIGO]],STOCK[[#All],[CODIGO]],STOCK[[#All],[DESCRIPCION]],"PRODUCTO INEXISTENTE",0)</f>
        <v>TALONARIO DE RECIBO GRANDE 55H</v>
      </c>
      <c r="D602" s="1">
        <v>45916</v>
      </c>
      <c r="E602">
        <v>1</v>
      </c>
    </row>
    <row r="603" spans="1:5" x14ac:dyDescent="0.25">
      <c r="A603">
        <v>8004</v>
      </c>
      <c r="B603" t="str">
        <f>SALIDAS[[#This Row],[CODIGO]]&amp;SALIDAS[[#This Row],[FECHA]]</f>
        <v>800445916</v>
      </c>
      <c r="C603" t="str" cm="1">
        <f t="array" ref="C603">_xlfn.XLOOKUP(SALIDAS[[#This Row],[CODIGO]],STOCK[[#All],[CODIGO]],STOCK[[#All],[DESCRIPCION]],"PRODUCTO INEXISTENTE",0)</f>
        <v>TIJERA OE-228 OFICINA 6,5</v>
      </c>
      <c r="D603" s="1">
        <v>45916</v>
      </c>
      <c r="E603">
        <v>1</v>
      </c>
    </row>
    <row r="604" spans="1:5" x14ac:dyDescent="0.25">
      <c r="A604">
        <v>9287</v>
      </c>
      <c r="B604" t="str">
        <f>SALIDAS[[#This Row],[CODIGO]]&amp;SALIDAS[[#This Row],[FECHA]]</f>
        <v>928745916</v>
      </c>
      <c r="C604" t="str" cm="1">
        <f t="array" ref="C604">_xlfn.XLOOKUP(SALIDAS[[#This Row],[CODIGO]],STOCK[[#All],[CODIGO]],STOCK[[#All],[DESCRIPCION]],"PRODUCTO INEXISTENTE",0)</f>
        <v>FOMY ESCARCHADO 1/8</v>
      </c>
      <c r="D604" s="1">
        <v>45916</v>
      </c>
      <c r="E604">
        <v>5</v>
      </c>
    </row>
    <row r="605" spans="1:5" x14ac:dyDescent="0.25">
      <c r="A605">
        <v>293</v>
      </c>
      <c r="B605" t="str">
        <f>SALIDAS[[#This Row],[CODIGO]]&amp;SALIDAS[[#This Row],[FECHA]]</f>
        <v>29345917</v>
      </c>
      <c r="C605" t="str" cm="1">
        <f t="array" ref="C605">_xlfn.XLOOKUP(SALIDAS[[#This Row],[CODIGO]],STOCK[[#All],[CODIGO]],STOCK[[#All],[DESCRIPCION]],"PRODUCTO INEXISTENTE",0)</f>
        <v>ARCILLA 300GR</v>
      </c>
      <c r="D605" s="1">
        <v>45917</v>
      </c>
      <c r="E605">
        <v>1</v>
      </c>
    </row>
    <row r="606" spans="1:5" x14ac:dyDescent="0.25">
      <c r="A606">
        <v>418</v>
      </c>
      <c r="B606" t="str">
        <f>SALIDAS[[#This Row],[CODIGO]]&amp;SALIDAS[[#This Row],[FECHA]]</f>
        <v>41845917</v>
      </c>
      <c r="C606" t="str" cm="1">
        <f t="array" ref="C606">_xlfn.XLOOKUP(SALIDAS[[#This Row],[CODIGO]],STOCK[[#All],[CODIGO]],STOCK[[#All],[DESCRIPCION]],"PRODUCTO INEXISTENTE",0)</f>
        <v>AZ CARTA ECONOMICA</v>
      </c>
      <c r="D606" s="1">
        <v>45917</v>
      </c>
      <c r="E606">
        <v>1</v>
      </c>
    </row>
    <row r="607" spans="1:5" x14ac:dyDescent="0.25">
      <c r="A607" s="2">
        <v>428</v>
      </c>
      <c r="B607" t="str">
        <f>SALIDAS[[#This Row],[CODIGO]]&amp;SALIDAS[[#This Row],[FECHA]]</f>
        <v>42845917</v>
      </c>
      <c r="C607" t="str" cm="1">
        <f t="array" ref="C607">_xlfn.XLOOKUP(SALIDAS[[#This Row],[CODIGO]],STOCK[[#All],[CODIGO]],STOCK[[#All],[DESCRIPCION]],"PRODUCTO INEXISTENTE",0)</f>
        <v>BALSO CUADRADO DE 10*10MM</v>
      </c>
      <c r="D607" s="1">
        <v>45917</v>
      </c>
      <c r="E607">
        <v>1</v>
      </c>
    </row>
    <row r="608" spans="1:5" x14ac:dyDescent="0.25">
      <c r="A608">
        <v>8102</v>
      </c>
      <c r="B608" t="str">
        <f>SALIDAS[[#This Row],[CODIGO]]&amp;SALIDAS[[#This Row],[FECHA]]</f>
        <v>810245917</v>
      </c>
      <c r="C608" t="str" cm="1">
        <f t="array" ref="C608">_xlfn.XLOOKUP(SALIDAS[[#This Row],[CODIGO]],STOCK[[#All],[CODIGO]],STOCK[[#All],[DESCRIPCION]],"PRODUCTO INEXISTENTE",0)</f>
        <v>BOLI OE-076 S/GEL 0,7</v>
      </c>
      <c r="D608" s="1">
        <v>45917</v>
      </c>
      <c r="E608">
        <v>6</v>
      </c>
    </row>
    <row r="609" spans="1:5" x14ac:dyDescent="0.25">
      <c r="A609">
        <v>780</v>
      </c>
      <c r="B609" t="str">
        <f>SALIDAS[[#This Row],[CODIGO]]&amp;SALIDAS[[#This Row],[FECHA]]</f>
        <v>78045917</v>
      </c>
      <c r="C609" t="str" cm="1">
        <f t="array" ref="C609">_xlfn.XLOOKUP(SALIDAS[[#This Row],[CODIGO]],STOCK[[#All],[CODIGO]],STOCK[[#All],[DESCRIPCION]],"PRODUCTO INEXISTENTE",0)</f>
        <v>BORRADOR OE-120 GOMA COLORES P1000</v>
      </c>
      <c r="D609" s="1">
        <v>45917</v>
      </c>
      <c r="E609">
        <v>2</v>
      </c>
    </row>
    <row r="610" spans="1:5" x14ac:dyDescent="0.25">
      <c r="A610">
        <v>8724</v>
      </c>
      <c r="B610" t="str">
        <f>SALIDAS[[#This Row],[CODIGO]]&amp;SALIDAS[[#This Row],[FECHA]]</f>
        <v>872445917</v>
      </c>
      <c r="C610" t="str" cm="1">
        <f t="array" ref="C610">_xlfn.XLOOKUP(SALIDAS[[#This Row],[CODIGO]],STOCK[[#All],[CODIGO]],STOCK[[#All],[DESCRIPCION]],"PRODUCTO INEXISTENTE",0)</f>
        <v>BORRADOR OE-124 GOMA COLORES P400</v>
      </c>
      <c r="D610" s="1">
        <v>45917</v>
      </c>
      <c r="E610">
        <v>3</v>
      </c>
    </row>
    <row r="611" spans="1:5" x14ac:dyDescent="0.25">
      <c r="A611">
        <v>1119</v>
      </c>
      <c r="B611" t="str">
        <f>SALIDAS[[#This Row],[CODIGO]]&amp;SALIDAS[[#This Row],[FECHA]]</f>
        <v>111945917</v>
      </c>
      <c r="C611" t="str" cm="1">
        <f t="array" ref="C611">_xlfn.XLOOKUP(SALIDAS[[#This Row],[CODIGO]],STOCK[[#All],[CODIGO]],STOCK[[#All],[DESCRIPCION]],"PRODUCTO INEXISTENTE",0)</f>
        <v>CARPETA PRESENTACION CARTA</v>
      </c>
      <c r="D611" s="1">
        <v>45917</v>
      </c>
      <c r="E611">
        <v>2</v>
      </c>
    </row>
    <row r="612" spans="1:5" x14ac:dyDescent="0.25">
      <c r="A612">
        <v>1264</v>
      </c>
      <c r="B612" t="str">
        <f>SALIDAS[[#This Row],[CODIGO]]&amp;SALIDAS[[#This Row],[FECHA]]</f>
        <v>126445917</v>
      </c>
      <c r="C612" t="str" cm="1">
        <f t="array" ref="C612">_xlfn.XLOOKUP(SALIDAS[[#This Row],[CODIGO]],STOCK[[#All],[CODIGO]],STOCK[[#All],[DESCRIPCION]],"PRODUCTO INEXISTENTE",0)</f>
        <v>CARTON PAJA 1/8</v>
      </c>
      <c r="D612" s="1">
        <v>45917</v>
      </c>
      <c r="E612">
        <v>1</v>
      </c>
    </row>
    <row r="613" spans="1:5" x14ac:dyDescent="0.25">
      <c r="A613">
        <v>1266</v>
      </c>
      <c r="B613" t="str">
        <f>SALIDAS[[#This Row],[CODIGO]]&amp;SALIDAS[[#This Row],[FECHA]]</f>
        <v>126645917</v>
      </c>
      <c r="C613" t="str" cm="1">
        <f t="array" ref="C613">_xlfn.XLOOKUP(SALIDAS[[#This Row],[CODIGO]],STOCK[[#All],[CODIGO]],STOCK[[#All],[DESCRIPCION]],"PRODUCTO INEXISTENTE",0)</f>
        <v>CARTON PAJA PLIEGO</v>
      </c>
      <c r="D613" s="1">
        <v>45917</v>
      </c>
      <c r="E613">
        <v>1</v>
      </c>
    </row>
    <row r="614" spans="1:5" x14ac:dyDescent="0.25">
      <c r="A614">
        <v>1271</v>
      </c>
      <c r="B614" t="str">
        <f>SALIDAS[[#This Row],[CODIGO]]&amp;SALIDAS[[#This Row],[FECHA]]</f>
        <v>127145917</v>
      </c>
      <c r="C614" t="str" cm="1">
        <f t="array" ref="C614">_xlfn.XLOOKUP(SALIDAS[[#This Row],[CODIGO]],STOCK[[#All],[CODIGO]],STOCK[[#All],[DESCRIPCION]],"PRODUCTO INEXISTENTE",0)</f>
        <v>CARTON PRENSADO 1/8</v>
      </c>
      <c r="D614" s="1">
        <v>45917</v>
      </c>
      <c r="E614">
        <v>1</v>
      </c>
    </row>
    <row r="615" spans="1:5" x14ac:dyDescent="0.25">
      <c r="A615">
        <v>1341</v>
      </c>
      <c r="B615" t="str">
        <f>SALIDAS[[#This Row],[CODIGO]]&amp;SALIDAS[[#This Row],[FECHA]]</f>
        <v>134145917</v>
      </c>
      <c r="C615" t="str" cm="1">
        <f t="array" ref="C615">_xlfn.XLOOKUP(SALIDAS[[#This Row],[CODIGO]],STOCK[[#All],[CODIGO]],STOCK[[#All],[DESCRIPCION]],"PRODUCTO INEXISTENTE",0)</f>
        <v>CARTULINA BRISTOL 1/8</v>
      </c>
      <c r="D615" s="1">
        <v>45917</v>
      </c>
      <c r="E615">
        <v>6</v>
      </c>
    </row>
    <row r="616" spans="1:5" x14ac:dyDescent="0.25">
      <c r="A616">
        <v>1345</v>
      </c>
      <c r="B616" t="str">
        <f>SALIDAS[[#This Row],[CODIGO]]&amp;SALIDAS[[#This Row],[FECHA]]</f>
        <v>134545917</v>
      </c>
      <c r="C616" t="str" cm="1">
        <f t="array" ref="C616">_xlfn.XLOOKUP(SALIDAS[[#This Row],[CODIGO]],STOCK[[#All],[CODIGO]],STOCK[[#All],[DESCRIPCION]],"PRODUCTO INEXISTENTE",0)</f>
        <v>CARTULINA BRISTOL 1/8 *10</v>
      </c>
      <c r="D616" s="1">
        <v>45917</v>
      </c>
      <c r="E616">
        <v>2</v>
      </c>
    </row>
    <row r="617" spans="1:5" x14ac:dyDescent="0.25">
      <c r="A617">
        <v>1351</v>
      </c>
      <c r="B617" t="str">
        <f>SALIDAS[[#This Row],[CODIGO]]&amp;SALIDAS[[#This Row],[FECHA]]</f>
        <v>135145917</v>
      </c>
      <c r="C617" t="str" cm="1">
        <f t="array" ref="C617">_xlfn.XLOOKUP(SALIDAS[[#This Row],[CODIGO]],STOCK[[#All],[CODIGO]],STOCK[[#All],[DESCRIPCION]],"PRODUCTO INEXISTENTE",0)</f>
        <v>CARTULINA BRISTOL PLIEGO 70*100</v>
      </c>
      <c r="D617" s="1">
        <v>45917</v>
      </c>
      <c r="E617">
        <v>10</v>
      </c>
    </row>
    <row r="618" spans="1:5" x14ac:dyDescent="0.25">
      <c r="A618">
        <v>1489</v>
      </c>
      <c r="B618" t="str">
        <f>SALIDAS[[#This Row],[CODIGO]]&amp;SALIDAS[[#This Row],[FECHA]]</f>
        <v>148945917</v>
      </c>
      <c r="C618" t="str" cm="1">
        <f t="array" ref="C618">_xlfn.XLOOKUP(SALIDAS[[#This Row],[CODIGO]],STOCK[[#All],[CODIGO]],STOCK[[#All],[DESCRIPCION]],"PRODUCTO INEXISTENTE",0)</f>
        <v>CINTA ENMASCARAR 12*25 TESA</v>
      </c>
      <c r="D618" s="1">
        <v>45917</v>
      </c>
      <c r="E618">
        <v>1</v>
      </c>
    </row>
    <row r="619" spans="1:5" x14ac:dyDescent="0.25">
      <c r="A619">
        <v>1495</v>
      </c>
      <c r="B619" t="str">
        <f>SALIDAS[[#This Row],[CODIGO]]&amp;SALIDAS[[#This Row],[FECHA]]</f>
        <v>149545917</v>
      </c>
      <c r="C619" t="str" cm="1">
        <f t="array" ref="C619">_xlfn.XLOOKUP(SALIDAS[[#This Row],[CODIGO]],STOCK[[#All],[CODIGO]],STOCK[[#All],[DESCRIPCION]],"PRODUCTO INEXISTENTE",0)</f>
        <v>CINTA ENMASCARAR 24*25 TESA</v>
      </c>
      <c r="D619" s="1">
        <v>45917</v>
      </c>
      <c r="E619">
        <v>1</v>
      </c>
    </row>
    <row r="620" spans="1:5" x14ac:dyDescent="0.25">
      <c r="A620">
        <v>8343</v>
      </c>
      <c r="B620" t="str">
        <f>SALIDAS[[#This Row],[CODIGO]]&amp;SALIDAS[[#This Row],[FECHA]]</f>
        <v>834345917</v>
      </c>
      <c r="C620" t="str" cm="1">
        <f t="array" ref="C620">_xlfn.XLOOKUP(SALIDAS[[#This Row],[CODIGO]],STOCK[[#All],[CODIGO]],STOCK[[#All],[DESCRIPCION]],"PRODUCTO INEXISTENTE",0)</f>
        <v>COMPAS PRESICION BOINK</v>
      </c>
      <c r="D620" s="1">
        <v>45917</v>
      </c>
      <c r="E620">
        <v>1</v>
      </c>
    </row>
    <row r="621" spans="1:5" x14ac:dyDescent="0.25">
      <c r="A621">
        <v>1773</v>
      </c>
      <c r="B621" t="str">
        <f>SALIDAS[[#This Row],[CODIGO]]&amp;SALIDAS[[#This Row],[FECHA]]</f>
        <v>177345917</v>
      </c>
      <c r="C621" t="str" cm="1">
        <f t="array" ref="C621">_xlfn.XLOOKUP(SALIDAS[[#This Row],[CODIGO]],STOCK[[#All],[CODIGO]],STOCK[[#All],[DESCRIPCION]],"PRODUCTO INEXISTENTE",0)</f>
        <v>CORRECTOR CINTA OE-260</v>
      </c>
      <c r="D621" s="1">
        <v>45917</v>
      </c>
      <c r="E621">
        <v>1</v>
      </c>
    </row>
    <row r="622" spans="1:5" x14ac:dyDescent="0.25">
      <c r="A622">
        <v>16749</v>
      </c>
      <c r="B622" t="str">
        <f>SALIDAS[[#This Row],[CODIGO]]&amp;SALIDAS[[#This Row],[FECHA]]</f>
        <v>1674945917</v>
      </c>
      <c r="C622" t="str" cm="1">
        <f t="array" ref="C622">_xlfn.XLOOKUP(SALIDAS[[#This Row],[CODIGO]],STOCK[[#All],[CODIGO]],STOCK[[#All],[DESCRIPCION]],"PRODUCTO INEXISTENTE",0)</f>
        <v>CUADERNILLO DOBLE CUADRICULADO</v>
      </c>
      <c r="D622" s="1">
        <v>45917</v>
      </c>
      <c r="E622">
        <v>2</v>
      </c>
    </row>
    <row r="623" spans="1:5" x14ac:dyDescent="0.25">
      <c r="A623">
        <v>14791</v>
      </c>
      <c r="B623" t="str">
        <f>SALIDAS[[#This Row],[CODIGO]]&amp;SALIDAS[[#This Row],[FECHA]]</f>
        <v>1479145917</v>
      </c>
      <c r="C623" t="str" cm="1">
        <f t="array" ref="C623">_xlfn.XLOOKUP(SALIDAS[[#This Row],[CODIGO]],STOCK[[#All],[CODIGO]],STOCK[[#All],[DESCRIPCION]],"PRODUCTO INEXISTENTE",0)</f>
        <v>CUADERNO COSIDO 100H</v>
      </c>
      <c r="D623" s="1">
        <v>45917</v>
      </c>
      <c r="E623">
        <v>3</v>
      </c>
    </row>
    <row r="624" spans="1:5" x14ac:dyDescent="0.25">
      <c r="A624">
        <v>10591</v>
      </c>
      <c r="B624" t="str">
        <f>SALIDAS[[#This Row],[CODIGO]]&amp;SALIDAS[[#This Row],[FECHA]]</f>
        <v>1059145917</v>
      </c>
      <c r="C624" t="str" cm="1">
        <f t="array" ref="C624">_xlfn.XLOOKUP(SALIDAS[[#This Row],[CODIGO]],STOCK[[#All],[CODIGO]],STOCK[[#All],[DESCRIPCION]],"PRODUCTO INEXISTENTE",0)</f>
        <v>CUADERNO COSIDO 50H</v>
      </c>
      <c r="D624" s="1">
        <v>45917</v>
      </c>
      <c r="E624">
        <v>4</v>
      </c>
    </row>
    <row r="625" spans="1:5" x14ac:dyDescent="0.25">
      <c r="A625">
        <v>3394</v>
      </c>
      <c r="B625" t="str">
        <f>SALIDAS[[#This Row],[CODIGO]]&amp;SALIDAS[[#This Row],[FECHA]]</f>
        <v>339445917</v>
      </c>
      <c r="C625" t="str" cm="1">
        <f t="array" ref="C625">_xlfn.XLOOKUP(SALIDAS[[#This Row],[CODIGO]],STOCK[[#All],[CODIGO]],STOCK[[#All],[DESCRIPCION]],"PRODUCTO INEXISTENTE",0)</f>
        <v>FACTURERA 1/16 PERIODICO</v>
      </c>
      <c r="D625" s="1">
        <v>45917</v>
      </c>
      <c r="E625">
        <v>1</v>
      </c>
    </row>
    <row r="626" spans="1:5" x14ac:dyDescent="0.25">
      <c r="A626">
        <v>3395</v>
      </c>
      <c r="B626" t="str">
        <f>SALIDAS[[#This Row],[CODIGO]]&amp;SALIDAS[[#This Row],[FECHA]]</f>
        <v>339545917</v>
      </c>
      <c r="C626" t="str" cm="1">
        <f t="array" ref="C626">_xlfn.XLOOKUP(SALIDAS[[#This Row],[CODIGO]],STOCK[[#All],[CODIGO]],STOCK[[#All],[DESCRIPCION]],"PRODUCTO INEXISTENTE",0)</f>
        <v>FACTURERA 1/32 AUTOC 30H</v>
      </c>
      <c r="D626" s="1">
        <v>45917</v>
      </c>
      <c r="E626">
        <v>1</v>
      </c>
    </row>
    <row r="627" spans="1:5" x14ac:dyDescent="0.25">
      <c r="A627">
        <v>3399</v>
      </c>
      <c r="B627" t="str">
        <f>SALIDAS[[#This Row],[CODIGO]]&amp;SALIDAS[[#This Row],[FECHA]]</f>
        <v>339945917</v>
      </c>
      <c r="C627" t="str" cm="1">
        <f t="array" ref="C627">_xlfn.XLOOKUP(SALIDAS[[#This Row],[CODIGO]],STOCK[[#All],[CODIGO]],STOCK[[#All],[DESCRIPCION]],"PRODUCTO INEXISTENTE",0)</f>
        <v>FACTURERA 1/32 PERIODICO 45H</v>
      </c>
      <c r="D627" s="1">
        <v>45917</v>
      </c>
      <c r="E627">
        <v>1</v>
      </c>
    </row>
    <row r="628" spans="1:5" x14ac:dyDescent="0.25">
      <c r="A628">
        <v>8015</v>
      </c>
      <c r="B628" t="str">
        <f>SALIDAS[[#This Row],[CODIGO]]&amp;SALIDAS[[#This Row],[FECHA]]</f>
        <v>801545917</v>
      </c>
      <c r="C628" t="str" cm="1">
        <f t="array" ref="C628">_xlfn.XLOOKUP(SALIDAS[[#This Row],[CODIGO]],STOCK[[#All],[CODIGO]],STOCK[[#All],[DESCRIPCION]],"PRODUCTO INEXISTENTE",0)</f>
        <v>FOMY 1/8</v>
      </c>
      <c r="D628" s="1">
        <v>45917</v>
      </c>
      <c r="E628">
        <v>6</v>
      </c>
    </row>
    <row r="629" spans="1:5" x14ac:dyDescent="0.25">
      <c r="A629">
        <v>9287</v>
      </c>
      <c r="B629" t="str">
        <f>SALIDAS[[#This Row],[CODIGO]]&amp;SALIDAS[[#This Row],[FECHA]]</f>
        <v>928745917</v>
      </c>
      <c r="C629" t="str" cm="1">
        <f t="array" ref="C629">_xlfn.XLOOKUP(SALIDAS[[#This Row],[CODIGO]],STOCK[[#All],[CODIGO]],STOCK[[#All],[DESCRIPCION]],"PRODUCTO INEXISTENTE",0)</f>
        <v>FOMY ESCARCHADO 1/8</v>
      </c>
      <c r="D629" s="1">
        <v>45917</v>
      </c>
      <c r="E629">
        <v>3</v>
      </c>
    </row>
    <row r="630" spans="1:5" x14ac:dyDescent="0.25">
      <c r="A630">
        <v>8018</v>
      </c>
      <c r="B630" t="str">
        <f>SALIDAS[[#This Row],[CODIGO]]&amp;SALIDAS[[#This Row],[FECHA]]</f>
        <v>801845917</v>
      </c>
      <c r="C630" t="str" cm="1">
        <f t="array" ref="C630">_xlfn.XLOOKUP(SALIDAS[[#This Row],[CODIGO]],STOCK[[#All],[CODIGO]],STOCK[[#All],[DESCRIPCION]],"PRODUCTO INEXISTENTE",0)</f>
        <v>FOMY PLIEGO</v>
      </c>
      <c r="D630" s="1">
        <v>45917</v>
      </c>
      <c r="E630">
        <v>1</v>
      </c>
    </row>
    <row r="631" spans="1:5" x14ac:dyDescent="0.25">
      <c r="A631">
        <v>3</v>
      </c>
      <c r="B631" t="str">
        <f>SALIDAS[[#This Row],[CODIGO]]&amp;SALIDAS[[#This Row],[FECHA]]</f>
        <v>345917</v>
      </c>
      <c r="C631" t="str" cm="1">
        <f t="array" ref="C631">_xlfn.XLOOKUP(SALIDAS[[#This Row],[CODIGO]],STOCK[[#All],[CODIGO]],STOCK[[#All],[DESCRIPCION]],"PRODUCTO INEXISTENTE",0)</f>
        <v>HOJA DE VIDA 1003 DOBLE MINERVA</v>
      </c>
      <c r="D631" s="1">
        <v>45917</v>
      </c>
      <c r="E631">
        <v>3</v>
      </c>
    </row>
    <row r="632" spans="1:5" x14ac:dyDescent="0.25">
      <c r="A632">
        <v>2515</v>
      </c>
      <c r="B632" t="str">
        <f>SALIDAS[[#This Row],[CODIGO]]&amp;SALIDAS[[#This Row],[FECHA]]</f>
        <v>251545917</v>
      </c>
      <c r="C632" t="str" cm="1">
        <f t="array" ref="C632">_xlfn.XLOOKUP(SALIDAS[[#This Row],[CODIGO]],STOCK[[#All],[CODIGO]],STOCK[[#All],[DESCRIPCION]],"PRODUCTO INEXISTENTE",0)</f>
        <v>HOJA EXAMEN</v>
      </c>
      <c r="D632" s="1">
        <v>45917</v>
      </c>
      <c r="E632">
        <v>5</v>
      </c>
    </row>
    <row r="633" spans="1:5" x14ac:dyDescent="0.25">
      <c r="A633">
        <v>2589</v>
      </c>
      <c r="B633" t="str">
        <f>SALIDAS[[#This Row],[CODIGO]]&amp;SALIDAS[[#This Row],[FECHA]]</f>
        <v>258945917</v>
      </c>
      <c r="C633" t="str" cm="1">
        <f t="array" ref="C633">_xlfn.XLOOKUP(SALIDAS[[#This Row],[CODIGO]],STOCK[[#All],[CODIGO]],STOCK[[#All],[DESCRIPCION]],"PRODUCTO INEXISTENTE",0)</f>
        <v>LAMINA ICOPOR 1*1 DE 15MM</v>
      </c>
      <c r="D633" s="1">
        <v>45917</v>
      </c>
      <c r="E633">
        <v>1</v>
      </c>
    </row>
    <row r="634" spans="1:5" x14ac:dyDescent="0.25">
      <c r="A634">
        <v>2603</v>
      </c>
      <c r="B634" t="str">
        <f>SALIDAS[[#This Row],[CODIGO]]&amp;SALIDAS[[#This Row],[FECHA]]</f>
        <v>260345917</v>
      </c>
      <c r="C634" t="str" cm="1">
        <f t="array" ref="C634">_xlfn.XLOOKUP(SALIDAS[[#This Row],[CODIGO]],STOCK[[#All],[CODIGO]],STOCK[[#All],[DESCRIPCION]],"PRODUCTO INEXISTENTE",0)</f>
        <v>LAMINA ICOPOR 1/8 DE 10MM</v>
      </c>
      <c r="D634" s="1">
        <v>45917</v>
      </c>
      <c r="E634">
        <v>1</v>
      </c>
    </row>
    <row r="635" spans="1:5" x14ac:dyDescent="0.25">
      <c r="A635">
        <v>9276</v>
      </c>
      <c r="B635" t="str">
        <f>SALIDAS[[#This Row],[CODIGO]]&amp;SALIDAS[[#This Row],[FECHA]]</f>
        <v>927645917</v>
      </c>
      <c r="C635" t="str" cm="1">
        <f t="array" ref="C635">_xlfn.XLOOKUP(SALIDAS[[#This Row],[CODIGO]],STOCK[[#All],[CODIGO]],STOCK[[#All],[DESCRIPCION]],"PRODUCTO INEXISTENTE",0)</f>
        <v>LAPIZ ARTISTICO SICO BLANCO</v>
      </c>
      <c r="D635" s="1">
        <v>45917</v>
      </c>
      <c r="E635">
        <v>2</v>
      </c>
    </row>
    <row r="636" spans="1:5" x14ac:dyDescent="0.25">
      <c r="A636">
        <v>2635</v>
      </c>
      <c r="B636" t="str">
        <f>SALIDAS[[#This Row],[CODIGO]]&amp;SALIDAS[[#This Row],[FECHA]]</f>
        <v>263545917</v>
      </c>
      <c r="C636" t="str" cm="1">
        <f t="array" ref="C636">_xlfn.XLOOKUP(SALIDAS[[#This Row],[CODIGO]],STOCK[[#All],[CODIGO]],STOCK[[#All],[DESCRIPCION]],"PRODUCTO INEXISTENTE",0)</f>
        <v>LAPIZ MIRADO NEGRO</v>
      </c>
      <c r="D636" s="1">
        <v>45917</v>
      </c>
      <c r="E636">
        <v>1</v>
      </c>
    </row>
    <row r="637" spans="1:5" x14ac:dyDescent="0.25">
      <c r="A637">
        <v>7664</v>
      </c>
      <c r="B637" t="str">
        <f>SALIDAS[[#This Row],[CODIGO]]&amp;SALIDAS[[#This Row],[FECHA]]</f>
        <v>766445917</v>
      </c>
      <c r="C637" t="str" cm="1">
        <f t="array" ref="C637">_xlfn.XLOOKUP(SALIDAS[[#This Row],[CODIGO]],STOCK[[#All],[CODIGO]],STOCK[[#All],[DESCRIPCION]],"PRODUCTO INEXISTENTE",0)</f>
        <v>LAPIZ OE-150 NEGRO</v>
      </c>
      <c r="D637" s="1">
        <v>45917</v>
      </c>
      <c r="E637">
        <v>4</v>
      </c>
    </row>
    <row r="638" spans="1:5" x14ac:dyDescent="0.25">
      <c r="A638">
        <v>2648</v>
      </c>
      <c r="B638" t="str">
        <f>SALIDAS[[#This Row],[CODIGO]]&amp;SALIDAS[[#This Row],[FECHA]]</f>
        <v>264845917</v>
      </c>
      <c r="C638" t="str" cm="1">
        <f t="array" ref="C638">_xlfn.XLOOKUP(SALIDAS[[#This Row],[CODIGO]],STOCK[[#All],[CODIGO]],STOCK[[#All],[DESCRIPCION]],"PRODUCTO INEXISTENTE",0)</f>
        <v>LAPIZ ROJO COLORCHECK</v>
      </c>
      <c r="D638" s="1">
        <v>45917</v>
      </c>
      <c r="E638">
        <v>1</v>
      </c>
    </row>
    <row r="639" spans="1:5" x14ac:dyDescent="0.25">
      <c r="A639">
        <v>2770</v>
      </c>
      <c r="B639" t="str">
        <f>SALIDAS[[#This Row],[CODIGO]]&amp;SALIDAS[[#This Row],[FECHA]]</f>
        <v>277045917</v>
      </c>
      <c r="C639" t="str" cm="1">
        <f t="array" ref="C639">_xlfn.XLOOKUP(SALIDAS[[#This Row],[CODIGO]],STOCK[[#All],[CODIGO]],STOCK[[#All],[DESCRIPCION]],"PRODUCTO INEXISTENTE",0)</f>
        <v>MANTECA CACAO LABIAL</v>
      </c>
      <c r="D639" s="1">
        <v>45917</v>
      </c>
      <c r="E639">
        <v>1</v>
      </c>
    </row>
    <row r="640" spans="1:5" x14ac:dyDescent="0.25">
      <c r="A640">
        <v>2860</v>
      </c>
      <c r="B640" t="str">
        <f>SALIDAS[[#This Row],[CODIGO]]&amp;SALIDAS[[#This Row],[FECHA]]</f>
        <v>286045917</v>
      </c>
      <c r="C640" t="str" cm="1">
        <f t="array" ref="C640">_xlfn.XLOOKUP(SALIDAS[[#This Row],[CODIGO]],STOCK[[#All],[CODIGO]],STOCK[[#All],[DESCRIPCION]],"PRODUCTO INEXISTENTE",0)</f>
        <v>MICROPUNTA PELIKAN</v>
      </c>
      <c r="D640" s="1">
        <v>45917</v>
      </c>
      <c r="E640">
        <v>9</v>
      </c>
    </row>
    <row r="641" spans="1:5" x14ac:dyDescent="0.25">
      <c r="A641">
        <v>3271</v>
      </c>
      <c r="B641" t="str">
        <f>SALIDAS[[#This Row],[CODIGO]]&amp;SALIDAS[[#This Row],[FECHA]]</f>
        <v>327145917</v>
      </c>
      <c r="C641" t="str" cm="1">
        <f t="array" ref="C641">_xlfn.XLOOKUP(SALIDAS[[#This Row],[CODIGO]],STOCK[[#All],[CODIGO]],STOCK[[#All],[DESCRIPCION]],"PRODUCTO INEXISTENTE",0)</f>
        <v>PAPEL CRAF PLIEGO 70*100</v>
      </c>
      <c r="D641" s="1">
        <v>45917</v>
      </c>
      <c r="E641">
        <v>7</v>
      </c>
    </row>
    <row r="642" spans="1:5" x14ac:dyDescent="0.25">
      <c r="A642">
        <v>3304</v>
      </c>
      <c r="B642" t="str">
        <f>SALIDAS[[#This Row],[CODIGO]]&amp;SALIDAS[[#This Row],[FECHA]]</f>
        <v>330445917</v>
      </c>
      <c r="C642" t="str" cm="1">
        <f t="array" ref="C642">_xlfn.XLOOKUP(SALIDAS[[#This Row],[CODIGO]],STOCK[[#All],[CODIGO]],STOCK[[#All],[DESCRIPCION]],"PRODUCTO INEXISTENTE",0)</f>
        <v>PAPEL IRIS</v>
      </c>
      <c r="D642" s="1">
        <v>45917</v>
      </c>
      <c r="E642">
        <v>13</v>
      </c>
    </row>
    <row r="643" spans="1:5" x14ac:dyDescent="0.25">
      <c r="A643">
        <v>4422</v>
      </c>
      <c r="B643" t="str">
        <f>SALIDAS[[#This Row],[CODIGO]]&amp;SALIDAS[[#This Row],[FECHA]]</f>
        <v>442245917</v>
      </c>
      <c r="C643" t="str" cm="1">
        <f t="array" ref="C643">_xlfn.XLOOKUP(SALIDAS[[#This Row],[CODIGO]],STOCK[[#All],[CODIGO]],STOCK[[#All],[DESCRIPCION]],"PRODUCTO INEXISTENTE",0)</f>
        <v>PEGANTE BARRA OE-212 21GR</v>
      </c>
      <c r="D643" s="1">
        <v>45917</v>
      </c>
      <c r="E643">
        <v>1</v>
      </c>
    </row>
    <row r="644" spans="1:5" x14ac:dyDescent="0.25">
      <c r="A644">
        <v>3929</v>
      </c>
      <c r="B644" t="str">
        <f>SALIDAS[[#This Row],[CODIGO]]&amp;SALIDAS[[#This Row],[FECHA]]</f>
        <v>392945917</v>
      </c>
      <c r="C644" t="str" cm="1">
        <f t="array" ref="C644">_xlfn.XLOOKUP(SALIDAS[[#This Row],[CODIGO]],STOCK[[#All],[CODIGO]],STOCK[[#All],[DESCRIPCION]],"PRODUCTO INEXISTENTE",0)</f>
        <v>ROLLO PLASTI PEGA 3M</v>
      </c>
      <c r="D644" s="1">
        <v>45917</v>
      </c>
      <c r="E644">
        <v>1</v>
      </c>
    </row>
    <row r="645" spans="1:5" x14ac:dyDescent="0.25">
      <c r="A645">
        <v>9748</v>
      </c>
      <c r="B645" t="str">
        <f>SALIDAS[[#This Row],[CODIGO]]&amp;SALIDAS[[#This Row],[FECHA]]</f>
        <v>974845917</v>
      </c>
      <c r="C645" t="str" cm="1">
        <f t="array" ref="C645">_xlfn.XLOOKUP(SALIDAS[[#This Row],[CODIGO]],STOCK[[#All],[CODIGO]],STOCK[[#All],[DESCRIPCION]],"PRODUCTO INEXISTENTE",0)</f>
        <v>SILICONA BARRA GRUESA OE-196</v>
      </c>
      <c r="D645" s="1">
        <v>45917</v>
      </c>
      <c r="E645">
        <v>5</v>
      </c>
    </row>
    <row r="646" spans="1:5" x14ac:dyDescent="0.25">
      <c r="A646">
        <v>4134</v>
      </c>
      <c r="B646" t="str">
        <f>SALIDAS[[#This Row],[CODIGO]]&amp;SALIDAS[[#This Row],[FECHA]]</f>
        <v>413445917</v>
      </c>
      <c r="C646" t="str" cm="1">
        <f t="array" ref="C646">_xlfn.XLOOKUP(SALIDAS[[#This Row],[CODIGO]],STOCK[[#All],[CODIGO]],STOCK[[#All],[DESCRIPCION]],"PRODUCTO INEXISTENTE",0)</f>
        <v>SOBRE OE-872 BROCHE CARTA</v>
      </c>
      <c r="D646" s="1">
        <v>45917</v>
      </c>
      <c r="E646">
        <v>1</v>
      </c>
    </row>
    <row r="647" spans="1:5" x14ac:dyDescent="0.25">
      <c r="A647">
        <v>13993</v>
      </c>
      <c r="B647" t="str">
        <f>SALIDAS[[#This Row],[CODIGO]]&amp;SALIDAS[[#This Row],[FECHA]]</f>
        <v>1399345917</v>
      </c>
      <c r="C647" t="str" cm="1">
        <f t="array" ref="C647">_xlfn.XLOOKUP(SALIDAS[[#This Row],[CODIGO]],STOCK[[#All],[CODIGO]],STOCK[[#All],[DESCRIPCION]],"PRODUCTO INEXISTENTE",0)</f>
        <v>TAJALAPIZ 2H GIGO</v>
      </c>
      <c r="D647" s="1">
        <v>45917</v>
      </c>
      <c r="E647">
        <v>1</v>
      </c>
    </row>
    <row r="648" spans="1:5" x14ac:dyDescent="0.25">
      <c r="A648">
        <v>8835</v>
      </c>
      <c r="B648" t="str">
        <f>SALIDAS[[#This Row],[CODIGO]]&amp;SALIDAS[[#This Row],[FECHA]]</f>
        <v>883545917</v>
      </c>
      <c r="C648" t="str" cm="1">
        <f t="array" ref="C648">_xlfn.XLOOKUP(SALIDAS[[#This Row],[CODIGO]],STOCK[[#All],[CODIGO]],STOCK[[#All],[DESCRIPCION]],"PRODUCTO INEXISTENTE",0)</f>
        <v>TAJALAPIZ DEPOSITO GIGO</v>
      </c>
      <c r="D648" s="1">
        <v>45917</v>
      </c>
      <c r="E648">
        <v>1</v>
      </c>
    </row>
    <row r="649" spans="1:5" x14ac:dyDescent="0.25">
      <c r="A649">
        <v>13624</v>
      </c>
      <c r="B649" t="str">
        <f>SALIDAS[[#This Row],[CODIGO]]&amp;SALIDAS[[#This Row],[FECHA]]</f>
        <v>1362445917</v>
      </c>
      <c r="C649" t="str" cm="1">
        <f t="array" ref="C649">_xlfn.XLOOKUP(SALIDAS[[#This Row],[CODIGO]],STOCK[[#All],[CODIGO]],STOCK[[#All],[DESCRIPCION]],"PRODUCTO INEXISTENTE",0)</f>
        <v>TAPABOCAS</v>
      </c>
      <c r="D649" s="1">
        <v>45917</v>
      </c>
      <c r="E649">
        <v>2</v>
      </c>
    </row>
    <row r="650" spans="1:5" x14ac:dyDescent="0.25">
      <c r="A650">
        <v>6263</v>
      </c>
      <c r="B650" t="str">
        <f>SALIDAS[[#This Row],[CODIGO]]&amp;SALIDAS[[#This Row],[FECHA]]</f>
        <v>626345917</v>
      </c>
      <c r="C650" t="str" cm="1">
        <f t="array" ref="C650">_xlfn.XLOOKUP(SALIDAS[[#This Row],[CODIGO]],STOCK[[#All],[CODIGO]],STOCK[[#All],[DESCRIPCION]],"PRODUCTO INEXISTENTE",0)</f>
        <v>TIJERA OE-234 PUNTA ROMA</v>
      </c>
      <c r="D650" s="1">
        <v>45917</v>
      </c>
      <c r="E650">
        <v>1</v>
      </c>
    </row>
    <row r="651" spans="1:5" x14ac:dyDescent="0.25">
      <c r="A651">
        <v>4470</v>
      </c>
      <c r="B651" t="str">
        <f>SALIDAS[[#This Row],[CODIGO]]&amp;SALIDAS[[#This Row],[FECHA]]</f>
        <v>447045917</v>
      </c>
      <c r="C651" t="str" cm="1">
        <f t="array" ref="C651">_xlfn.XLOOKUP(SALIDAS[[#This Row],[CODIGO]],STOCK[[#All],[CODIGO]],STOCK[[#All],[DESCRIPCION]],"PRODUCTO INEXISTENTE",0)</f>
        <v>VINILO PAYASITO 125GR</v>
      </c>
      <c r="D651" s="1">
        <v>45917</v>
      </c>
      <c r="E651">
        <v>1</v>
      </c>
    </row>
    <row r="652" spans="1:5" x14ac:dyDescent="0.25">
      <c r="A652">
        <v>15614</v>
      </c>
      <c r="B652" t="str">
        <f>SALIDAS[[#This Row],[CODIGO]]&amp;SALIDAS[[#This Row],[FECHA]]</f>
        <v>1561445917</v>
      </c>
      <c r="C652" t="str" cm="1">
        <f t="array" ref="C652">_xlfn.XLOOKUP(SALIDAS[[#This Row],[CODIGO]],STOCK[[#All],[CODIGO]],STOCK[[#All],[DESCRIPCION]],"PRODUCTO INEXISTENTE",0)</f>
        <v>PAPEL REGALO PRIMAVERA</v>
      </c>
      <c r="D652" s="1">
        <v>45917</v>
      </c>
      <c r="E652">
        <v>2</v>
      </c>
    </row>
    <row r="653" spans="1:5" x14ac:dyDescent="0.25">
      <c r="A653">
        <v>3272</v>
      </c>
      <c r="B653" t="str">
        <f>SALIDAS[[#This Row],[CODIGO]]&amp;SALIDAS[[#This Row],[FECHA]]</f>
        <v>327245918</v>
      </c>
      <c r="C653" t="str" cm="1">
        <f t="array" ref="C653">_xlfn.XLOOKUP(SALIDAS[[#This Row],[CODIGO]],STOCK[[#All],[CODIGO]],STOCK[[#All],[DESCRIPCION]],"PRODUCTO INEXISTENTE",0)</f>
        <v>PAPEL CREPE PLIEGO</v>
      </c>
      <c r="D653" s="1">
        <v>45918</v>
      </c>
      <c r="E653">
        <v>3</v>
      </c>
    </row>
    <row r="654" spans="1:5" x14ac:dyDescent="0.25">
      <c r="A654">
        <v>2247</v>
      </c>
      <c r="B654" t="str">
        <f>SALIDAS[[#This Row],[CODIGO]]&amp;SALIDAS[[#This Row],[FECHA]]</f>
        <v>224745918</v>
      </c>
      <c r="C654" t="str" cm="1">
        <f t="array" ref="C654">_xlfn.XLOOKUP(SALIDAS[[#This Row],[CODIGO]],STOCK[[#All],[CODIGO]],STOCK[[#All],[DESCRIPCION]],"PRODUCTO INEXISTENTE",0)</f>
        <v>BOLI KILOMETRICO TAPA COLOR</v>
      </c>
      <c r="D654" s="1">
        <v>45918</v>
      </c>
      <c r="E654">
        <v>1</v>
      </c>
    </row>
    <row r="655" spans="1:5" x14ac:dyDescent="0.25">
      <c r="A655">
        <v>14132</v>
      </c>
      <c r="B655" t="str">
        <f>SALIDAS[[#This Row],[CODIGO]]&amp;SALIDAS[[#This Row],[FECHA]]</f>
        <v>1413245918</v>
      </c>
      <c r="C655" t="str" cm="1">
        <f t="array" ref="C655">_xlfn.XLOOKUP(SALIDAS[[#This Row],[CODIGO]],STOCK[[#All],[CODIGO]],STOCK[[#All],[DESCRIPCION]],"PRODUCTO INEXISTENTE",0)</f>
        <v>BOLI OE-052 S/GEL 0,7 RETRACTIL</v>
      </c>
      <c r="D655" s="1">
        <v>45918</v>
      </c>
      <c r="E655">
        <v>2</v>
      </c>
    </row>
    <row r="656" spans="1:5" x14ac:dyDescent="0.25">
      <c r="A656">
        <v>8102</v>
      </c>
      <c r="B656" t="str">
        <f>SALIDAS[[#This Row],[CODIGO]]&amp;SALIDAS[[#This Row],[FECHA]]</f>
        <v>810245918</v>
      </c>
      <c r="C656" t="str" cm="1">
        <f t="array" ref="C656">_xlfn.XLOOKUP(SALIDAS[[#This Row],[CODIGO]],STOCK[[#All],[CODIGO]],STOCK[[#All],[DESCRIPCION]],"PRODUCTO INEXISTENTE",0)</f>
        <v>BOLI OE-076 S/GEL 0,7</v>
      </c>
      <c r="D656" s="1">
        <v>45918</v>
      </c>
      <c r="E656">
        <v>4</v>
      </c>
    </row>
    <row r="657" spans="1:5" x14ac:dyDescent="0.25">
      <c r="A657">
        <v>11229</v>
      </c>
      <c r="B657" t="str">
        <f>SALIDAS[[#This Row],[CODIGO]]&amp;SALIDAS[[#This Row],[FECHA]]</f>
        <v>1122945918</v>
      </c>
      <c r="C657" t="str" cm="1">
        <f t="array" ref="C657">_xlfn.XLOOKUP(SALIDAS[[#This Row],[CODIGO]],STOCK[[#All],[CODIGO]],STOCK[[#All],[DESCRIPCION]],"PRODUCTO INEXISTENTE",0)</f>
        <v>CARPETA OE-809 LEGAJADOR OFICIO</v>
      </c>
      <c r="D657" s="1">
        <v>45918</v>
      </c>
      <c r="E657">
        <v>1</v>
      </c>
    </row>
    <row r="658" spans="1:5" x14ac:dyDescent="0.25">
      <c r="A658">
        <v>1104</v>
      </c>
      <c r="B658" t="str">
        <f>SALIDAS[[#This Row],[CODIGO]]&amp;SALIDAS[[#This Row],[FECHA]]</f>
        <v>110445918</v>
      </c>
      <c r="C658" t="str" cm="1">
        <f t="array" ref="C658">_xlfn.XLOOKUP(SALIDAS[[#This Row],[CODIGO]],STOCK[[#All],[CODIGO]],STOCK[[#All],[DESCRIPCION]],"PRODUCTO INEXISTENTE",0)</f>
        <v>CARPETA OE-812 FUELLE OFICIO</v>
      </c>
      <c r="D658" s="1">
        <v>45918</v>
      </c>
      <c r="E658">
        <v>1</v>
      </c>
    </row>
    <row r="659" spans="1:5" x14ac:dyDescent="0.25">
      <c r="A659">
        <v>1264</v>
      </c>
      <c r="B659" t="str">
        <f>SALIDAS[[#This Row],[CODIGO]]&amp;SALIDAS[[#This Row],[FECHA]]</f>
        <v>126445918</v>
      </c>
      <c r="C659" t="str" cm="1">
        <f t="array" ref="C659">_xlfn.XLOOKUP(SALIDAS[[#This Row],[CODIGO]],STOCK[[#All],[CODIGO]],STOCK[[#All],[DESCRIPCION]],"PRODUCTO INEXISTENTE",0)</f>
        <v>CARTON PAJA 1/8</v>
      </c>
      <c r="D659" s="1">
        <v>45918</v>
      </c>
      <c r="E659">
        <v>3</v>
      </c>
    </row>
    <row r="660" spans="1:5" x14ac:dyDescent="0.25">
      <c r="A660">
        <v>1351</v>
      </c>
      <c r="B660" t="str">
        <f>SALIDAS[[#This Row],[CODIGO]]&amp;SALIDAS[[#This Row],[FECHA]]</f>
        <v>135145918</v>
      </c>
      <c r="C660" t="str" cm="1">
        <f t="array" ref="C660">_xlfn.XLOOKUP(SALIDAS[[#This Row],[CODIGO]],STOCK[[#All],[CODIGO]],STOCK[[#All],[DESCRIPCION]],"PRODUCTO INEXISTENTE",0)</f>
        <v>CARTULINA BRISTOL PLIEGO 70*100</v>
      </c>
      <c r="D660" s="1">
        <v>45918</v>
      </c>
      <c r="E660">
        <v>6</v>
      </c>
    </row>
    <row r="661" spans="1:5" x14ac:dyDescent="0.25">
      <c r="A661">
        <v>1540</v>
      </c>
      <c r="B661" t="str">
        <f>SALIDAS[[#This Row],[CODIGO]]&amp;SALIDAS[[#This Row],[FECHA]]</f>
        <v>154045918</v>
      </c>
      <c r="C661" t="str" cm="1">
        <f t="array" ref="C661">_xlfn.XLOOKUP(SALIDAS[[#This Row],[CODIGO]],STOCK[[#All],[CODIGO]],STOCK[[#All],[DESCRIPCION]],"PRODUCTO INEXISTENTE",0)</f>
        <v>CINTA TRANSPARENTE 12*15</v>
      </c>
      <c r="D661" s="1">
        <v>45918</v>
      </c>
      <c r="E661">
        <v>1</v>
      </c>
    </row>
    <row r="662" spans="1:5" x14ac:dyDescent="0.25">
      <c r="A662">
        <v>4651</v>
      </c>
      <c r="B662" t="str">
        <f>SALIDAS[[#This Row],[CODIGO]]&amp;SALIDAS[[#This Row],[FECHA]]</f>
        <v>465145918</v>
      </c>
      <c r="C662" t="str" cm="1">
        <f t="array" ref="C662">_xlfn.XLOOKUP(SALIDAS[[#This Row],[CODIGO]],STOCK[[#All],[CODIGO]],STOCK[[#All],[DESCRIPCION]],"PRODUCTO INEXISTENTE",0)</f>
        <v>COMPAS PRESICION GIGO</v>
      </c>
      <c r="D662" s="1">
        <v>45918</v>
      </c>
      <c r="E662">
        <v>1</v>
      </c>
    </row>
    <row r="663" spans="1:5" x14ac:dyDescent="0.25">
      <c r="A663">
        <v>53</v>
      </c>
      <c r="B663" t="str">
        <f>SALIDAS[[#This Row],[CODIGO]]&amp;SALIDAS[[#This Row],[FECHA]]</f>
        <v>5345918</v>
      </c>
      <c r="C663" t="str" cm="1">
        <f t="array" ref="C663">_xlfn.XLOOKUP(SALIDAS[[#This Row],[CODIGO]],STOCK[[#All],[CODIGO]],STOCK[[#All],[DESCRIPCION]],"PRODUCTO INEXISTENTE",0)</f>
        <v>CONTRATO ARRENDAIENTO VIVIENDA URBANA MINERVA</v>
      </c>
      <c r="D663" s="1">
        <v>45918</v>
      </c>
      <c r="E663">
        <v>1</v>
      </c>
    </row>
    <row r="664" spans="1:5" x14ac:dyDescent="0.25">
      <c r="A664">
        <v>3395</v>
      </c>
      <c r="B664" t="str">
        <f>SALIDAS[[#This Row],[CODIGO]]&amp;SALIDAS[[#This Row],[FECHA]]</f>
        <v>339545918</v>
      </c>
      <c r="C664" t="str" cm="1">
        <f t="array" ref="C664">_xlfn.XLOOKUP(SALIDAS[[#This Row],[CODIGO]],STOCK[[#All],[CODIGO]],STOCK[[#All],[DESCRIPCION]],"PRODUCTO INEXISTENTE",0)</f>
        <v>FACTURERA 1/32 AUTOC 30H</v>
      </c>
      <c r="D664" s="1">
        <v>45918</v>
      </c>
      <c r="E664">
        <v>1</v>
      </c>
    </row>
    <row r="665" spans="1:5" x14ac:dyDescent="0.25">
      <c r="A665">
        <v>3399</v>
      </c>
      <c r="B665" t="str">
        <f>SALIDAS[[#This Row],[CODIGO]]&amp;SALIDAS[[#This Row],[FECHA]]</f>
        <v>339945918</v>
      </c>
      <c r="C665" t="str" cm="1">
        <f t="array" ref="C665">_xlfn.XLOOKUP(SALIDAS[[#This Row],[CODIGO]],STOCK[[#All],[CODIGO]],STOCK[[#All],[DESCRIPCION]],"PRODUCTO INEXISTENTE",0)</f>
        <v>FACTURERA 1/32 PERIODICO 45H</v>
      </c>
      <c r="D665" s="1">
        <v>45918</v>
      </c>
      <c r="E665">
        <v>1</v>
      </c>
    </row>
    <row r="666" spans="1:5" x14ac:dyDescent="0.25">
      <c r="A666">
        <v>2346</v>
      </c>
      <c r="B666" t="str">
        <f>SALIDAS[[#This Row],[CODIGO]]&amp;SALIDAS[[#This Row],[FECHA]]</f>
        <v>234645918</v>
      </c>
      <c r="C666" t="str" cm="1">
        <f t="array" ref="C666">_xlfn.XLOOKUP(SALIDAS[[#This Row],[CODIGO]],STOCK[[#All],[CODIGO]],STOCK[[#All],[DESCRIPCION]],"PRODUCTO INEXISTENTE",0)</f>
        <v>FICHA BIBLIOGRAFICA P*100</v>
      </c>
      <c r="D666" s="1">
        <v>45918</v>
      </c>
      <c r="E666">
        <v>1</v>
      </c>
    </row>
    <row r="667" spans="1:5" x14ac:dyDescent="0.25">
      <c r="A667">
        <v>8015</v>
      </c>
      <c r="B667" t="str">
        <f>SALIDAS[[#This Row],[CODIGO]]&amp;SALIDAS[[#This Row],[FECHA]]</f>
        <v>801545918</v>
      </c>
      <c r="C667" t="str" cm="1">
        <f t="array" ref="C667">_xlfn.XLOOKUP(SALIDAS[[#This Row],[CODIGO]],STOCK[[#All],[CODIGO]],STOCK[[#All],[DESCRIPCION]],"PRODUCTO INEXISTENTE",0)</f>
        <v>FOMY 1/8</v>
      </c>
      <c r="D667" s="1">
        <v>45918</v>
      </c>
      <c r="E667">
        <v>1</v>
      </c>
    </row>
    <row r="668" spans="1:5" x14ac:dyDescent="0.25">
      <c r="A668">
        <v>9287</v>
      </c>
      <c r="B668" t="str">
        <f>SALIDAS[[#This Row],[CODIGO]]&amp;SALIDAS[[#This Row],[FECHA]]</f>
        <v>928745918</v>
      </c>
      <c r="C668" t="str" cm="1">
        <f t="array" ref="C668">_xlfn.XLOOKUP(SALIDAS[[#This Row],[CODIGO]],STOCK[[#All],[CODIGO]],STOCK[[#All],[DESCRIPCION]],"PRODUCTO INEXISTENTE",0)</f>
        <v>FOMY ESCARCHADO 1/8</v>
      </c>
      <c r="D668" s="1">
        <v>45918</v>
      </c>
      <c r="E668">
        <v>6</v>
      </c>
    </row>
    <row r="669" spans="1:5" x14ac:dyDescent="0.25">
      <c r="A669">
        <v>7106</v>
      </c>
      <c r="B669" t="str">
        <f>SALIDAS[[#This Row],[CODIGO]]&amp;SALIDAS[[#This Row],[FECHA]]</f>
        <v>710645918</v>
      </c>
      <c r="C669" t="str" cm="1">
        <f t="array" ref="C669">_xlfn.XLOOKUP(SALIDAS[[#This Row],[CODIGO]],STOCK[[#All],[CODIGO]],STOCK[[#All],[DESCRIPCION]],"PRODUCTO INEXISTENTE",0)</f>
        <v>GANCHO LEGAJADOR PLASTICO TRITON</v>
      </c>
      <c r="D669" s="1">
        <v>45918</v>
      </c>
      <c r="E669">
        <v>3</v>
      </c>
    </row>
    <row r="670" spans="1:5" x14ac:dyDescent="0.25">
      <c r="A670">
        <v>2515</v>
      </c>
      <c r="B670" t="str">
        <f>SALIDAS[[#This Row],[CODIGO]]&amp;SALIDAS[[#This Row],[FECHA]]</f>
        <v>251545918</v>
      </c>
      <c r="C670" t="str" cm="1">
        <f t="array" ref="C670">_xlfn.XLOOKUP(SALIDAS[[#This Row],[CODIGO]],STOCK[[#All],[CODIGO]],STOCK[[#All],[DESCRIPCION]],"PRODUCTO INEXISTENTE",0)</f>
        <v>HOJA EXAMEN</v>
      </c>
      <c r="D670" s="1">
        <v>45918</v>
      </c>
      <c r="E670">
        <v>18</v>
      </c>
    </row>
    <row r="671" spans="1:5" x14ac:dyDescent="0.25">
      <c r="A671">
        <v>7664</v>
      </c>
      <c r="B671" t="str">
        <f>SALIDAS[[#This Row],[CODIGO]]&amp;SALIDAS[[#This Row],[FECHA]]</f>
        <v>766445918</v>
      </c>
      <c r="C671" t="str" cm="1">
        <f t="array" ref="C671">_xlfn.XLOOKUP(SALIDAS[[#This Row],[CODIGO]],STOCK[[#All],[CODIGO]],STOCK[[#All],[DESCRIPCION]],"PRODUCTO INEXISTENTE",0)</f>
        <v>LAPIZ OE-150 NEGRO</v>
      </c>
      <c r="D671" s="1">
        <v>45918</v>
      </c>
      <c r="E671">
        <v>4</v>
      </c>
    </row>
    <row r="672" spans="1:5" x14ac:dyDescent="0.25">
      <c r="A672">
        <v>2648</v>
      </c>
      <c r="B672" t="str">
        <f>SALIDAS[[#This Row],[CODIGO]]&amp;SALIDAS[[#This Row],[FECHA]]</f>
        <v>264845918</v>
      </c>
      <c r="C672" t="str" cm="1">
        <f t="array" ref="C672">_xlfn.XLOOKUP(SALIDAS[[#This Row],[CODIGO]],STOCK[[#All],[CODIGO]],STOCK[[#All],[DESCRIPCION]],"PRODUCTO INEXISTENTE",0)</f>
        <v>LAPIZ ROJO COLORCHECK</v>
      </c>
      <c r="D672" s="1">
        <v>45918</v>
      </c>
      <c r="E672">
        <v>1</v>
      </c>
    </row>
    <row r="673" spans="1:5" x14ac:dyDescent="0.25">
      <c r="A673">
        <v>2819</v>
      </c>
      <c r="B673" t="str">
        <f>SALIDAS[[#This Row],[CODIGO]]&amp;SALIDAS[[#This Row],[FECHA]]</f>
        <v>281945918</v>
      </c>
      <c r="C673" t="str" cm="1">
        <f t="array" ref="C673">_xlfn.XLOOKUP(SALIDAS[[#This Row],[CODIGO]],STOCK[[#All],[CODIGO]],STOCK[[#All],[DESCRIPCION]],"PRODUCTO INEXISTENTE",0)</f>
        <v>MARCADOR SECO 426 PELIKAN</v>
      </c>
      <c r="D673" s="1">
        <v>45918</v>
      </c>
      <c r="E673">
        <v>1</v>
      </c>
    </row>
    <row r="674" spans="1:5" x14ac:dyDescent="0.25">
      <c r="A674">
        <v>3237</v>
      </c>
      <c r="B674" t="str">
        <f>SALIDAS[[#This Row],[CODIGO]]&amp;SALIDAS[[#This Row],[FECHA]]</f>
        <v>323745918</v>
      </c>
      <c r="C674" t="str" cm="1">
        <f t="array" ref="C674">_xlfn.XLOOKUP(SALIDAS[[#This Row],[CODIGO]],STOCK[[#All],[CODIGO]],STOCK[[#All],[DESCRIPCION]],"PRODUCTO INEXISTENTE",0)</f>
        <v>PALO PALETA LARGO</v>
      </c>
      <c r="D674" s="1">
        <v>45918</v>
      </c>
      <c r="E674">
        <v>1</v>
      </c>
    </row>
    <row r="675" spans="1:5" x14ac:dyDescent="0.25">
      <c r="A675">
        <v>3243</v>
      </c>
      <c r="B675" t="str">
        <f>SALIDAS[[#This Row],[CODIGO]]&amp;SALIDAS[[#This Row],[FECHA]]</f>
        <v>324345918</v>
      </c>
      <c r="C675" t="str" cm="1">
        <f t="array" ref="C675">_xlfn.XLOOKUP(SALIDAS[[#This Row],[CODIGO]],STOCK[[#All],[CODIGO]],STOCK[[#All],[DESCRIPCION]],"PRODUCTO INEXISTENTE",0)</f>
        <v>PALO PINCHO 30CM *100</v>
      </c>
      <c r="D675" s="1">
        <v>45918</v>
      </c>
      <c r="E675">
        <v>3</v>
      </c>
    </row>
    <row r="676" spans="1:5" x14ac:dyDescent="0.25">
      <c r="A676">
        <v>3271</v>
      </c>
      <c r="B676" t="str">
        <f>SALIDAS[[#This Row],[CODIGO]]&amp;SALIDAS[[#This Row],[FECHA]]</f>
        <v>327145918</v>
      </c>
      <c r="C676" t="str" cm="1">
        <f t="array" ref="C676">_xlfn.XLOOKUP(SALIDAS[[#This Row],[CODIGO]],STOCK[[#All],[CODIGO]],STOCK[[#All],[DESCRIPCION]],"PRODUCTO INEXISTENTE",0)</f>
        <v>PAPEL CRAF PLIEGO 70*100</v>
      </c>
      <c r="D676" s="1">
        <v>45918</v>
      </c>
      <c r="E676">
        <v>1</v>
      </c>
    </row>
    <row r="677" spans="1:5" x14ac:dyDescent="0.25">
      <c r="A677">
        <v>3304</v>
      </c>
      <c r="B677" t="str">
        <f>SALIDAS[[#This Row],[CODIGO]]&amp;SALIDAS[[#This Row],[FECHA]]</f>
        <v>330445918</v>
      </c>
      <c r="C677" t="str" cm="1">
        <f t="array" ref="C677">_xlfn.XLOOKUP(SALIDAS[[#This Row],[CODIGO]],STOCK[[#All],[CODIGO]],STOCK[[#All],[DESCRIPCION]],"PRODUCTO INEXISTENTE",0)</f>
        <v>PAPEL IRIS</v>
      </c>
      <c r="D677" s="1">
        <v>45918</v>
      </c>
      <c r="E677">
        <v>5</v>
      </c>
    </row>
    <row r="678" spans="1:5" x14ac:dyDescent="0.25">
      <c r="A678">
        <v>15614</v>
      </c>
      <c r="B678" t="str">
        <f>SALIDAS[[#This Row],[CODIGO]]&amp;SALIDAS[[#This Row],[FECHA]]</f>
        <v>1561445918</v>
      </c>
      <c r="C678" t="str" cm="1">
        <f t="array" ref="C678">_xlfn.XLOOKUP(SALIDAS[[#This Row],[CODIGO]],STOCK[[#All],[CODIGO]],STOCK[[#All],[DESCRIPCION]],"PRODUCTO INEXISTENTE",0)</f>
        <v>PAPEL REGALO PRIMAVERA</v>
      </c>
      <c r="D678" s="1">
        <v>45918</v>
      </c>
      <c r="E678">
        <v>2</v>
      </c>
    </row>
    <row r="679" spans="1:5" x14ac:dyDescent="0.25">
      <c r="A679">
        <v>3331</v>
      </c>
      <c r="B679" t="str">
        <f>SALIDAS[[#This Row],[CODIGO]]&amp;SALIDAS[[#This Row],[FECHA]]</f>
        <v>333145918</v>
      </c>
      <c r="C679" t="str" cm="1">
        <f t="array" ref="C679">_xlfn.XLOOKUP(SALIDAS[[#This Row],[CODIGO]],STOCK[[#All],[CODIGO]],STOCK[[#All],[DESCRIPCION]],"PRODUCTO INEXISTENTE",0)</f>
        <v>PAPEL SILUETA 50*70</v>
      </c>
      <c r="D679" s="1">
        <v>45918</v>
      </c>
      <c r="E679">
        <v>1</v>
      </c>
    </row>
    <row r="680" spans="1:5" x14ac:dyDescent="0.25">
      <c r="A680">
        <v>3436</v>
      </c>
      <c r="B680" t="str">
        <f>SALIDAS[[#This Row],[CODIGO]]&amp;SALIDAS[[#This Row],[FECHA]]</f>
        <v>343645918</v>
      </c>
      <c r="C680" t="str" cm="1">
        <f t="array" ref="C680">_xlfn.XLOOKUP(SALIDAS[[#This Row],[CODIGO]],STOCK[[#All],[CODIGO]],STOCK[[#All],[DESCRIPCION]],"PRODUCTO INEXISTENTE",0)</f>
        <v>PEGANTE LIQUIDO PAYASITO 40GR</v>
      </c>
      <c r="D680" s="1">
        <v>45918</v>
      </c>
      <c r="E680">
        <v>1</v>
      </c>
    </row>
    <row r="681" spans="1:5" x14ac:dyDescent="0.25">
      <c r="A681">
        <v>15832</v>
      </c>
      <c r="B681" t="str">
        <f>SALIDAS[[#This Row],[CODIGO]]&amp;SALIDAS[[#This Row],[FECHA]]</f>
        <v>1583245918</v>
      </c>
      <c r="C681" t="str" cm="1">
        <f t="array" ref="C681">_xlfn.XLOOKUP(SALIDAS[[#This Row],[CODIGO]],STOCK[[#All],[CODIGO]],STOCK[[#All],[DESCRIPCION]],"PRODUCTO INEXISTENTE",0)</f>
        <v>PELOTA PING PONG</v>
      </c>
      <c r="D681" s="1">
        <v>45918</v>
      </c>
      <c r="E681">
        <v>10</v>
      </c>
    </row>
    <row r="682" spans="1:5" x14ac:dyDescent="0.25">
      <c r="A682">
        <v>3542</v>
      </c>
      <c r="B682" t="str">
        <f>SALIDAS[[#This Row],[CODIGO]]&amp;SALIDAS[[#This Row],[FECHA]]</f>
        <v>354245918</v>
      </c>
      <c r="C682" t="str" cm="1">
        <f t="array" ref="C682">_xlfn.XLOOKUP(SALIDAS[[#This Row],[CODIGO]],STOCK[[#All],[CODIGO]],STOCK[[#All],[DESCRIPCION]],"PRODUCTO INEXISTENTE",0)</f>
        <v>PINCEL DELINEADOR 0</v>
      </c>
      <c r="D682" s="1">
        <v>45918</v>
      </c>
      <c r="E682">
        <v>1</v>
      </c>
    </row>
    <row r="683" spans="1:5" x14ac:dyDescent="0.25">
      <c r="A683">
        <v>3821</v>
      </c>
      <c r="B683" t="str">
        <f>SALIDAS[[#This Row],[CODIGO]]&amp;SALIDAS[[#This Row],[FECHA]]</f>
        <v>382145918</v>
      </c>
      <c r="C683" t="str" cm="1">
        <f t="array" ref="C683">_xlfn.XLOOKUP(SALIDAS[[#This Row],[CODIGO]],STOCK[[#All],[CODIGO]],STOCK[[#All],[DESCRIPCION]],"PRODUCTO INEXISTENTE",0)</f>
        <v>REGLA ORBLAPLAS 40CM</v>
      </c>
      <c r="D683" s="1">
        <v>45918</v>
      </c>
      <c r="E683">
        <v>1</v>
      </c>
    </row>
    <row r="684" spans="1:5" x14ac:dyDescent="0.25">
      <c r="A684">
        <v>3961</v>
      </c>
      <c r="B684" t="str">
        <f>SALIDAS[[#This Row],[CODIGO]]&amp;SALIDAS[[#This Row],[FECHA]]</f>
        <v>396145918</v>
      </c>
      <c r="C684" t="str" cm="1">
        <f t="array" ref="C684">_xlfn.XLOOKUP(SALIDAS[[#This Row],[CODIGO]],STOCK[[#All],[CODIGO]],STOCK[[#All],[DESCRIPCION]],"PRODUCTO INEXISTENTE",0)</f>
        <v>ROTULO IMPRESION LASE</v>
      </c>
      <c r="D684" s="1">
        <v>45918</v>
      </c>
      <c r="E684">
        <v>2</v>
      </c>
    </row>
    <row r="685" spans="1:5" x14ac:dyDescent="0.25">
      <c r="A685">
        <v>13993</v>
      </c>
      <c r="B685" t="str">
        <f>SALIDAS[[#This Row],[CODIGO]]&amp;SALIDAS[[#This Row],[FECHA]]</f>
        <v>1399345918</v>
      </c>
      <c r="C685" t="str" cm="1">
        <f t="array" ref="C685">_xlfn.XLOOKUP(SALIDAS[[#This Row],[CODIGO]],STOCK[[#All],[CODIGO]],STOCK[[#All],[DESCRIPCION]],"PRODUCTO INEXISTENTE",0)</f>
        <v>TAJALAPIZ 2H GIGO</v>
      </c>
      <c r="D685" s="1">
        <v>45918</v>
      </c>
      <c r="E685">
        <v>1</v>
      </c>
    </row>
    <row r="686" spans="1:5" x14ac:dyDescent="0.25">
      <c r="A686">
        <v>13624</v>
      </c>
      <c r="B686" t="str">
        <f>SALIDAS[[#This Row],[CODIGO]]&amp;SALIDAS[[#This Row],[FECHA]]</f>
        <v>1362445918</v>
      </c>
      <c r="C686" t="str" cm="1">
        <f t="array" ref="C686">_xlfn.XLOOKUP(SALIDAS[[#This Row],[CODIGO]],STOCK[[#All],[CODIGO]],STOCK[[#All],[DESCRIPCION]],"PRODUCTO INEXISTENTE",0)</f>
        <v>TAPABOCAS</v>
      </c>
      <c r="D686" s="1">
        <v>45918</v>
      </c>
      <c r="E686">
        <v>2</v>
      </c>
    </row>
    <row r="687" spans="1:5" x14ac:dyDescent="0.25">
      <c r="A687">
        <v>10591</v>
      </c>
      <c r="B687" t="str">
        <f>SALIDAS[[#This Row],[CODIGO]]&amp;SALIDAS[[#This Row],[FECHA]]</f>
        <v>1059145918</v>
      </c>
      <c r="C687" t="str" cm="1">
        <f t="array" ref="C687">_xlfn.XLOOKUP(SALIDAS[[#This Row],[CODIGO]],STOCK[[#All],[CODIGO]],STOCK[[#All],[DESCRIPCION]],"PRODUCTO INEXISTENTE",0)</f>
        <v>CUADERNO COSIDO 50H</v>
      </c>
      <c r="D687" s="1">
        <v>45918</v>
      </c>
      <c r="E687">
        <v>8</v>
      </c>
    </row>
    <row r="688" spans="1:5" x14ac:dyDescent="0.25">
      <c r="A688" s="2">
        <v>430</v>
      </c>
      <c r="B688" t="str">
        <f>SALIDAS[[#This Row],[CODIGO]]&amp;SALIDAS[[#This Row],[FECHA]]</f>
        <v>43045919</v>
      </c>
      <c r="C688" t="str" cm="1">
        <f t="array" ref="C688">_xlfn.XLOOKUP(SALIDAS[[#This Row],[CODIGO]],STOCK[[#All],[CODIGO]],STOCK[[#All],[DESCRIPCION]],"PRODUCTO INEXISTENTE",0)</f>
        <v>BALSO CUADRADO DE 15*15MM</v>
      </c>
      <c r="D688" s="1">
        <v>45919</v>
      </c>
      <c r="E688">
        <v>1</v>
      </c>
    </row>
    <row r="689" spans="1:5" x14ac:dyDescent="0.25">
      <c r="A689">
        <v>2247</v>
      </c>
      <c r="B689" t="str">
        <f>SALIDAS[[#This Row],[CODIGO]]&amp;SALIDAS[[#This Row],[FECHA]]</f>
        <v>224745919</v>
      </c>
      <c r="C689" t="str" cm="1">
        <f t="array" ref="C689">_xlfn.XLOOKUP(SALIDAS[[#This Row],[CODIGO]],STOCK[[#All],[CODIGO]],STOCK[[#All],[DESCRIPCION]],"PRODUCTO INEXISTENTE",0)</f>
        <v>BOLI KILOMETRICO TAPA COLOR</v>
      </c>
      <c r="D689" s="1">
        <v>45919</v>
      </c>
      <c r="E689">
        <v>1</v>
      </c>
    </row>
    <row r="690" spans="1:5" x14ac:dyDescent="0.25">
      <c r="A690">
        <v>9289</v>
      </c>
      <c r="B690" t="str">
        <f>SALIDAS[[#This Row],[CODIGO]]&amp;SALIDAS[[#This Row],[FECHA]]</f>
        <v>928945919</v>
      </c>
      <c r="C690" t="str" cm="1">
        <f t="array" ref="C690">_xlfn.XLOOKUP(SALIDAS[[#This Row],[CODIGO]],STOCK[[#All],[CODIGO]],STOCK[[#All],[DESCRIPCION]],"PRODUCTO INEXISTENTE",0)</f>
        <v>BOLI OE-050 S/GEL 0,7 RETRACTIL GRUESO</v>
      </c>
      <c r="D690" s="1">
        <v>45919</v>
      </c>
      <c r="E690">
        <v>1</v>
      </c>
    </row>
    <row r="691" spans="1:5" x14ac:dyDescent="0.25">
      <c r="A691">
        <v>14132</v>
      </c>
      <c r="B691" t="str">
        <f>SALIDAS[[#This Row],[CODIGO]]&amp;SALIDAS[[#This Row],[FECHA]]</f>
        <v>1413245919</v>
      </c>
      <c r="C691" t="str" cm="1">
        <f t="array" ref="C691">_xlfn.XLOOKUP(SALIDAS[[#This Row],[CODIGO]],STOCK[[#All],[CODIGO]],STOCK[[#All],[DESCRIPCION]],"PRODUCTO INEXISTENTE",0)</f>
        <v>BOLI OE-052 S/GEL 0,7 RETRACTIL</v>
      </c>
      <c r="D691" s="1">
        <v>45919</v>
      </c>
      <c r="E691">
        <v>2</v>
      </c>
    </row>
    <row r="692" spans="1:5" x14ac:dyDescent="0.25">
      <c r="A692">
        <v>8102</v>
      </c>
      <c r="B692" t="str">
        <f>SALIDAS[[#This Row],[CODIGO]]&amp;SALIDAS[[#This Row],[FECHA]]</f>
        <v>810245919</v>
      </c>
      <c r="C692" t="str" cm="1">
        <f t="array" ref="C692">_xlfn.XLOOKUP(SALIDAS[[#This Row],[CODIGO]],STOCK[[#All],[CODIGO]],STOCK[[#All],[DESCRIPCION]],"PRODUCTO INEXISTENTE",0)</f>
        <v>BOLI OE-076 S/GEL 0,7</v>
      </c>
      <c r="D692" s="1">
        <v>45919</v>
      </c>
      <c r="E692">
        <v>3</v>
      </c>
    </row>
    <row r="693" spans="1:5" x14ac:dyDescent="0.25">
      <c r="A693">
        <v>1119</v>
      </c>
      <c r="B693" t="str">
        <f>SALIDAS[[#This Row],[CODIGO]]&amp;SALIDAS[[#This Row],[FECHA]]</f>
        <v>111945919</v>
      </c>
      <c r="C693" t="str" cm="1">
        <f t="array" ref="C693">_xlfn.XLOOKUP(SALIDAS[[#This Row],[CODIGO]],STOCK[[#All],[CODIGO]],STOCK[[#All],[DESCRIPCION]],"PRODUCTO INEXISTENTE",0)</f>
        <v>CARPETA PRESENTACION CARTA</v>
      </c>
      <c r="D693" s="1">
        <v>45919</v>
      </c>
      <c r="E693">
        <v>1</v>
      </c>
    </row>
    <row r="694" spans="1:5" x14ac:dyDescent="0.25">
      <c r="A694">
        <v>1271</v>
      </c>
      <c r="B694" t="str">
        <f>SALIDAS[[#This Row],[CODIGO]]&amp;SALIDAS[[#This Row],[FECHA]]</f>
        <v>127145919</v>
      </c>
      <c r="C694" t="str" cm="1">
        <f t="array" ref="C694">_xlfn.XLOOKUP(SALIDAS[[#This Row],[CODIGO]],STOCK[[#All],[CODIGO]],STOCK[[#All],[DESCRIPCION]],"PRODUCTO INEXISTENTE",0)</f>
        <v>CARTON PRENSADO 1/8</v>
      </c>
      <c r="D694" s="1">
        <v>45919</v>
      </c>
      <c r="E694">
        <v>3</v>
      </c>
    </row>
    <row r="695" spans="1:5" x14ac:dyDescent="0.25">
      <c r="A695">
        <v>3252</v>
      </c>
      <c r="B695" t="str">
        <f>SALIDAS[[#This Row],[CODIGO]]&amp;SALIDAS[[#This Row],[FECHA]]</f>
        <v>325245919</v>
      </c>
      <c r="C695" t="str" cm="1">
        <f t="array" ref="C695">_xlfn.XLOOKUP(SALIDAS[[#This Row],[CODIGO]],STOCK[[#All],[CODIGO]],STOCK[[#All],[DESCRIPCION]],"PRODUCTO INEXISTENTE",0)</f>
        <v>CARTULINA ACUARELA 1/8</v>
      </c>
      <c r="D695" s="1">
        <v>45919</v>
      </c>
      <c r="E695">
        <v>2</v>
      </c>
    </row>
    <row r="696" spans="1:5" x14ac:dyDescent="0.25">
      <c r="A696">
        <v>1341</v>
      </c>
      <c r="B696" t="str">
        <f>SALIDAS[[#This Row],[CODIGO]]&amp;SALIDAS[[#This Row],[FECHA]]</f>
        <v>134145919</v>
      </c>
      <c r="C696" t="str" cm="1">
        <f t="array" ref="C696">_xlfn.XLOOKUP(SALIDAS[[#This Row],[CODIGO]],STOCK[[#All],[CODIGO]],STOCK[[#All],[DESCRIPCION]],"PRODUCTO INEXISTENTE",0)</f>
        <v>CARTULINA BRISTOL 1/8</v>
      </c>
      <c r="D696" s="1">
        <v>45919</v>
      </c>
      <c r="E696">
        <v>3</v>
      </c>
    </row>
    <row r="697" spans="1:5" x14ac:dyDescent="0.25">
      <c r="A697">
        <v>1345</v>
      </c>
      <c r="B697" t="str">
        <f>SALIDAS[[#This Row],[CODIGO]]&amp;SALIDAS[[#This Row],[FECHA]]</f>
        <v>134545919</v>
      </c>
      <c r="C697" t="str" cm="1">
        <f t="array" ref="C697">_xlfn.XLOOKUP(SALIDAS[[#This Row],[CODIGO]],STOCK[[#All],[CODIGO]],STOCK[[#All],[DESCRIPCION]],"PRODUCTO INEXISTENTE",0)</f>
        <v>CARTULINA BRISTOL 1/8 *10</v>
      </c>
      <c r="D697" s="1">
        <v>45919</v>
      </c>
      <c r="E697">
        <v>1</v>
      </c>
    </row>
    <row r="698" spans="1:5" x14ac:dyDescent="0.25">
      <c r="A698">
        <v>1351</v>
      </c>
      <c r="B698" t="str">
        <f>SALIDAS[[#This Row],[CODIGO]]&amp;SALIDAS[[#This Row],[FECHA]]</f>
        <v>135145919</v>
      </c>
      <c r="C698" t="str" cm="1">
        <f t="array" ref="C698">_xlfn.XLOOKUP(SALIDAS[[#This Row],[CODIGO]],STOCK[[#All],[CODIGO]],STOCK[[#All],[DESCRIPCION]],"PRODUCTO INEXISTENTE",0)</f>
        <v>CARTULINA BRISTOL PLIEGO 70*100</v>
      </c>
      <c r="D698" s="1">
        <v>45919</v>
      </c>
      <c r="E698">
        <v>1</v>
      </c>
    </row>
    <row r="699" spans="1:5" x14ac:dyDescent="0.25">
      <c r="A699">
        <v>1540</v>
      </c>
      <c r="B699" t="str">
        <f>SALIDAS[[#This Row],[CODIGO]]&amp;SALIDAS[[#This Row],[FECHA]]</f>
        <v>154045919</v>
      </c>
      <c r="C699" t="str" cm="1">
        <f t="array" ref="C699">_xlfn.XLOOKUP(SALIDAS[[#This Row],[CODIGO]],STOCK[[#All],[CODIGO]],STOCK[[#All],[DESCRIPCION]],"PRODUCTO INEXISTENTE",0)</f>
        <v>CINTA TRANSPARENTE 12*15</v>
      </c>
      <c r="D699" s="1">
        <v>45919</v>
      </c>
      <c r="E699">
        <v>2</v>
      </c>
    </row>
    <row r="700" spans="1:5" x14ac:dyDescent="0.25">
      <c r="A700">
        <v>1543</v>
      </c>
      <c r="B700" t="str">
        <f>SALIDAS[[#This Row],[CODIGO]]&amp;SALIDAS[[#This Row],[FECHA]]</f>
        <v>154345919</v>
      </c>
      <c r="C700" t="str" cm="1">
        <f t="array" ref="C700">_xlfn.XLOOKUP(SALIDAS[[#This Row],[CODIGO]],STOCK[[#All],[CODIGO]],STOCK[[#All],[DESCRIPCION]],"PRODUCTO INEXISTENTE",0)</f>
        <v xml:space="preserve">CINTA TRANSPARENTE 12*25 </v>
      </c>
      <c r="D700" s="1">
        <v>45919</v>
      </c>
      <c r="E700">
        <v>1</v>
      </c>
    </row>
    <row r="701" spans="1:5" x14ac:dyDescent="0.25">
      <c r="A701">
        <v>1642</v>
      </c>
      <c r="B701" t="str">
        <f>SALIDAS[[#This Row],[CODIGO]]&amp;SALIDAS[[#This Row],[FECHA]]</f>
        <v>164245919</v>
      </c>
      <c r="C701" t="str" cm="1">
        <f t="array" ref="C701">_xlfn.XLOOKUP(SALIDAS[[#This Row],[CODIGO]],STOCK[[#All],[CODIGO]],STOCK[[#All],[DESCRIPCION]],"PRODUCTO INEXISTENTE",0)</f>
        <v>COLOR NORMA*13 D/PUNTA</v>
      </c>
      <c r="D701" s="1">
        <v>45919</v>
      </c>
      <c r="E701">
        <v>2</v>
      </c>
    </row>
    <row r="702" spans="1:5" x14ac:dyDescent="0.25">
      <c r="A702">
        <v>2437</v>
      </c>
      <c r="B702" t="str">
        <f>SALIDAS[[#This Row],[CODIGO]]&amp;SALIDAS[[#This Row],[FECHA]]</f>
        <v>243745919</v>
      </c>
      <c r="C702" t="str" cm="1">
        <f t="array" ref="C702">_xlfn.XLOOKUP(SALIDAS[[#This Row],[CODIGO]],STOCK[[#All],[CODIGO]],STOCK[[#All],[DESCRIPCION]],"PRODUCTO INEXISTENTE",0)</f>
        <v>GANCHO LEGAJADOR TRITON</v>
      </c>
      <c r="D702" s="1">
        <v>45919</v>
      </c>
      <c r="E702">
        <v>1</v>
      </c>
    </row>
    <row r="703" spans="1:5" x14ac:dyDescent="0.25">
      <c r="A703">
        <v>3</v>
      </c>
      <c r="B703" t="str">
        <f>SALIDAS[[#This Row],[CODIGO]]&amp;SALIDAS[[#This Row],[FECHA]]</f>
        <v>345919</v>
      </c>
      <c r="C703" t="str" cm="1">
        <f t="array" ref="C703">_xlfn.XLOOKUP(SALIDAS[[#This Row],[CODIGO]],STOCK[[#All],[CODIGO]],STOCK[[#All],[DESCRIPCION]],"PRODUCTO INEXISTENTE",0)</f>
        <v>HOJA DE VIDA 1003 DOBLE MINERVA</v>
      </c>
      <c r="D703" s="1">
        <v>45919</v>
      </c>
      <c r="E703">
        <v>1</v>
      </c>
    </row>
    <row r="704" spans="1:5" x14ac:dyDescent="0.25">
      <c r="A704">
        <v>2515</v>
      </c>
      <c r="B704" t="str">
        <f>SALIDAS[[#This Row],[CODIGO]]&amp;SALIDAS[[#This Row],[FECHA]]</f>
        <v>251545919</v>
      </c>
      <c r="C704" t="str" cm="1">
        <f t="array" ref="C704">_xlfn.XLOOKUP(SALIDAS[[#This Row],[CODIGO]],STOCK[[#All],[CODIGO]],STOCK[[#All],[DESCRIPCION]],"PRODUCTO INEXISTENTE",0)</f>
        <v>HOJA EXAMEN</v>
      </c>
      <c r="D704" s="1">
        <v>45919</v>
      </c>
      <c r="E704">
        <v>1</v>
      </c>
    </row>
    <row r="705" spans="1:5" x14ac:dyDescent="0.25">
      <c r="A705">
        <v>2598</v>
      </c>
      <c r="B705" t="str">
        <f>SALIDAS[[#This Row],[CODIGO]]&amp;SALIDAS[[#This Row],[FECHA]]</f>
        <v>259845919</v>
      </c>
      <c r="C705" t="str" cm="1">
        <f t="array" ref="C705">_xlfn.XLOOKUP(SALIDAS[[#This Row],[CODIGO]],STOCK[[#All],[CODIGO]],STOCK[[#All],[DESCRIPCION]],"PRODUCTO INEXISTENTE",0)</f>
        <v>LAMINA ICOPOR 1/4 DE 10MM</v>
      </c>
      <c r="D705" s="1">
        <v>45919</v>
      </c>
      <c r="E705">
        <v>1</v>
      </c>
    </row>
    <row r="706" spans="1:5" x14ac:dyDescent="0.25">
      <c r="A706">
        <v>2603</v>
      </c>
      <c r="B706" t="str">
        <f>SALIDAS[[#This Row],[CODIGO]]&amp;SALIDAS[[#This Row],[FECHA]]</f>
        <v>260345919</v>
      </c>
      <c r="C706" t="str" cm="1">
        <f t="array" ref="C706">_xlfn.XLOOKUP(SALIDAS[[#This Row],[CODIGO]],STOCK[[#All],[CODIGO]],STOCK[[#All],[DESCRIPCION]],"PRODUCTO INEXISTENTE",0)</f>
        <v>LAMINA ICOPOR 1/8 DE 10MM</v>
      </c>
      <c r="D706" s="1">
        <v>45919</v>
      </c>
      <c r="E706">
        <v>1</v>
      </c>
    </row>
    <row r="707" spans="1:5" x14ac:dyDescent="0.25">
      <c r="A707">
        <v>2635</v>
      </c>
      <c r="B707" t="str">
        <f>SALIDAS[[#This Row],[CODIGO]]&amp;SALIDAS[[#This Row],[FECHA]]</f>
        <v>263545919</v>
      </c>
      <c r="C707" t="str" cm="1">
        <f t="array" ref="C707">_xlfn.XLOOKUP(SALIDAS[[#This Row],[CODIGO]],STOCK[[#All],[CODIGO]],STOCK[[#All],[DESCRIPCION]],"PRODUCTO INEXISTENTE",0)</f>
        <v>LAPIZ MIRADO NEGRO</v>
      </c>
      <c r="D707" s="1">
        <v>45919</v>
      </c>
      <c r="E707">
        <v>4</v>
      </c>
    </row>
    <row r="708" spans="1:5" x14ac:dyDescent="0.25">
      <c r="A708">
        <v>7664</v>
      </c>
      <c r="B708" t="str">
        <f>SALIDAS[[#This Row],[CODIGO]]&amp;SALIDAS[[#This Row],[FECHA]]</f>
        <v>766445919</v>
      </c>
      <c r="C708" t="str" cm="1">
        <f t="array" ref="C708">_xlfn.XLOOKUP(SALIDAS[[#This Row],[CODIGO]],STOCK[[#All],[CODIGO]],STOCK[[#All],[DESCRIPCION]],"PRODUCTO INEXISTENTE",0)</f>
        <v>LAPIZ OE-150 NEGRO</v>
      </c>
      <c r="D708" s="1">
        <v>45919</v>
      </c>
      <c r="E708">
        <v>2</v>
      </c>
    </row>
    <row r="709" spans="1:5" x14ac:dyDescent="0.25">
      <c r="A709">
        <v>15748</v>
      </c>
      <c r="B709" t="str">
        <f>SALIDAS[[#This Row],[CODIGO]]&amp;SALIDAS[[#This Row],[FECHA]]</f>
        <v>1574845919</v>
      </c>
      <c r="C709" t="str" cm="1">
        <f t="array" ref="C709">_xlfn.XLOOKUP(SALIDAS[[#This Row],[CODIGO]],STOCK[[#All],[CODIGO]],STOCK[[#All],[DESCRIPCION]],"PRODUCTO INEXISTENTE",0)</f>
        <v>MARCADOR OE-522 PERMANENTE</v>
      </c>
      <c r="D709" s="1">
        <v>45919</v>
      </c>
      <c r="E709">
        <v>2</v>
      </c>
    </row>
    <row r="710" spans="1:5" x14ac:dyDescent="0.25">
      <c r="A710">
        <v>3269</v>
      </c>
      <c r="B710" t="str">
        <f>SALIDAS[[#This Row],[CODIGO]]&amp;SALIDAS[[#This Row],[FECHA]]</f>
        <v>326945919</v>
      </c>
      <c r="C710" t="str" cm="1">
        <f t="array" ref="C710">_xlfn.XLOOKUP(SALIDAS[[#This Row],[CODIGO]],STOCK[[#All],[CODIGO]],STOCK[[#All],[DESCRIPCION]],"PRODUCTO INEXISTENTE",0)</f>
        <v xml:space="preserve">PAPEL CELOFAN EXTRAFINO </v>
      </c>
      <c r="D710" s="1">
        <v>45919</v>
      </c>
      <c r="E710">
        <v>1</v>
      </c>
    </row>
    <row r="711" spans="1:5" x14ac:dyDescent="0.25">
      <c r="A711">
        <v>3272</v>
      </c>
      <c r="B711" t="str">
        <f>SALIDAS[[#This Row],[CODIGO]]&amp;SALIDAS[[#This Row],[FECHA]]</f>
        <v>327245919</v>
      </c>
      <c r="C711" t="str" cm="1">
        <f t="array" ref="C711">_xlfn.XLOOKUP(SALIDAS[[#This Row],[CODIGO]],STOCK[[#All],[CODIGO]],STOCK[[#All],[DESCRIPCION]],"PRODUCTO INEXISTENTE",0)</f>
        <v>PAPEL CREPE PLIEGO</v>
      </c>
      <c r="D711" s="1">
        <v>45919</v>
      </c>
      <c r="E711">
        <v>3</v>
      </c>
    </row>
    <row r="712" spans="1:5" x14ac:dyDescent="0.25">
      <c r="A712">
        <v>3304</v>
      </c>
      <c r="B712" t="str">
        <f>SALIDAS[[#This Row],[CODIGO]]&amp;SALIDAS[[#This Row],[FECHA]]</f>
        <v>330445919</v>
      </c>
      <c r="C712" t="str" cm="1">
        <f t="array" ref="C712">_xlfn.XLOOKUP(SALIDAS[[#This Row],[CODIGO]],STOCK[[#All],[CODIGO]],STOCK[[#All],[DESCRIPCION]],"PRODUCTO INEXISTENTE",0)</f>
        <v>PAPEL IRIS</v>
      </c>
      <c r="D712" s="1">
        <v>45919</v>
      </c>
      <c r="E712">
        <v>6</v>
      </c>
    </row>
    <row r="713" spans="1:5" x14ac:dyDescent="0.25">
      <c r="A713">
        <v>3318</v>
      </c>
      <c r="B713" t="str">
        <f>SALIDAS[[#This Row],[CODIGO]]&amp;SALIDAS[[#This Row],[FECHA]]</f>
        <v>331845919</v>
      </c>
      <c r="C713" t="str" cm="1">
        <f t="array" ref="C713">_xlfn.XLOOKUP(SALIDAS[[#This Row],[CODIGO]],STOCK[[#All],[CODIGO]],STOCK[[#All],[DESCRIPCION]],"PRODUCTO INEXISTENTE",0)</f>
        <v>PAPEL PERIODICO PLIEGO 70*100</v>
      </c>
      <c r="D713" s="1">
        <v>45919</v>
      </c>
      <c r="E713">
        <v>5</v>
      </c>
    </row>
    <row r="714" spans="1:5" x14ac:dyDescent="0.25">
      <c r="A714">
        <v>3334</v>
      </c>
      <c r="B714" t="str">
        <f>SALIDAS[[#This Row],[CODIGO]]&amp;SALIDAS[[#This Row],[FECHA]]</f>
        <v>333445919</v>
      </c>
      <c r="C714" t="str" cm="1">
        <f t="array" ref="C714">_xlfn.XLOOKUP(SALIDAS[[#This Row],[CODIGO]],STOCK[[#All],[CODIGO]],STOCK[[#All],[DESCRIPCION]],"PRODUCTO INEXISTENTE",0)</f>
        <v>PAPEL TORNASOL 70*50</v>
      </c>
      <c r="D714" s="1">
        <v>45919</v>
      </c>
      <c r="E714">
        <v>3</v>
      </c>
    </row>
    <row r="715" spans="1:5" x14ac:dyDescent="0.25">
      <c r="A715">
        <v>4789</v>
      </c>
      <c r="B715" t="str">
        <f>SALIDAS[[#This Row],[CODIGO]]&amp;SALIDAS[[#This Row],[FECHA]]</f>
        <v>478945919</v>
      </c>
      <c r="C715" t="str" cm="1">
        <f t="array" ref="C715">_xlfn.XLOOKUP(SALIDAS[[#This Row],[CODIGO]],STOCK[[#All],[CODIGO]],STOCK[[#All],[DESCRIPCION]],"PRODUCTO INEXISTENTE",0)</f>
        <v>PEGANTE BARRA OE-210 10GR</v>
      </c>
      <c r="D715" s="1">
        <v>45919</v>
      </c>
      <c r="E715">
        <v>1</v>
      </c>
    </row>
    <row r="716" spans="1:5" x14ac:dyDescent="0.25">
      <c r="A716">
        <v>3856</v>
      </c>
      <c r="B716" t="str">
        <f>SALIDAS[[#This Row],[CODIGO]]&amp;SALIDAS[[#This Row],[FECHA]]</f>
        <v>385645919</v>
      </c>
      <c r="C716" t="str" cm="1">
        <f t="array" ref="C716">_xlfn.XLOOKUP(SALIDAS[[#This Row],[CODIGO]],STOCK[[#All],[CODIGO]],STOCK[[#All],[DESCRIPCION]],"PRODUCTO INEXISTENTE",0)</f>
        <v>RESALTADOR OE-540</v>
      </c>
      <c r="D716" s="1">
        <v>45919</v>
      </c>
      <c r="E716">
        <v>1</v>
      </c>
    </row>
    <row r="717" spans="1:5" x14ac:dyDescent="0.25">
      <c r="A717">
        <v>4155</v>
      </c>
      <c r="B717" t="str">
        <f>SALIDAS[[#This Row],[CODIGO]]&amp;SALIDAS[[#This Row],[FECHA]]</f>
        <v>415545919</v>
      </c>
      <c r="C717" t="str" cm="1">
        <f t="array" ref="C717">_xlfn.XLOOKUP(SALIDAS[[#This Row],[CODIGO]],STOCK[[#All],[CODIGO]],STOCK[[#All],[DESCRIPCION]],"PRODUCTO INEXISTENTE",0)</f>
        <v>SOBRE MANILA CARTA NORMA</v>
      </c>
      <c r="D717" s="1">
        <v>45919</v>
      </c>
      <c r="E717">
        <v>3</v>
      </c>
    </row>
    <row r="718" spans="1:5" x14ac:dyDescent="0.25">
      <c r="A718">
        <v>8835</v>
      </c>
      <c r="B718" t="str">
        <f>SALIDAS[[#This Row],[CODIGO]]&amp;SALIDAS[[#This Row],[FECHA]]</f>
        <v>883545919</v>
      </c>
      <c r="C718" t="str" cm="1">
        <f t="array" ref="C718">_xlfn.XLOOKUP(SALIDAS[[#This Row],[CODIGO]],STOCK[[#All],[CODIGO]],STOCK[[#All],[DESCRIPCION]],"PRODUCTO INEXISTENTE",0)</f>
        <v>TAJALAPIZ DEPOSITO GIGO</v>
      </c>
      <c r="D718" s="1">
        <v>45919</v>
      </c>
      <c r="E718">
        <v>1</v>
      </c>
    </row>
    <row r="719" spans="1:5" x14ac:dyDescent="0.25">
      <c r="A719">
        <v>3243</v>
      </c>
      <c r="B719" t="str">
        <f>SALIDAS[[#This Row],[CODIGO]]&amp;SALIDAS[[#This Row],[FECHA]]</f>
        <v>324345919</v>
      </c>
      <c r="C719" t="str" cm="1">
        <f t="array" ref="C719">_xlfn.XLOOKUP(SALIDAS[[#This Row],[CODIGO]],STOCK[[#All],[CODIGO]],STOCK[[#All],[DESCRIPCION]],"PRODUCTO INEXISTENTE",0)</f>
        <v>PALO PINCHO 30CM *100</v>
      </c>
      <c r="D719" s="1">
        <v>45919</v>
      </c>
      <c r="E719">
        <v>8</v>
      </c>
    </row>
    <row r="720" spans="1:5" x14ac:dyDescent="0.25">
      <c r="A720">
        <v>3272</v>
      </c>
      <c r="B720" t="str">
        <f>SALIDAS[[#This Row],[CODIGO]]&amp;SALIDAS[[#This Row],[FECHA]]</f>
        <v>327245920</v>
      </c>
      <c r="C720" t="str" cm="1">
        <f t="array" ref="C720">_xlfn.XLOOKUP(SALIDAS[[#This Row],[CODIGO]],STOCK[[#All],[CODIGO]],STOCK[[#All],[DESCRIPCION]],"PRODUCTO INEXISTENTE",0)</f>
        <v>PAPEL CREPE PLIEGO</v>
      </c>
      <c r="D720" s="1">
        <v>45920</v>
      </c>
      <c r="E720">
        <v>19</v>
      </c>
    </row>
    <row r="721" spans="1:5" x14ac:dyDescent="0.25">
      <c r="A721">
        <v>2247</v>
      </c>
      <c r="B721" t="str">
        <f>SALIDAS[[#This Row],[CODIGO]]&amp;SALIDAS[[#This Row],[FECHA]]</f>
        <v>224745920</v>
      </c>
      <c r="C721" t="str" cm="1">
        <f t="array" ref="C721">_xlfn.XLOOKUP(SALIDAS[[#This Row],[CODIGO]],STOCK[[#All],[CODIGO]],STOCK[[#All],[DESCRIPCION]],"PRODUCTO INEXISTENTE",0)</f>
        <v>BOLI KILOMETRICO TAPA COLOR</v>
      </c>
      <c r="D721" s="1">
        <v>45920</v>
      </c>
      <c r="E721">
        <v>2</v>
      </c>
    </row>
    <row r="722" spans="1:5" x14ac:dyDescent="0.25">
      <c r="A722">
        <v>1341</v>
      </c>
      <c r="B722" t="str">
        <f>SALIDAS[[#This Row],[CODIGO]]&amp;SALIDAS[[#This Row],[FECHA]]</f>
        <v>134145920</v>
      </c>
      <c r="C722" t="str" cm="1">
        <f t="array" ref="C722">_xlfn.XLOOKUP(SALIDAS[[#This Row],[CODIGO]],STOCK[[#All],[CODIGO]],STOCK[[#All],[DESCRIPCION]],"PRODUCTO INEXISTENTE",0)</f>
        <v>CARTULINA BRISTOL 1/8</v>
      </c>
      <c r="D722" s="1">
        <v>45920</v>
      </c>
      <c r="E722">
        <v>4</v>
      </c>
    </row>
    <row r="723" spans="1:5" x14ac:dyDescent="0.25">
      <c r="A723">
        <v>1369</v>
      </c>
      <c r="B723" t="str">
        <f>SALIDAS[[#This Row],[CODIGO]]&amp;SALIDAS[[#This Row],[FECHA]]</f>
        <v>136945920</v>
      </c>
      <c r="C723" t="str" cm="1">
        <f t="array" ref="C723">_xlfn.XLOOKUP(SALIDAS[[#This Row],[CODIGO]],STOCK[[#All],[CODIGO]],STOCK[[#All],[DESCRIPCION]],"PRODUCTO INEXISTENTE",0)</f>
        <v>CARTULINA NEGRA FINA PLIEGO</v>
      </c>
      <c r="D723" s="1">
        <v>45920</v>
      </c>
      <c r="E723">
        <v>1</v>
      </c>
    </row>
    <row r="724" spans="1:5" x14ac:dyDescent="0.25">
      <c r="A724">
        <v>1495</v>
      </c>
      <c r="B724" t="str">
        <f>SALIDAS[[#This Row],[CODIGO]]&amp;SALIDAS[[#This Row],[FECHA]]</f>
        <v>149545920</v>
      </c>
      <c r="C724" t="str" cm="1">
        <f t="array" ref="C724">_xlfn.XLOOKUP(SALIDAS[[#This Row],[CODIGO]],STOCK[[#All],[CODIGO]],STOCK[[#All],[DESCRIPCION]],"PRODUCTO INEXISTENTE",0)</f>
        <v>CINTA ENMASCARAR 24*25 TESA</v>
      </c>
      <c r="D724" s="1">
        <v>45920</v>
      </c>
      <c r="E724">
        <v>1</v>
      </c>
    </row>
    <row r="725" spans="1:5" x14ac:dyDescent="0.25">
      <c r="A725">
        <v>1540</v>
      </c>
      <c r="B725" t="str">
        <f>SALIDAS[[#This Row],[CODIGO]]&amp;SALIDAS[[#This Row],[FECHA]]</f>
        <v>154045920</v>
      </c>
      <c r="C725" t="str" cm="1">
        <f t="array" ref="C725">_xlfn.XLOOKUP(SALIDAS[[#This Row],[CODIGO]],STOCK[[#All],[CODIGO]],STOCK[[#All],[DESCRIPCION]],"PRODUCTO INEXISTENTE",0)</f>
        <v>CINTA TRANSPARENTE 12*15</v>
      </c>
      <c r="D725" s="1">
        <v>45920</v>
      </c>
      <c r="E725">
        <v>1</v>
      </c>
    </row>
    <row r="726" spans="1:5" x14ac:dyDescent="0.25">
      <c r="A726">
        <v>3399</v>
      </c>
      <c r="B726" t="str">
        <f>SALIDAS[[#This Row],[CODIGO]]&amp;SALIDAS[[#This Row],[FECHA]]</f>
        <v>339945920</v>
      </c>
      <c r="C726" t="str" cm="1">
        <f t="array" ref="C726">_xlfn.XLOOKUP(SALIDAS[[#This Row],[CODIGO]],STOCK[[#All],[CODIGO]],STOCK[[#All],[DESCRIPCION]],"PRODUCTO INEXISTENTE",0)</f>
        <v>FACTURERA 1/32 PERIODICO 45H</v>
      </c>
      <c r="D726" s="1">
        <v>45920</v>
      </c>
      <c r="E726">
        <v>1</v>
      </c>
    </row>
    <row r="727" spans="1:5" x14ac:dyDescent="0.25">
      <c r="A727">
        <v>2515</v>
      </c>
      <c r="B727" t="str">
        <f>SALIDAS[[#This Row],[CODIGO]]&amp;SALIDAS[[#This Row],[FECHA]]</f>
        <v>251545920</v>
      </c>
      <c r="C727" t="str" cm="1">
        <f t="array" ref="C727">_xlfn.XLOOKUP(SALIDAS[[#This Row],[CODIGO]],STOCK[[#All],[CODIGO]],STOCK[[#All],[DESCRIPCION]],"PRODUCTO INEXISTENTE",0)</f>
        <v>HOJA EXAMEN</v>
      </c>
      <c r="D727" s="1">
        <v>45920</v>
      </c>
      <c r="E727">
        <v>1</v>
      </c>
    </row>
    <row r="728" spans="1:5" x14ac:dyDescent="0.25">
      <c r="A728">
        <v>2598</v>
      </c>
      <c r="B728" t="str">
        <f>SALIDAS[[#This Row],[CODIGO]]&amp;SALIDAS[[#This Row],[FECHA]]</f>
        <v>259845920</v>
      </c>
      <c r="C728" t="str" cm="1">
        <f t="array" ref="C728">_xlfn.XLOOKUP(SALIDAS[[#This Row],[CODIGO]],STOCK[[#All],[CODIGO]],STOCK[[#All],[DESCRIPCION]],"PRODUCTO INEXISTENTE",0)</f>
        <v>LAMINA ICOPOR 1/4 DE 10MM</v>
      </c>
      <c r="D728" s="1">
        <v>45920</v>
      </c>
      <c r="E728">
        <v>1</v>
      </c>
    </row>
    <row r="729" spans="1:5" x14ac:dyDescent="0.25">
      <c r="A729">
        <v>2603</v>
      </c>
      <c r="B729" t="str">
        <f>SALIDAS[[#This Row],[CODIGO]]&amp;SALIDAS[[#This Row],[FECHA]]</f>
        <v>260345920</v>
      </c>
      <c r="C729" t="str" cm="1">
        <f t="array" ref="C729">_xlfn.XLOOKUP(SALIDAS[[#This Row],[CODIGO]],STOCK[[#All],[CODIGO]],STOCK[[#All],[DESCRIPCION]],"PRODUCTO INEXISTENTE",0)</f>
        <v>LAMINA ICOPOR 1/8 DE 10MM</v>
      </c>
      <c r="D729" s="1">
        <v>45920</v>
      </c>
      <c r="E729">
        <v>1</v>
      </c>
    </row>
    <row r="730" spans="1:5" x14ac:dyDescent="0.25">
      <c r="A730">
        <v>2628</v>
      </c>
      <c r="B730" t="str">
        <f>SALIDAS[[#This Row],[CODIGO]]&amp;SALIDAS[[#This Row],[FECHA]]</f>
        <v>262845920</v>
      </c>
      <c r="C730" t="str" cm="1">
        <f t="array" ref="C730">_xlfn.XLOOKUP(SALIDAS[[#This Row],[CODIGO]],STOCK[[#All],[CODIGO]],STOCK[[#All],[DESCRIPCION]],"PRODUCTO INEXISTENTE",0)</f>
        <v>LAPIZ DIBUJO FABER CASTELL</v>
      </c>
      <c r="D730" s="1">
        <v>45920</v>
      </c>
      <c r="E730">
        <v>1</v>
      </c>
    </row>
    <row r="731" spans="1:5" x14ac:dyDescent="0.25">
      <c r="A731">
        <v>2823</v>
      </c>
      <c r="B731" t="str">
        <f>SALIDAS[[#This Row],[CODIGO]]&amp;SALIDAS[[#This Row],[FECHA]]</f>
        <v>282345920</v>
      </c>
      <c r="C731" t="str" cm="1">
        <f t="array" ref="C731">_xlfn.XLOOKUP(SALIDAS[[#This Row],[CODIGO]],STOCK[[#All],[CODIGO]],STOCK[[#All],[DESCRIPCION]],"PRODUCTO INEXISTENTE",0)</f>
        <v>MARCADO OE-510 SECO</v>
      </c>
      <c r="D731" s="1">
        <v>45920</v>
      </c>
      <c r="E731">
        <v>1</v>
      </c>
    </row>
    <row r="732" spans="1:5" x14ac:dyDescent="0.25">
      <c r="A732">
        <v>2782</v>
      </c>
      <c r="B732" t="str">
        <f>SALIDAS[[#This Row],[CODIGO]]&amp;SALIDAS[[#This Row],[FECHA]]</f>
        <v>278245920</v>
      </c>
      <c r="C732" t="str" cm="1">
        <f t="array" ref="C732">_xlfn.XLOOKUP(SALIDAS[[#This Row],[CODIGO]],STOCK[[#All],[CODIGO]],STOCK[[#All],[DESCRIPCION]],"PRODUCTO INEXISTENTE",0)</f>
        <v>MARCADOR 420 PELIKAN</v>
      </c>
      <c r="D732" s="1">
        <v>45920</v>
      </c>
      <c r="E732">
        <v>1</v>
      </c>
    </row>
    <row r="733" spans="1:5" x14ac:dyDescent="0.25">
      <c r="A733">
        <v>15748</v>
      </c>
      <c r="B733" t="str">
        <f>SALIDAS[[#This Row],[CODIGO]]&amp;SALIDAS[[#This Row],[FECHA]]</f>
        <v>1574845920</v>
      </c>
      <c r="C733" t="str" cm="1">
        <f t="array" ref="C733">_xlfn.XLOOKUP(SALIDAS[[#This Row],[CODIGO]],STOCK[[#All],[CODIGO]],STOCK[[#All],[DESCRIPCION]],"PRODUCTO INEXISTENTE",0)</f>
        <v>MARCADOR OE-522 PERMANENTE</v>
      </c>
      <c r="D733" s="1">
        <v>45920</v>
      </c>
      <c r="E733">
        <v>1</v>
      </c>
    </row>
    <row r="734" spans="1:5" x14ac:dyDescent="0.25">
      <c r="A734">
        <v>2860</v>
      </c>
      <c r="B734" t="str">
        <f>SALIDAS[[#This Row],[CODIGO]]&amp;SALIDAS[[#This Row],[FECHA]]</f>
        <v>286045920</v>
      </c>
      <c r="C734" t="str" cm="1">
        <f t="array" ref="C734">_xlfn.XLOOKUP(SALIDAS[[#This Row],[CODIGO]],STOCK[[#All],[CODIGO]],STOCK[[#All],[DESCRIPCION]],"PRODUCTO INEXISTENTE",0)</f>
        <v>MICROPUNTA PELIKAN</v>
      </c>
      <c r="D734" s="1">
        <v>45920</v>
      </c>
      <c r="E734">
        <v>1</v>
      </c>
    </row>
    <row r="735" spans="1:5" x14ac:dyDescent="0.25">
      <c r="A735">
        <v>3243</v>
      </c>
      <c r="B735" t="str">
        <f>SALIDAS[[#This Row],[CODIGO]]&amp;SALIDAS[[#This Row],[FECHA]]</f>
        <v>324345920</v>
      </c>
      <c r="C735" t="str" cm="1">
        <f t="array" ref="C735">_xlfn.XLOOKUP(SALIDAS[[#This Row],[CODIGO]],STOCK[[#All],[CODIGO]],STOCK[[#All],[DESCRIPCION]],"PRODUCTO INEXISTENTE",0)</f>
        <v>PALO PINCHO 30CM *100</v>
      </c>
      <c r="D735" s="1">
        <v>45920</v>
      </c>
      <c r="E735">
        <v>2</v>
      </c>
    </row>
    <row r="736" spans="1:5" x14ac:dyDescent="0.25">
      <c r="A736">
        <v>3271</v>
      </c>
      <c r="B736" t="str">
        <f>SALIDAS[[#This Row],[CODIGO]]&amp;SALIDAS[[#This Row],[FECHA]]</f>
        <v>327145920</v>
      </c>
      <c r="C736" t="str" cm="1">
        <f t="array" ref="C736">_xlfn.XLOOKUP(SALIDAS[[#This Row],[CODIGO]],STOCK[[#All],[CODIGO]],STOCK[[#All],[DESCRIPCION]],"PRODUCTO INEXISTENTE",0)</f>
        <v>PAPEL CRAF PLIEGO 70*100</v>
      </c>
      <c r="D736" s="1">
        <v>45920</v>
      </c>
      <c r="E736">
        <v>4</v>
      </c>
    </row>
    <row r="737" spans="1:5" x14ac:dyDescent="0.25">
      <c r="A737">
        <v>3304</v>
      </c>
      <c r="B737" t="str">
        <f>SALIDAS[[#This Row],[CODIGO]]&amp;SALIDAS[[#This Row],[FECHA]]</f>
        <v>330445920</v>
      </c>
      <c r="C737" t="str" cm="1">
        <f t="array" ref="C737">_xlfn.XLOOKUP(SALIDAS[[#This Row],[CODIGO]],STOCK[[#All],[CODIGO]],STOCK[[#All],[DESCRIPCION]],"PRODUCTO INEXISTENTE",0)</f>
        <v>PAPEL IRIS</v>
      </c>
      <c r="D737" s="1">
        <v>45920</v>
      </c>
      <c r="E737">
        <v>1</v>
      </c>
    </row>
    <row r="738" spans="1:5" x14ac:dyDescent="0.25">
      <c r="A738">
        <v>3318</v>
      </c>
      <c r="B738" t="str">
        <f>SALIDAS[[#This Row],[CODIGO]]&amp;SALIDAS[[#This Row],[FECHA]]</f>
        <v>331845920</v>
      </c>
      <c r="C738" t="str" cm="1">
        <f t="array" ref="C738">_xlfn.XLOOKUP(SALIDAS[[#This Row],[CODIGO]],STOCK[[#All],[CODIGO]],STOCK[[#All],[DESCRIPCION]],"PRODUCTO INEXISTENTE",0)</f>
        <v>PAPEL PERIODICO PLIEGO 70*100</v>
      </c>
      <c r="D738" s="1">
        <v>45920</v>
      </c>
      <c r="E738">
        <v>5</v>
      </c>
    </row>
    <row r="739" spans="1:5" x14ac:dyDescent="0.25">
      <c r="A739">
        <v>15614</v>
      </c>
      <c r="B739" t="str">
        <f>SALIDAS[[#This Row],[CODIGO]]&amp;SALIDAS[[#This Row],[FECHA]]</f>
        <v>1561445920</v>
      </c>
      <c r="C739" t="str" cm="1">
        <f t="array" ref="C739">_xlfn.XLOOKUP(SALIDAS[[#This Row],[CODIGO]],STOCK[[#All],[CODIGO]],STOCK[[#All],[DESCRIPCION]],"PRODUCTO INEXISTENTE",0)</f>
        <v>PAPEL REGALO PRIMAVERA</v>
      </c>
      <c r="D739" s="1">
        <v>45920</v>
      </c>
      <c r="E739">
        <v>6</v>
      </c>
    </row>
    <row r="740" spans="1:5" x14ac:dyDescent="0.25">
      <c r="A740">
        <v>3334</v>
      </c>
      <c r="B740" t="str">
        <f>SALIDAS[[#This Row],[CODIGO]]&amp;SALIDAS[[#This Row],[FECHA]]</f>
        <v>333445920</v>
      </c>
      <c r="C740" t="str" cm="1">
        <f t="array" ref="C740">_xlfn.XLOOKUP(SALIDAS[[#This Row],[CODIGO]],STOCK[[#All],[CODIGO]],STOCK[[#All],[DESCRIPCION]],"PRODUCTO INEXISTENTE",0)</f>
        <v>PAPEL TORNASOL 70*50</v>
      </c>
      <c r="D740" s="1">
        <v>45920</v>
      </c>
      <c r="E740">
        <v>2</v>
      </c>
    </row>
    <row r="741" spans="1:5" x14ac:dyDescent="0.25">
      <c r="A741">
        <v>3542</v>
      </c>
      <c r="B741" t="str">
        <f>SALIDAS[[#This Row],[CODIGO]]&amp;SALIDAS[[#This Row],[FECHA]]</f>
        <v>354245920</v>
      </c>
      <c r="C741" t="str" cm="1">
        <f t="array" ref="C741">_xlfn.XLOOKUP(SALIDAS[[#This Row],[CODIGO]],STOCK[[#All],[CODIGO]],STOCK[[#All],[DESCRIPCION]],"PRODUCTO INEXISTENTE",0)</f>
        <v>PINCEL DELINEADOR 0</v>
      </c>
      <c r="D741" s="1">
        <v>45920</v>
      </c>
      <c r="E741">
        <v>1</v>
      </c>
    </row>
    <row r="742" spans="1:5" x14ac:dyDescent="0.25">
      <c r="A742">
        <v>3541</v>
      </c>
      <c r="B742" t="str">
        <f>SALIDAS[[#This Row],[CODIGO]]&amp;SALIDAS[[#This Row],[FECHA]]</f>
        <v>354145920</v>
      </c>
      <c r="C742" t="str" cm="1">
        <f t="array" ref="C742">_xlfn.XLOOKUP(SALIDAS[[#This Row],[CODIGO]],STOCK[[#All],[CODIGO]],STOCK[[#All],[DESCRIPCION]],"PRODUCTO INEXISTENTE",0)</f>
        <v>PINCEL DELINEADOR 00</v>
      </c>
      <c r="D742" s="1">
        <v>45920</v>
      </c>
      <c r="E742">
        <v>1</v>
      </c>
    </row>
    <row r="743" spans="1:5" x14ac:dyDescent="0.25">
      <c r="A743">
        <v>3543</v>
      </c>
      <c r="B743" t="str">
        <f>SALIDAS[[#This Row],[CODIGO]]&amp;SALIDAS[[#This Row],[FECHA]]</f>
        <v>354345920</v>
      </c>
      <c r="C743" t="str" cm="1">
        <f t="array" ref="C743">_xlfn.XLOOKUP(SALIDAS[[#This Row],[CODIGO]],STOCK[[#All],[CODIGO]],STOCK[[#All],[DESCRIPCION]],"PRODUCTO INEXISTENTE",0)</f>
        <v>PINCEL DELINEADOR 000</v>
      </c>
      <c r="D743" s="1">
        <v>45920</v>
      </c>
      <c r="E743">
        <v>1</v>
      </c>
    </row>
    <row r="744" spans="1:5" x14ac:dyDescent="0.25">
      <c r="A744">
        <v>3929</v>
      </c>
      <c r="B744" t="str">
        <f>SALIDAS[[#This Row],[CODIGO]]&amp;SALIDAS[[#This Row],[FECHA]]</f>
        <v>392945920</v>
      </c>
      <c r="C744" t="str" cm="1">
        <f t="array" ref="C744">_xlfn.XLOOKUP(SALIDAS[[#This Row],[CODIGO]],STOCK[[#All],[CODIGO]],STOCK[[#All],[DESCRIPCION]],"PRODUCTO INEXISTENTE",0)</f>
        <v>ROLLO PLASTI PEGA 3M</v>
      </c>
      <c r="D744" s="1">
        <v>45920</v>
      </c>
      <c r="E744">
        <v>1</v>
      </c>
    </row>
    <row r="745" spans="1:5" x14ac:dyDescent="0.25">
      <c r="A745">
        <v>4122</v>
      </c>
      <c r="B745" t="str">
        <f>SALIDAS[[#This Row],[CODIGO]]&amp;SALIDAS[[#This Row],[FECHA]]</f>
        <v>412245920</v>
      </c>
      <c r="C745" t="str" cm="1">
        <f t="array" ref="C745">_xlfn.XLOOKUP(SALIDAS[[#This Row],[CODIGO]],STOCK[[#All],[CODIGO]],STOCK[[#All],[DESCRIPCION]],"PRODUCTO INEXISTENTE",0)</f>
        <v>SILICONA BARRA DELGADA OE-196</v>
      </c>
      <c r="D745" s="1">
        <v>45920</v>
      </c>
      <c r="E745">
        <v>4</v>
      </c>
    </row>
    <row r="746" spans="1:5" x14ac:dyDescent="0.25">
      <c r="A746">
        <v>9748</v>
      </c>
      <c r="B746" t="str">
        <f>SALIDAS[[#This Row],[CODIGO]]&amp;SALIDAS[[#This Row],[FECHA]]</f>
        <v>974845920</v>
      </c>
      <c r="C746" t="str" cm="1">
        <f t="array" ref="C746">_xlfn.XLOOKUP(SALIDAS[[#This Row],[CODIGO]],STOCK[[#All],[CODIGO]],STOCK[[#All],[DESCRIPCION]],"PRODUCTO INEXISTENTE",0)</f>
        <v>SILICONA BARRA GRUESA OE-196</v>
      </c>
      <c r="D746" s="1">
        <v>45920</v>
      </c>
      <c r="E746">
        <v>6</v>
      </c>
    </row>
    <row r="747" spans="1:5" x14ac:dyDescent="0.25">
      <c r="A747">
        <v>1264</v>
      </c>
      <c r="B747" t="str">
        <f>SALIDAS[[#This Row],[CODIGO]]&amp;SALIDAS[[#This Row],[FECHA]]</f>
        <v>126445920</v>
      </c>
      <c r="C747" t="str" cm="1">
        <f t="array" ref="C747">_xlfn.XLOOKUP(SALIDAS[[#This Row],[CODIGO]],STOCK[[#All],[CODIGO]],STOCK[[#All],[DESCRIPCION]],"PRODUCTO INEXISTENTE",0)</f>
        <v>CARTON PAJA 1/8</v>
      </c>
      <c r="D747" s="1">
        <v>45920</v>
      </c>
      <c r="E747">
        <v>2</v>
      </c>
    </row>
    <row r="748" spans="1:5" x14ac:dyDescent="0.25">
      <c r="A748">
        <v>577</v>
      </c>
      <c r="B748" t="str">
        <f>SALIDAS[[#This Row],[CODIGO]]&amp;SALIDAS[[#This Row],[FECHA]]</f>
        <v>57745921</v>
      </c>
      <c r="C748" t="str" cm="1">
        <f t="array" ref="C748">_xlfn.XLOOKUP(SALIDAS[[#This Row],[CODIGO]],STOCK[[#All],[CODIGO]],STOCK[[#All],[DESCRIPCION]],"PRODUCTO INEXISTENTE",0)</f>
        <v>BLOCK BOND 28 1/8 BLANCO</v>
      </c>
      <c r="D748" s="1">
        <v>45921</v>
      </c>
      <c r="E748">
        <v>1</v>
      </c>
    </row>
    <row r="749" spans="1:5" x14ac:dyDescent="0.25">
      <c r="A749">
        <v>583</v>
      </c>
      <c r="B749" t="str">
        <f>SALIDAS[[#This Row],[CODIGO]]&amp;SALIDAS[[#This Row],[FECHA]]</f>
        <v>58345921</v>
      </c>
      <c r="C749" t="str" cm="1">
        <f t="array" ref="C749">_xlfn.XLOOKUP(SALIDAS[[#This Row],[CODIGO]],STOCK[[#All],[CODIGO]],STOCK[[#All],[DESCRIPCION]],"PRODUCTO INEXISTENTE",0)</f>
        <v>BLOCK CARTA CUADROS 70H</v>
      </c>
      <c r="D749" s="1">
        <v>45921</v>
      </c>
      <c r="E749">
        <v>1</v>
      </c>
    </row>
    <row r="750" spans="1:5" x14ac:dyDescent="0.25">
      <c r="A750">
        <v>644</v>
      </c>
      <c r="B750" t="str">
        <f>SALIDAS[[#This Row],[CODIGO]]&amp;SALIDAS[[#This Row],[FECHA]]</f>
        <v>64445921</v>
      </c>
      <c r="C750" t="str" cm="1">
        <f t="array" ref="C750">_xlfn.XLOOKUP(SALIDAS[[#This Row],[CODIGO]],STOCK[[#All],[CODIGO]],STOCK[[#All],[DESCRIPCION]],"PRODUCTO INEXISTENTE",0)</f>
        <v>BOLA ICOPOR NO. 17</v>
      </c>
      <c r="D750" s="1">
        <v>45921</v>
      </c>
      <c r="E750">
        <v>1</v>
      </c>
    </row>
    <row r="751" spans="1:5" x14ac:dyDescent="0.25">
      <c r="A751">
        <v>2247</v>
      </c>
      <c r="B751" t="str">
        <f>SALIDAS[[#This Row],[CODIGO]]&amp;SALIDAS[[#This Row],[FECHA]]</f>
        <v>224745921</v>
      </c>
      <c r="C751" t="str" cm="1">
        <f t="array" ref="C751">_xlfn.XLOOKUP(SALIDAS[[#This Row],[CODIGO]],STOCK[[#All],[CODIGO]],STOCK[[#All],[DESCRIPCION]],"PRODUCTO INEXISTENTE",0)</f>
        <v>BOLI KILOMETRICO TAPA COLOR</v>
      </c>
      <c r="D751" s="1">
        <v>45921</v>
      </c>
      <c r="E751">
        <v>2</v>
      </c>
    </row>
    <row r="752" spans="1:5" x14ac:dyDescent="0.25">
      <c r="A752">
        <v>9289</v>
      </c>
      <c r="B752" t="str">
        <f>SALIDAS[[#This Row],[CODIGO]]&amp;SALIDAS[[#This Row],[FECHA]]</f>
        <v>928945921</v>
      </c>
      <c r="C752" t="str" cm="1">
        <f t="array" ref="C752">_xlfn.XLOOKUP(SALIDAS[[#This Row],[CODIGO]],STOCK[[#All],[CODIGO]],STOCK[[#All],[DESCRIPCION]],"PRODUCTO INEXISTENTE",0)</f>
        <v>BOLI OE-050 S/GEL 0,7 RETRACTIL GRUESO</v>
      </c>
      <c r="D752" s="1">
        <v>45921</v>
      </c>
      <c r="E752">
        <v>2</v>
      </c>
    </row>
    <row r="753" spans="1:5" x14ac:dyDescent="0.25">
      <c r="A753">
        <v>8102</v>
      </c>
      <c r="B753" t="str">
        <f>SALIDAS[[#This Row],[CODIGO]]&amp;SALIDAS[[#This Row],[FECHA]]</f>
        <v>810245921</v>
      </c>
      <c r="C753" t="str" cm="1">
        <f t="array" ref="C753">_xlfn.XLOOKUP(SALIDAS[[#This Row],[CODIGO]],STOCK[[#All],[CODIGO]],STOCK[[#All],[DESCRIPCION]],"PRODUCTO INEXISTENTE",0)</f>
        <v>BOLI OE-076 S/GEL 0,7</v>
      </c>
      <c r="D753" s="1">
        <v>45921</v>
      </c>
      <c r="E753">
        <v>3</v>
      </c>
    </row>
    <row r="754" spans="1:5" x14ac:dyDescent="0.25">
      <c r="A754">
        <v>790</v>
      </c>
      <c r="B754" t="str">
        <f>SALIDAS[[#This Row],[CODIGO]]&amp;SALIDAS[[#This Row],[FECHA]]</f>
        <v>79045921</v>
      </c>
      <c r="C754" t="str" cm="1">
        <f t="array" ref="C754">_xlfn.XLOOKUP(SALIDAS[[#This Row],[CODIGO]],STOCK[[#All],[CODIGO]],STOCK[[#All],[DESCRIPCION]],"PRODUCTO INEXISTENTE",0)</f>
        <v>BORRADOR PELIKAN MIGA DE PAN MP-20</v>
      </c>
      <c r="D754" s="1">
        <v>45921</v>
      </c>
      <c r="E754">
        <v>1</v>
      </c>
    </row>
    <row r="755" spans="1:5" x14ac:dyDescent="0.25">
      <c r="A755">
        <v>1264</v>
      </c>
      <c r="B755" t="str">
        <f>SALIDAS[[#This Row],[CODIGO]]&amp;SALIDAS[[#This Row],[FECHA]]</f>
        <v>126445921</v>
      </c>
      <c r="C755" t="str" cm="1">
        <f t="array" ref="C755">_xlfn.XLOOKUP(SALIDAS[[#This Row],[CODIGO]],STOCK[[#All],[CODIGO]],STOCK[[#All],[DESCRIPCION]],"PRODUCTO INEXISTENTE",0)</f>
        <v>CARTON PAJA 1/8</v>
      </c>
      <c r="D755" s="1">
        <v>45921</v>
      </c>
      <c r="E755">
        <v>2</v>
      </c>
    </row>
    <row r="756" spans="1:5" x14ac:dyDescent="0.25">
      <c r="A756">
        <v>1341</v>
      </c>
      <c r="B756" t="str">
        <f>SALIDAS[[#This Row],[CODIGO]]&amp;SALIDAS[[#This Row],[FECHA]]</f>
        <v>134145921</v>
      </c>
      <c r="C756" t="str" cm="1">
        <f t="array" ref="C756">_xlfn.XLOOKUP(SALIDAS[[#This Row],[CODIGO]],STOCK[[#All],[CODIGO]],STOCK[[#All],[DESCRIPCION]],"PRODUCTO INEXISTENTE",0)</f>
        <v>CARTULINA BRISTOL 1/8</v>
      </c>
      <c r="D756" s="1">
        <v>45921</v>
      </c>
      <c r="E756">
        <v>9</v>
      </c>
    </row>
    <row r="757" spans="1:5" x14ac:dyDescent="0.25">
      <c r="A757">
        <v>1351</v>
      </c>
      <c r="B757" t="str">
        <f>SALIDAS[[#This Row],[CODIGO]]&amp;SALIDAS[[#This Row],[FECHA]]</f>
        <v>135145921</v>
      </c>
      <c r="C757" t="str" cm="1">
        <f t="array" ref="C757">_xlfn.XLOOKUP(SALIDAS[[#This Row],[CODIGO]],STOCK[[#All],[CODIGO]],STOCK[[#All],[DESCRIPCION]],"PRODUCTO INEXISTENTE",0)</f>
        <v>CARTULINA BRISTOL PLIEGO 70*100</v>
      </c>
      <c r="D757" s="1">
        <v>45921</v>
      </c>
      <c r="E757">
        <v>1</v>
      </c>
    </row>
    <row r="758" spans="1:5" x14ac:dyDescent="0.25">
      <c r="A758">
        <v>1349</v>
      </c>
      <c r="B758" t="str">
        <f>SALIDAS[[#This Row],[CODIGO]]&amp;SALIDAS[[#This Row],[FECHA]]</f>
        <v>134945921</v>
      </c>
      <c r="C758" t="str" cm="1">
        <f t="array" ref="C758">_xlfn.XLOOKUP(SALIDAS[[#This Row],[CODIGO]],STOCK[[#All],[CODIGO]],STOCK[[#All],[DESCRIPCION]],"PRODUCTO INEXISTENTE",0)</f>
        <v>CARTULINA NEGRA FINA 1/8</v>
      </c>
      <c r="D758" s="1">
        <v>45921</v>
      </c>
      <c r="E758">
        <v>4</v>
      </c>
    </row>
    <row r="759" spans="1:5" x14ac:dyDescent="0.25">
      <c r="A759">
        <v>1369</v>
      </c>
      <c r="B759" t="str">
        <f>SALIDAS[[#This Row],[CODIGO]]&amp;SALIDAS[[#This Row],[FECHA]]</f>
        <v>136945921</v>
      </c>
      <c r="C759" t="str" cm="1">
        <f t="array" ref="C759">_xlfn.XLOOKUP(SALIDAS[[#This Row],[CODIGO]],STOCK[[#All],[CODIGO]],STOCK[[#All],[DESCRIPCION]],"PRODUCTO INEXISTENTE",0)</f>
        <v>CARTULINA NEGRA FINA PLIEGO</v>
      </c>
      <c r="D759" s="1">
        <v>45921</v>
      </c>
      <c r="E759">
        <v>1</v>
      </c>
    </row>
    <row r="760" spans="1:5" x14ac:dyDescent="0.25">
      <c r="A760">
        <v>11377</v>
      </c>
      <c r="B760" t="str">
        <f>SALIDAS[[#This Row],[CODIGO]]&amp;SALIDAS[[#This Row],[FECHA]]</f>
        <v>1137745921</v>
      </c>
      <c r="C760" t="str" cm="1">
        <f t="array" ref="C760">_xlfn.XLOOKUP(SALIDAS[[#This Row],[CODIGO]],STOCK[[#All],[CODIGO]],STOCK[[#All],[DESCRIPCION]],"PRODUCTO INEXISTENTE",0)</f>
        <v>COMPAS PRESICION OE-294</v>
      </c>
      <c r="D760" s="1">
        <v>45921</v>
      </c>
      <c r="E760">
        <v>1</v>
      </c>
    </row>
    <row r="761" spans="1:5" x14ac:dyDescent="0.25">
      <c r="A761">
        <v>14791</v>
      </c>
      <c r="B761" t="str">
        <f>SALIDAS[[#This Row],[CODIGO]]&amp;SALIDAS[[#This Row],[FECHA]]</f>
        <v>1479145921</v>
      </c>
      <c r="C761" t="str" cm="1">
        <f t="array" ref="C761">_xlfn.XLOOKUP(SALIDAS[[#This Row],[CODIGO]],STOCK[[#All],[CODIGO]],STOCK[[#All],[DESCRIPCION]],"PRODUCTO INEXISTENTE",0)</f>
        <v>CUADERNO COSIDO 100H</v>
      </c>
      <c r="D761" s="1">
        <v>45921</v>
      </c>
      <c r="E761">
        <v>1</v>
      </c>
    </row>
    <row r="762" spans="1:5" x14ac:dyDescent="0.25">
      <c r="A762">
        <v>2598</v>
      </c>
      <c r="B762" t="str">
        <f>SALIDAS[[#This Row],[CODIGO]]&amp;SALIDAS[[#This Row],[FECHA]]</f>
        <v>259845921</v>
      </c>
      <c r="C762" t="str" cm="1">
        <f t="array" ref="C762">_xlfn.XLOOKUP(SALIDAS[[#This Row],[CODIGO]],STOCK[[#All],[CODIGO]],STOCK[[#All],[DESCRIPCION]],"PRODUCTO INEXISTENTE",0)</f>
        <v>LAMINA ICOPOR 1/4 DE 10MM</v>
      </c>
      <c r="D762" s="1">
        <v>45921</v>
      </c>
      <c r="E762">
        <v>1</v>
      </c>
    </row>
    <row r="763" spans="1:5" x14ac:dyDescent="0.25">
      <c r="A763">
        <v>17791</v>
      </c>
      <c r="B763" t="str">
        <f>SALIDAS[[#This Row],[CODIGO]]&amp;SALIDAS[[#This Row],[FECHA]]</f>
        <v>1779145921</v>
      </c>
      <c r="C763" t="str" cm="1">
        <f t="array" ref="C763">_xlfn.XLOOKUP(SALIDAS[[#This Row],[CODIGO]],STOCK[[#All],[CODIGO]],STOCK[[#All],[DESCRIPCION]],"PRODUCTO INEXISTENTE",0)</f>
        <v>LAPIZ CARBONCILLO CHARCOAL</v>
      </c>
      <c r="D763" s="1">
        <v>45921</v>
      </c>
      <c r="E763">
        <v>2</v>
      </c>
    </row>
    <row r="764" spans="1:5" x14ac:dyDescent="0.25">
      <c r="A764">
        <v>3271</v>
      </c>
      <c r="B764" t="str">
        <f>SALIDAS[[#This Row],[CODIGO]]&amp;SALIDAS[[#This Row],[FECHA]]</f>
        <v>327145921</v>
      </c>
      <c r="C764" t="str" cm="1">
        <f t="array" ref="C764">_xlfn.XLOOKUP(SALIDAS[[#This Row],[CODIGO]],STOCK[[#All],[CODIGO]],STOCK[[#All],[DESCRIPCION]],"PRODUCTO INEXISTENTE",0)</f>
        <v>PAPEL CRAF PLIEGO 70*100</v>
      </c>
      <c r="D764" s="1">
        <v>45921</v>
      </c>
      <c r="E764">
        <v>2</v>
      </c>
    </row>
    <row r="765" spans="1:5" x14ac:dyDescent="0.25">
      <c r="A765">
        <v>3304</v>
      </c>
      <c r="B765" t="str">
        <f>SALIDAS[[#This Row],[CODIGO]]&amp;SALIDAS[[#This Row],[FECHA]]</f>
        <v>330445921</v>
      </c>
      <c r="C765" t="str" cm="1">
        <f t="array" ref="C765">_xlfn.XLOOKUP(SALIDAS[[#This Row],[CODIGO]],STOCK[[#All],[CODIGO]],STOCK[[#All],[DESCRIPCION]],"PRODUCTO INEXISTENTE",0)</f>
        <v>PAPEL IRIS</v>
      </c>
      <c r="D765" s="1">
        <v>45921</v>
      </c>
      <c r="E765">
        <v>7</v>
      </c>
    </row>
    <row r="766" spans="1:5" x14ac:dyDescent="0.25">
      <c r="A766">
        <v>3318</v>
      </c>
      <c r="B766" t="str">
        <f>SALIDAS[[#This Row],[CODIGO]]&amp;SALIDAS[[#This Row],[FECHA]]</f>
        <v>331845921</v>
      </c>
      <c r="C766" t="str" cm="1">
        <f t="array" ref="C766">_xlfn.XLOOKUP(SALIDAS[[#This Row],[CODIGO]],STOCK[[#All],[CODIGO]],STOCK[[#All],[DESCRIPCION]],"PRODUCTO INEXISTENTE",0)</f>
        <v>PAPEL PERIODICO PLIEGO 70*100</v>
      </c>
      <c r="D766" s="1">
        <v>45921</v>
      </c>
      <c r="E766">
        <v>2</v>
      </c>
    </row>
    <row r="767" spans="1:5" x14ac:dyDescent="0.25">
      <c r="A767">
        <v>15614</v>
      </c>
      <c r="B767" t="str">
        <f>SALIDAS[[#This Row],[CODIGO]]&amp;SALIDAS[[#This Row],[FECHA]]</f>
        <v>1561445921</v>
      </c>
      <c r="C767" t="str" cm="1">
        <f t="array" ref="C767">_xlfn.XLOOKUP(SALIDAS[[#This Row],[CODIGO]],STOCK[[#All],[CODIGO]],STOCK[[#All],[DESCRIPCION]],"PRODUCTO INEXISTENTE",0)</f>
        <v>PAPEL REGALO PRIMAVERA</v>
      </c>
      <c r="D767" s="1">
        <v>45921</v>
      </c>
      <c r="E767">
        <v>2</v>
      </c>
    </row>
    <row r="768" spans="1:5" x14ac:dyDescent="0.25">
      <c r="A768">
        <v>4789</v>
      </c>
      <c r="B768" t="str">
        <f>SALIDAS[[#This Row],[CODIGO]]&amp;SALIDAS[[#This Row],[FECHA]]</f>
        <v>478945921</v>
      </c>
      <c r="C768" t="str" cm="1">
        <f t="array" ref="C768">_xlfn.XLOOKUP(SALIDAS[[#This Row],[CODIGO]],STOCK[[#All],[CODIGO]],STOCK[[#All],[DESCRIPCION]],"PRODUCTO INEXISTENTE",0)</f>
        <v>PEGANTE BARRA OE-210 10GR</v>
      </c>
      <c r="D768" s="1">
        <v>45921</v>
      </c>
      <c r="E768">
        <v>1</v>
      </c>
    </row>
    <row r="769" spans="1:5" x14ac:dyDescent="0.25">
      <c r="A769">
        <v>4422</v>
      </c>
      <c r="B769" t="str">
        <f>SALIDAS[[#This Row],[CODIGO]]&amp;SALIDAS[[#This Row],[FECHA]]</f>
        <v>442245921</v>
      </c>
      <c r="C769" t="str" cm="1">
        <f t="array" ref="C769">_xlfn.XLOOKUP(SALIDAS[[#This Row],[CODIGO]],STOCK[[#All],[CODIGO]],STOCK[[#All],[DESCRIPCION]],"PRODUCTO INEXISTENTE",0)</f>
        <v>PEGANTE BARRA OE-212 21GR</v>
      </c>
      <c r="D769" s="1">
        <v>45921</v>
      </c>
      <c r="E769">
        <v>1</v>
      </c>
    </row>
    <row r="770" spans="1:5" x14ac:dyDescent="0.25">
      <c r="A770">
        <v>3541</v>
      </c>
      <c r="B770" t="str">
        <f>SALIDAS[[#This Row],[CODIGO]]&amp;SALIDAS[[#This Row],[FECHA]]</f>
        <v>354145921</v>
      </c>
      <c r="C770" t="str" cm="1">
        <f t="array" ref="C770">_xlfn.XLOOKUP(SALIDAS[[#This Row],[CODIGO]],STOCK[[#All],[CODIGO]],STOCK[[#All],[DESCRIPCION]],"PRODUCTO INEXISTENTE",0)</f>
        <v>PINCEL DELINEADOR 00</v>
      </c>
      <c r="D770" s="1">
        <v>45921</v>
      </c>
      <c r="E770">
        <v>1</v>
      </c>
    </row>
    <row r="771" spans="1:5" x14ac:dyDescent="0.25">
      <c r="A771">
        <v>3688</v>
      </c>
      <c r="B771" t="str">
        <f>SALIDAS[[#This Row],[CODIGO]]&amp;SALIDAS[[#This Row],[FECHA]]</f>
        <v>368845921</v>
      </c>
      <c r="C771" t="str" cm="1">
        <f t="array" ref="C771">_xlfn.XLOOKUP(SALIDAS[[#This Row],[CODIGO]],STOCK[[#All],[CODIGO]],STOCK[[#All],[DESCRIPCION]],"PRODUCTO INEXISTENTE",0)</f>
        <v>PLUMON OE-080 ES*12</v>
      </c>
      <c r="D771" s="1">
        <v>45921</v>
      </c>
      <c r="E771">
        <v>1</v>
      </c>
    </row>
    <row r="772" spans="1:5" x14ac:dyDescent="0.25">
      <c r="A772">
        <v>3929</v>
      </c>
      <c r="B772" t="str">
        <f>SALIDAS[[#This Row],[CODIGO]]&amp;SALIDAS[[#This Row],[FECHA]]</f>
        <v>392945921</v>
      </c>
      <c r="C772" t="str" cm="1">
        <f t="array" ref="C772">_xlfn.XLOOKUP(SALIDAS[[#This Row],[CODIGO]],STOCK[[#All],[CODIGO]],STOCK[[#All],[DESCRIPCION]],"PRODUCTO INEXISTENTE",0)</f>
        <v>ROLLO PLASTI PEGA 3M</v>
      </c>
      <c r="D772" s="1">
        <v>45921</v>
      </c>
      <c r="E772">
        <v>1</v>
      </c>
    </row>
    <row r="773" spans="1:5" x14ac:dyDescent="0.25">
      <c r="A773">
        <v>11540</v>
      </c>
      <c r="B773" t="str">
        <f>SALIDAS[[#This Row],[CODIGO]]&amp;SALIDAS[[#This Row],[FECHA]]</f>
        <v>1154045921</v>
      </c>
      <c r="C773" t="str" cm="1">
        <f t="array" ref="C773">_xlfn.XLOOKUP(SALIDAS[[#This Row],[CODIGO]],STOCK[[#All],[CODIGO]],STOCK[[#All],[DESCRIPCION]],"PRODUCTO INEXISTENTE",0)</f>
        <v>SILICONA LIQUIDA OE-190 30ML</v>
      </c>
      <c r="D773" s="1">
        <v>45921</v>
      </c>
      <c r="E773">
        <v>1</v>
      </c>
    </row>
    <row r="774" spans="1:5" x14ac:dyDescent="0.25">
      <c r="A774">
        <v>4155</v>
      </c>
      <c r="B774" t="str">
        <f>SALIDAS[[#This Row],[CODIGO]]&amp;SALIDAS[[#This Row],[FECHA]]</f>
        <v>415545921</v>
      </c>
      <c r="C774" t="str" cm="1">
        <f t="array" ref="C774">_xlfn.XLOOKUP(SALIDAS[[#This Row],[CODIGO]],STOCK[[#All],[CODIGO]],STOCK[[#All],[DESCRIPCION]],"PRODUCTO INEXISTENTE",0)</f>
        <v>SOBRE MANILA CARTA NORMA</v>
      </c>
      <c r="D774" s="1">
        <v>45921</v>
      </c>
      <c r="E774">
        <v>4</v>
      </c>
    </row>
    <row r="775" spans="1:5" x14ac:dyDescent="0.25">
      <c r="A775">
        <v>8835</v>
      </c>
      <c r="B775" t="str">
        <f>SALIDAS[[#This Row],[CODIGO]]&amp;SALIDAS[[#This Row],[FECHA]]</f>
        <v>883545921</v>
      </c>
      <c r="C775" t="str" cm="1">
        <f t="array" ref="C775">_xlfn.XLOOKUP(SALIDAS[[#This Row],[CODIGO]],STOCK[[#All],[CODIGO]],STOCK[[#All],[DESCRIPCION]],"PRODUCTO INEXISTENTE",0)</f>
        <v>TAJALAPIZ DEPOSITO GIGO</v>
      </c>
      <c r="D775" s="1">
        <v>45921</v>
      </c>
      <c r="E775">
        <v>1</v>
      </c>
    </row>
    <row r="776" spans="1:5" x14ac:dyDescent="0.25">
      <c r="A776">
        <v>6263</v>
      </c>
      <c r="B776" t="str">
        <f>SALIDAS[[#This Row],[CODIGO]]&amp;SALIDAS[[#This Row],[FECHA]]</f>
        <v>626345921</v>
      </c>
      <c r="C776" t="str" cm="1">
        <f t="array" ref="C776">_xlfn.XLOOKUP(SALIDAS[[#This Row],[CODIGO]],STOCK[[#All],[CODIGO]],STOCK[[#All],[DESCRIPCION]],"PRODUCTO INEXISTENTE",0)</f>
        <v>TIJERA OE-234 PUNTA ROMA</v>
      </c>
      <c r="D776" s="1">
        <v>45921</v>
      </c>
      <c r="E776">
        <v>2</v>
      </c>
    </row>
    <row r="777" spans="1:5" x14ac:dyDescent="0.25">
      <c r="A777">
        <v>3272</v>
      </c>
      <c r="B777" t="str">
        <f>SALIDAS[[#This Row],[CODIGO]]&amp;SALIDAS[[#This Row],[FECHA]]</f>
        <v>327245921</v>
      </c>
      <c r="C777" t="str" cm="1">
        <f t="array" ref="C777">_xlfn.XLOOKUP(SALIDAS[[#This Row],[CODIGO]],STOCK[[#All],[CODIGO]],STOCK[[#All],[DESCRIPCION]],"PRODUCTO INEXISTENTE",0)</f>
        <v>PAPEL CREPE PLIEGO</v>
      </c>
      <c r="D777" s="1">
        <v>45921</v>
      </c>
      <c r="E777">
        <v>5</v>
      </c>
    </row>
    <row r="778" spans="1:5" x14ac:dyDescent="0.25">
      <c r="A778">
        <v>86</v>
      </c>
      <c r="B778" t="str">
        <f>SALIDAS[[#This Row],[CODIGO]]&amp;SALIDAS[[#This Row],[FECHA]]</f>
        <v>8645922</v>
      </c>
      <c r="C778" t="str" cm="1">
        <f t="array" ref="C778">_xlfn.XLOOKUP(SALIDAS[[#This Row],[CODIGO]],STOCK[[#All],[CODIGO]],STOCK[[#All],[DESCRIPCION]],"PRODUCTO INEXISTENTE",0)</f>
        <v>ACETATO PROYECCION OFICIO</v>
      </c>
      <c r="D778" s="1">
        <v>45922</v>
      </c>
      <c r="E778">
        <v>1</v>
      </c>
    </row>
    <row r="779" spans="1:5" x14ac:dyDescent="0.25">
      <c r="A779">
        <v>2247</v>
      </c>
      <c r="B779" t="str">
        <f>SALIDAS[[#This Row],[CODIGO]]&amp;SALIDAS[[#This Row],[FECHA]]</f>
        <v>224745922</v>
      </c>
      <c r="C779" t="str" cm="1">
        <f t="array" ref="C779">_xlfn.XLOOKUP(SALIDAS[[#This Row],[CODIGO]],STOCK[[#All],[CODIGO]],STOCK[[#All],[DESCRIPCION]],"PRODUCTO INEXISTENTE",0)</f>
        <v>BOLI KILOMETRICO TAPA COLOR</v>
      </c>
      <c r="D779" s="1">
        <v>45922</v>
      </c>
      <c r="E779">
        <v>1</v>
      </c>
    </row>
    <row r="780" spans="1:5" x14ac:dyDescent="0.25">
      <c r="A780">
        <v>14132</v>
      </c>
      <c r="B780" t="str">
        <f>SALIDAS[[#This Row],[CODIGO]]&amp;SALIDAS[[#This Row],[FECHA]]</f>
        <v>1413245922</v>
      </c>
      <c r="C780" t="str" cm="1">
        <f t="array" ref="C780">_xlfn.XLOOKUP(SALIDAS[[#This Row],[CODIGO]],STOCK[[#All],[CODIGO]],STOCK[[#All],[DESCRIPCION]],"PRODUCTO INEXISTENTE",0)</f>
        <v>BOLI OE-052 S/GEL 0,7 RETRACTIL</v>
      </c>
      <c r="D780" s="1">
        <v>45922</v>
      </c>
      <c r="E780">
        <v>2</v>
      </c>
    </row>
    <row r="781" spans="1:5" x14ac:dyDescent="0.25">
      <c r="A781">
        <v>790</v>
      </c>
      <c r="B781" t="str">
        <f>SALIDAS[[#This Row],[CODIGO]]&amp;SALIDAS[[#This Row],[FECHA]]</f>
        <v>79045922</v>
      </c>
      <c r="C781" t="str" cm="1">
        <f t="array" ref="C781">_xlfn.XLOOKUP(SALIDAS[[#This Row],[CODIGO]],STOCK[[#All],[CODIGO]],STOCK[[#All],[DESCRIPCION]],"PRODUCTO INEXISTENTE",0)</f>
        <v>BORRADOR PELIKAN MIGA DE PAN MP-20</v>
      </c>
      <c r="D781" s="1">
        <v>45922</v>
      </c>
      <c r="E781">
        <v>1</v>
      </c>
    </row>
    <row r="782" spans="1:5" x14ac:dyDescent="0.25">
      <c r="A782">
        <v>1341</v>
      </c>
      <c r="B782" t="str">
        <f>SALIDAS[[#This Row],[CODIGO]]&amp;SALIDAS[[#This Row],[FECHA]]</f>
        <v>134145922</v>
      </c>
      <c r="C782" t="str" cm="1">
        <f t="array" ref="C782">_xlfn.XLOOKUP(SALIDAS[[#This Row],[CODIGO]],STOCK[[#All],[CODIGO]],STOCK[[#All],[DESCRIPCION]],"PRODUCTO INEXISTENTE",0)</f>
        <v>CARTULINA BRISTOL 1/8</v>
      </c>
      <c r="D782" s="1">
        <v>45922</v>
      </c>
      <c r="E782">
        <v>5</v>
      </c>
    </row>
    <row r="783" spans="1:5" x14ac:dyDescent="0.25">
      <c r="A783">
        <v>1351</v>
      </c>
      <c r="B783" t="str">
        <f>SALIDAS[[#This Row],[CODIGO]]&amp;SALIDAS[[#This Row],[FECHA]]</f>
        <v>135145922</v>
      </c>
      <c r="C783" t="str" cm="1">
        <f t="array" ref="C783">_xlfn.XLOOKUP(SALIDAS[[#This Row],[CODIGO]],STOCK[[#All],[CODIGO]],STOCK[[#All],[DESCRIPCION]],"PRODUCTO INEXISTENTE",0)</f>
        <v>CARTULINA BRISTOL PLIEGO 70*100</v>
      </c>
      <c r="D783" s="1">
        <v>45922</v>
      </c>
      <c r="E783">
        <v>1</v>
      </c>
    </row>
    <row r="784" spans="1:5" x14ac:dyDescent="0.25">
      <c r="A784">
        <v>1788</v>
      </c>
      <c r="B784" t="str">
        <f>SALIDAS[[#This Row],[CODIGO]]&amp;SALIDAS[[#This Row],[FECHA]]</f>
        <v>178845922</v>
      </c>
      <c r="C784" t="str" cm="1">
        <f t="array" ref="C784">_xlfn.XLOOKUP(SALIDAS[[#This Row],[CODIGO]],STOCK[[#All],[CODIGO]],STOCK[[#All],[DESCRIPCION]],"PRODUCTO INEXISTENTE",0)</f>
        <v>CORRECTOR LAPIZ OE-252</v>
      </c>
      <c r="D784" s="1">
        <v>45922</v>
      </c>
      <c r="E784">
        <v>1</v>
      </c>
    </row>
    <row r="785" spans="1:5" x14ac:dyDescent="0.25">
      <c r="A785">
        <v>2066</v>
      </c>
      <c r="B785" t="str">
        <f>SALIDAS[[#This Row],[CODIGO]]&amp;SALIDAS[[#This Row],[FECHA]]</f>
        <v>206645922</v>
      </c>
      <c r="C785" t="str" cm="1">
        <f t="array" ref="C785">_xlfn.XLOOKUP(SALIDAS[[#This Row],[CODIGO]],STOCK[[#All],[CODIGO]],STOCK[[#All],[DESCRIPCION]],"PRODUCTO INEXISTENTE",0)</f>
        <v>CUENTA DE COBRO A/COPIANTE</v>
      </c>
      <c r="D785" s="1">
        <v>45922</v>
      </c>
      <c r="E785">
        <v>2</v>
      </c>
    </row>
    <row r="786" spans="1:5" x14ac:dyDescent="0.25">
      <c r="A786">
        <v>8015</v>
      </c>
      <c r="B786" t="str">
        <f>SALIDAS[[#This Row],[CODIGO]]&amp;SALIDAS[[#This Row],[FECHA]]</f>
        <v>801545922</v>
      </c>
      <c r="C786" t="str" cm="1">
        <f t="array" ref="C786">_xlfn.XLOOKUP(SALIDAS[[#This Row],[CODIGO]],STOCK[[#All],[CODIGO]],STOCK[[#All],[DESCRIPCION]],"PRODUCTO INEXISTENTE",0)</f>
        <v>FOMY 1/8</v>
      </c>
      <c r="D786" s="1">
        <v>45922</v>
      </c>
      <c r="E786">
        <v>6</v>
      </c>
    </row>
    <row r="787" spans="1:5" x14ac:dyDescent="0.25">
      <c r="A787">
        <v>10865</v>
      </c>
      <c r="B787" t="str">
        <f>SALIDAS[[#This Row],[CODIGO]]&amp;SALIDAS[[#This Row],[FECHA]]</f>
        <v>1086545922</v>
      </c>
      <c r="C787" t="str" cm="1">
        <f t="array" ref="C787">_xlfn.XLOOKUP(SALIDAS[[#This Row],[CODIGO]],STOCK[[#All],[CODIGO]],STOCK[[#All],[DESCRIPCION]],"PRODUCTO INEXISTENTE",0)</f>
        <v>GUANTE NITRILO NEGRO</v>
      </c>
      <c r="D787" s="1">
        <v>45922</v>
      </c>
      <c r="E787">
        <v>1</v>
      </c>
    </row>
    <row r="788" spans="1:5" x14ac:dyDescent="0.25">
      <c r="A788">
        <v>3</v>
      </c>
      <c r="B788" t="str">
        <f>SALIDAS[[#This Row],[CODIGO]]&amp;SALIDAS[[#This Row],[FECHA]]</f>
        <v>345922</v>
      </c>
      <c r="C788" t="str" cm="1">
        <f t="array" ref="C788">_xlfn.XLOOKUP(SALIDAS[[#This Row],[CODIGO]],STOCK[[#All],[CODIGO]],STOCK[[#All],[DESCRIPCION]],"PRODUCTO INEXISTENTE",0)</f>
        <v>HOJA DE VIDA 1003 DOBLE MINERVA</v>
      </c>
      <c r="D788" s="1">
        <v>45922</v>
      </c>
      <c r="E788">
        <v>5</v>
      </c>
    </row>
    <row r="789" spans="1:5" x14ac:dyDescent="0.25">
      <c r="A789">
        <v>2515</v>
      </c>
      <c r="B789" t="str">
        <f>SALIDAS[[#This Row],[CODIGO]]&amp;SALIDAS[[#This Row],[FECHA]]</f>
        <v>251545922</v>
      </c>
      <c r="C789" t="str" cm="1">
        <f t="array" ref="C789">_xlfn.XLOOKUP(SALIDAS[[#This Row],[CODIGO]],STOCK[[#All],[CODIGO]],STOCK[[#All],[DESCRIPCION]],"PRODUCTO INEXISTENTE",0)</f>
        <v>HOJA EXAMEN</v>
      </c>
      <c r="D789" s="1">
        <v>45922</v>
      </c>
      <c r="E789">
        <v>2</v>
      </c>
    </row>
    <row r="790" spans="1:5" x14ac:dyDescent="0.25">
      <c r="A790">
        <v>2635</v>
      </c>
      <c r="B790" t="str">
        <f>SALIDAS[[#This Row],[CODIGO]]&amp;SALIDAS[[#This Row],[FECHA]]</f>
        <v>263545922</v>
      </c>
      <c r="C790" t="str" cm="1">
        <f t="array" ref="C790">_xlfn.XLOOKUP(SALIDAS[[#This Row],[CODIGO]],STOCK[[#All],[CODIGO]],STOCK[[#All],[DESCRIPCION]],"PRODUCTO INEXISTENTE",0)</f>
        <v>LAPIZ MIRADO NEGRO</v>
      </c>
      <c r="D790" s="1">
        <v>45922</v>
      </c>
      <c r="E790">
        <v>1</v>
      </c>
    </row>
    <row r="791" spans="1:5" x14ac:dyDescent="0.25">
      <c r="A791">
        <v>7664</v>
      </c>
      <c r="B791" t="str">
        <f>SALIDAS[[#This Row],[CODIGO]]&amp;SALIDAS[[#This Row],[FECHA]]</f>
        <v>766445922</v>
      </c>
      <c r="C791" t="str" cm="1">
        <f t="array" ref="C791">_xlfn.XLOOKUP(SALIDAS[[#This Row],[CODIGO]],STOCK[[#All],[CODIGO]],STOCK[[#All],[DESCRIPCION]],"PRODUCTO INEXISTENTE",0)</f>
        <v>LAPIZ OE-150 NEGRO</v>
      </c>
      <c r="D791" s="1">
        <v>45922</v>
      </c>
      <c r="E791">
        <v>1</v>
      </c>
    </row>
    <row r="792" spans="1:5" x14ac:dyDescent="0.25">
      <c r="A792">
        <v>2648</v>
      </c>
      <c r="B792" t="str">
        <f>SALIDAS[[#This Row],[CODIGO]]&amp;SALIDAS[[#This Row],[FECHA]]</f>
        <v>264845922</v>
      </c>
      <c r="C792" t="str" cm="1">
        <f t="array" ref="C792">_xlfn.XLOOKUP(SALIDAS[[#This Row],[CODIGO]],STOCK[[#All],[CODIGO]],STOCK[[#All],[DESCRIPCION]],"PRODUCTO INEXISTENTE",0)</f>
        <v>LAPIZ ROJO COLORCHECK</v>
      </c>
      <c r="D792" s="1">
        <v>45922</v>
      </c>
      <c r="E792">
        <v>2</v>
      </c>
    </row>
    <row r="793" spans="1:5" x14ac:dyDescent="0.25">
      <c r="A793">
        <v>2653</v>
      </c>
      <c r="B793" t="str">
        <f>SALIDAS[[#This Row],[CODIGO]]&amp;SALIDAS[[#This Row],[FECHA]]</f>
        <v>265345922</v>
      </c>
      <c r="C793" t="str" cm="1">
        <f t="array" ref="C793">_xlfn.XLOOKUP(SALIDAS[[#This Row],[CODIGO]],STOCK[[#All],[CODIGO]],STOCK[[#All],[DESCRIPCION]],"PRODUCTO INEXISTENTE",0)</f>
        <v>LAPIZ ROJO KORES</v>
      </c>
      <c r="D793" s="1">
        <v>45922</v>
      </c>
      <c r="E793">
        <v>1</v>
      </c>
    </row>
    <row r="794" spans="1:5" x14ac:dyDescent="0.25">
      <c r="A794">
        <v>2770</v>
      </c>
      <c r="B794" t="str">
        <f>SALIDAS[[#This Row],[CODIGO]]&amp;SALIDAS[[#This Row],[FECHA]]</f>
        <v>277045922</v>
      </c>
      <c r="C794" t="str" cm="1">
        <f t="array" ref="C794">_xlfn.XLOOKUP(SALIDAS[[#This Row],[CODIGO]],STOCK[[#All],[CODIGO]],STOCK[[#All],[DESCRIPCION]],"PRODUCTO INEXISTENTE",0)</f>
        <v>MANTECA CACAO LABIAL</v>
      </c>
      <c r="D794" s="1">
        <v>45922</v>
      </c>
      <c r="E794">
        <v>1</v>
      </c>
    </row>
    <row r="795" spans="1:5" x14ac:dyDescent="0.25">
      <c r="A795">
        <v>2823</v>
      </c>
      <c r="B795" t="str">
        <f>SALIDAS[[#This Row],[CODIGO]]&amp;SALIDAS[[#This Row],[FECHA]]</f>
        <v>282345922</v>
      </c>
      <c r="C795" t="str" cm="1">
        <f t="array" ref="C795">_xlfn.XLOOKUP(SALIDAS[[#This Row],[CODIGO]],STOCK[[#All],[CODIGO]],STOCK[[#All],[DESCRIPCION]],"PRODUCTO INEXISTENTE",0)</f>
        <v>MARCADO OE-510 SECO</v>
      </c>
      <c r="D795" s="1">
        <v>45922</v>
      </c>
      <c r="E795">
        <v>2</v>
      </c>
    </row>
    <row r="796" spans="1:5" x14ac:dyDescent="0.25">
      <c r="A796">
        <v>6333</v>
      </c>
      <c r="B796" t="str">
        <f>SALIDAS[[#This Row],[CODIGO]]&amp;SALIDAS[[#This Row],[FECHA]]</f>
        <v>633345922</v>
      </c>
      <c r="C796" t="str" cm="1">
        <f t="array" ref="C796">_xlfn.XLOOKUP(SALIDAS[[#This Row],[CODIGO]],STOCK[[#All],[CODIGO]],STOCK[[#All],[DESCRIPCION]],"PRODUCTO INEXISTENTE",0)</f>
        <v>MARCADOR OE-528 PERMANENTE</v>
      </c>
      <c r="D796" s="1">
        <v>45922</v>
      </c>
      <c r="E796">
        <v>2</v>
      </c>
    </row>
    <row r="797" spans="1:5" x14ac:dyDescent="0.25">
      <c r="A797">
        <v>2860</v>
      </c>
      <c r="B797" t="str">
        <f>SALIDAS[[#This Row],[CODIGO]]&amp;SALIDAS[[#This Row],[FECHA]]</f>
        <v>286045922</v>
      </c>
      <c r="C797" t="str" cm="1">
        <f t="array" ref="C797">_xlfn.XLOOKUP(SALIDAS[[#This Row],[CODIGO]],STOCK[[#All],[CODIGO]],STOCK[[#All],[DESCRIPCION]],"PRODUCTO INEXISTENTE",0)</f>
        <v>MICROPUNTA PELIKAN</v>
      </c>
      <c r="D797" s="1">
        <v>45922</v>
      </c>
      <c r="E797">
        <v>1</v>
      </c>
    </row>
    <row r="798" spans="1:5" x14ac:dyDescent="0.25">
      <c r="A798">
        <v>3269</v>
      </c>
      <c r="B798" t="str">
        <f>SALIDAS[[#This Row],[CODIGO]]&amp;SALIDAS[[#This Row],[FECHA]]</f>
        <v>326945922</v>
      </c>
      <c r="C798" t="str" cm="1">
        <f t="array" ref="C798">_xlfn.XLOOKUP(SALIDAS[[#This Row],[CODIGO]],STOCK[[#All],[CODIGO]],STOCK[[#All],[DESCRIPCION]],"PRODUCTO INEXISTENTE",0)</f>
        <v xml:space="preserve">PAPEL CELOFAN EXTRAFINO </v>
      </c>
      <c r="D798" s="1">
        <v>45922</v>
      </c>
      <c r="E798">
        <v>8</v>
      </c>
    </row>
    <row r="799" spans="1:5" x14ac:dyDescent="0.25">
      <c r="A799">
        <v>3318</v>
      </c>
      <c r="B799" t="str">
        <f>SALIDAS[[#This Row],[CODIGO]]&amp;SALIDAS[[#This Row],[FECHA]]</f>
        <v>331845922</v>
      </c>
      <c r="C799" t="str" cm="1">
        <f t="array" ref="C799">_xlfn.XLOOKUP(SALIDAS[[#This Row],[CODIGO]],STOCK[[#All],[CODIGO]],STOCK[[#All],[DESCRIPCION]],"PRODUCTO INEXISTENTE",0)</f>
        <v>PAPEL PERIODICO PLIEGO 70*100</v>
      </c>
      <c r="D799" s="1">
        <v>45922</v>
      </c>
      <c r="E799">
        <v>5</v>
      </c>
    </row>
    <row r="800" spans="1:5" x14ac:dyDescent="0.25">
      <c r="A800">
        <v>4789</v>
      </c>
      <c r="B800" t="str">
        <f>SALIDAS[[#This Row],[CODIGO]]&amp;SALIDAS[[#This Row],[FECHA]]</f>
        <v>478945922</v>
      </c>
      <c r="C800" t="str" cm="1">
        <f t="array" ref="C800">_xlfn.XLOOKUP(SALIDAS[[#This Row],[CODIGO]],STOCK[[#All],[CODIGO]],STOCK[[#All],[DESCRIPCION]],"PRODUCTO INEXISTENTE",0)</f>
        <v>PEGANTE BARRA OE-210 10GR</v>
      </c>
      <c r="D800" s="1">
        <v>45922</v>
      </c>
      <c r="E800">
        <v>1</v>
      </c>
    </row>
    <row r="801" spans="1:5" x14ac:dyDescent="0.25">
      <c r="A801">
        <v>15832</v>
      </c>
      <c r="B801" t="str">
        <f>SALIDAS[[#This Row],[CODIGO]]&amp;SALIDAS[[#This Row],[FECHA]]</f>
        <v>1583245922</v>
      </c>
      <c r="C801" t="str" cm="1">
        <f t="array" ref="C801">_xlfn.XLOOKUP(SALIDAS[[#This Row],[CODIGO]],STOCK[[#All],[CODIGO]],STOCK[[#All],[DESCRIPCION]],"PRODUCTO INEXISTENTE",0)</f>
        <v>PELOTA PING PONG</v>
      </c>
      <c r="D801" s="1">
        <v>45922</v>
      </c>
      <c r="E801">
        <v>10</v>
      </c>
    </row>
    <row r="802" spans="1:5" x14ac:dyDescent="0.25">
      <c r="A802">
        <v>3542</v>
      </c>
      <c r="B802" t="str">
        <f>SALIDAS[[#This Row],[CODIGO]]&amp;SALIDAS[[#This Row],[FECHA]]</f>
        <v>354245922</v>
      </c>
      <c r="C802" t="str" cm="1">
        <f t="array" ref="C802">_xlfn.XLOOKUP(SALIDAS[[#This Row],[CODIGO]],STOCK[[#All],[CODIGO]],STOCK[[#All],[DESCRIPCION]],"PRODUCTO INEXISTENTE",0)</f>
        <v>PINCEL DELINEADOR 0</v>
      </c>
      <c r="D802" s="1">
        <v>45922</v>
      </c>
      <c r="E802">
        <v>1</v>
      </c>
    </row>
    <row r="803" spans="1:5" x14ac:dyDescent="0.25">
      <c r="A803">
        <v>4122</v>
      </c>
      <c r="B803" t="str">
        <f>SALIDAS[[#This Row],[CODIGO]]&amp;SALIDAS[[#This Row],[FECHA]]</f>
        <v>412245922</v>
      </c>
      <c r="C803" t="str" cm="1">
        <f t="array" ref="C803">_xlfn.XLOOKUP(SALIDAS[[#This Row],[CODIGO]],STOCK[[#All],[CODIGO]],STOCK[[#All],[DESCRIPCION]],"PRODUCTO INEXISTENTE",0)</f>
        <v>SILICONA BARRA DELGADA OE-196</v>
      </c>
      <c r="D803" s="1">
        <v>45922</v>
      </c>
      <c r="E803">
        <v>1</v>
      </c>
    </row>
    <row r="804" spans="1:5" x14ac:dyDescent="0.25">
      <c r="A804">
        <v>8835</v>
      </c>
      <c r="B804" t="str">
        <f>SALIDAS[[#This Row],[CODIGO]]&amp;SALIDAS[[#This Row],[FECHA]]</f>
        <v>883545922</v>
      </c>
      <c r="C804" t="str" cm="1">
        <f t="array" ref="C804">_xlfn.XLOOKUP(SALIDAS[[#This Row],[CODIGO]],STOCK[[#All],[CODIGO]],STOCK[[#All],[DESCRIPCION]],"PRODUCTO INEXISTENTE",0)</f>
        <v>TAJALAPIZ DEPOSITO GIGO</v>
      </c>
      <c r="D804" s="1">
        <v>45922</v>
      </c>
      <c r="E804">
        <v>1</v>
      </c>
    </row>
    <row r="805" spans="1:5" x14ac:dyDescent="0.25">
      <c r="A805">
        <v>13624</v>
      </c>
      <c r="B805" t="str">
        <f>SALIDAS[[#This Row],[CODIGO]]&amp;SALIDAS[[#This Row],[FECHA]]</f>
        <v>1362445922</v>
      </c>
      <c r="C805" t="str" cm="1">
        <f t="array" ref="C805">_xlfn.XLOOKUP(SALIDAS[[#This Row],[CODIGO]],STOCK[[#All],[CODIGO]],STOCK[[#All],[DESCRIPCION]],"PRODUCTO INEXISTENTE",0)</f>
        <v>TAPABOCAS</v>
      </c>
      <c r="D805" s="1">
        <v>45922</v>
      </c>
      <c r="E805">
        <v>3</v>
      </c>
    </row>
    <row r="806" spans="1:5" x14ac:dyDescent="0.25">
      <c r="A806">
        <v>3272</v>
      </c>
      <c r="B806" t="str">
        <f>SALIDAS[[#This Row],[CODIGO]]&amp;SALIDAS[[#This Row],[FECHA]]</f>
        <v>327245922</v>
      </c>
      <c r="C806" t="str" cm="1">
        <f t="array" ref="C806">_xlfn.XLOOKUP(SALIDAS[[#This Row],[CODIGO]],STOCK[[#All],[CODIGO]],STOCK[[#All],[DESCRIPCION]],"PRODUCTO INEXISTENTE",0)</f>
        <v>PAPEL CREPE PLIEGO</v>
      </c>
      <c r="D806" s="1">
        <v>45922</v>
      </c>
      <c r="E806">
        <v>8</v>
      </c>
    </row>
    <row r="807" spans="1:5" x14ac:dyDescent="0.25">
      <c r="A807">
        <v>1264</v>
      </c>
      <c r="B807" t="str">
        <f>SALIDAS[[#This Row],[CODIGO]]&amp;SALIDAS[[#This Row],[FECHA]]</f>
        <v>126445922</v>
      </c>
      <c r="C807" t="str" cm="1">
        <f t="array" ref="C807">_xlfn.XLOOKUP(SALIDAS[[#This Row],[CODIGO]],STOCK[[#All],[CODIGO]],STOCK[[#All],[DESCRIPCION]],"PRODUCTO INEXISTENTE",0)</f>
        <v>CARTON PAJA 1/8</v>
      </c>
      <c r="D807" s="1">
        <v>45922</v>
      </c>
      <c r="E807">
        <v>3</v>
      </c>
    </row>
    <row r="808" spans="1:5" x14ac:dyDescent="0.25">
      <c r="A808">
        <v>18</v>
      </c>
      <c r="B808" t="str">
        <f>SALIDAS[[#This Row],[CODIGO]]&amp;SALIDAS[[#This Row],[FECHA]]</f>
        <v>1845923</v>
      </c>
      <c r="C808" t="str" cm="1">
        <f t="array" ref="C808">_xlfn.XLOOKUP(SALIDAS[[#This Row],[CODIGO]],STOCK[[#All],[CODIGO]],STOCK[[#All],[DESCRIPCION]],"PRODUCTO INEXISTENTE",0)</f>
        <v>BOLI OE-164 GEL ESCARCHADO</v>
      </c>
      <c r="D808" s="1">
        <v>45923</v>
      </c>
      <c r="E808">
        <v>2</v>
      </c>
    </row>
    <row r="809" spans="1:5" x14ac:dyDescent="0.25">
      <c r="A809">
        <v>1262</v>
      </c>
      <c r="B809" t="str">
        <f>SALIDAS[[#This Row],[CODIGO]]&amp;SALIDAS[[#This Row],[FECHA]]</f>
        <v>126245923</v>
      </c>
      <c r="C809" t="str" cm="1">
        <f t="array" ref="C809">_xlfn.XLOOKUP(SALIDAS[[#This Row],[CODIGO]],STOCK[[#All],[CODIGO]],STOCK[[#All],[DESCRIPCION]],"PRODUCTO INEXISTENTE",0)</f>
        <v>CARTON PAJA 1/4</v>
      </c>
      <c r="D809" s="1">
        <v>45923</v>
      </c>
      <c r="E809">
        <v>1</v>
      </c>
    </row>
    <row r="810" spans="1:5" x14ac:dyDescent="0.25">
      <c r="A810">
        <v>1360</v>
      </c>
      <c r="B810" t="str">
        <f>SALIDAS[[#This Row],[CODIGO]]&amp;SALIDAS[[#This Row],[FECHA]]</f>
        <v>136045923</v>
      </c>
      <c r="C810" t="str" cm="1">
        <f t="array" ref="C810">_xlfn.XLOOKUP(SALIDAS[[#This Row],[CODIGO]],STOCK[[#All],[CODIGO]],STOCK[[#All],[DESCRIPCION]],"PRODUCTO INEXISTENTE",0)</f>
        <v>CARTULINA MARIPOSA/FARFALLE CARTA</v>
      </c>
      <c r="D810" s="1">
        <v>45923</v>
      </c>
      <c r="E810">
        <v>46</v>
      </c>
    </row>
    <row r="811" spans="1:5" x14ac:dyDescent="0.25">
      <c r="A811">
        <v>1349</v>
      </c>
      <c r="B811" t="str">
        <f>SALIDAS[[#This Row],[CODIGO]]&amp;SALIDAS[[#This Row],[FECHA]]</f>
        <v>134945923</v>
      </c>
      <c r="C811" t="str" cm="1">
        <f t="array" ref="C811">_xlfn.XLOOKUP(SALIDAS[[#This Row],[CODIGO]],STOCK[[#All],[CODIGO]],STOCK[[#All],[DESCRIPCION]],"PRODUCTO INEXISTENTE",0)</f>
        <v>CARTULINA NEGRA FINA 1/8</v>
      </c>
      <c r="D811" s="1">
        <v>45923</v>
      </c>
      <c r="E811">
        <v>2</v>
      </c>
    </row>
    <row r="812" spans="1:5" x14ac:dyDescent="0.25">
      <c r="A812">
        <v>16873</v>
      </c>
      <c r="B812" t="str">
        <f>SALIDAS[[#This Row],[CODIGO]]&amp;SALIDAS[[#This Row],[FECHA]]</f>
        <v>1687345923</v>
      </c>
      <c r="C812" t="str" cm="1">
        <f t="array" ref="C812">_xlfn.XLOOKUP(SALIDAS[[#This Row],[CODIGO]],STOCK[[#All],[CODIGO]],STOCK[[#All],[DESCRIPCION]],"PRODUCTO INEXISTENTE",0)</f>
        <v>COSEDORA OE-304 PEQUEÑA</v>
      </c>
      <c r="D812" s="1">
        <v>45923</v>
      </c>
      <c r="E812">
        <v>1</v>
      </c>
    </row>
    <row r="813" spans="1:5" x14ac:dyDescent="0.25">
      <c r="A813">
        <v>2107</v>
      </c>
      <c r="B813" t="str">
        <f>SALIDAS[[#This Row],[CODIGO]]&amp;SALIDAS[[#This Row],[FECHA]]</f>
        <v>210745923</v>
      </c>
      <c r="C813" t="str" cm="1">
        <f t="array" ref="C813">_xlfn.XLOOKUP(SALIDAS[[#This Row],[CODIGO]],STOCK[[#All],[CODIGO]],STOCK[[#All],[DESCRIPCION]],"PRODUCTO INEXISTENTE",0)</f>
        <v>DICCIONARIO CHICAGRO INGLES NIKA</v>
      </c>
      <c r="D813" s="1">
        <v>45923</v>
      </c>
      <c r="E813">
        <v>1</v>
      </c>
    </row>
    <row r="814" spans="1:5" x14ac:dyDescent="0.25">
      <c r="A814">
        <v>3</v>
      </c>
      <c r="B814" t="str">
        <f>SALIDAS[[#This Row],[CODIGO]]&amp;SALIDAS[[#This Row],[FECHA]]</f>
        <v>345923</v>
      </c>
      <c r="C814" t="str" cm="1">
        <f t="array" ref="C814">_xlfn.XLOOKUP(SALIDAS[[#This Row],[CODIGO]],STOCK[[#All],[CODIGO]],STOCK[[#All],[DESCRIPCION]],"PRODUCTO INEXISTENTE",0)</f>
        <v>HOJA DE VIDA 1003 DOBLE MINERVA</v>
      </c>
      <c r="D814" s="1">
        <v>45923</v>
      </c>
      <c r="E814">
        <v>1</v>
      </c>
    </row>
    <row r="815" spans="1:5" x14ac:dyDescent="0.25">
      <c r="A815">
        <v>2603</v>
      </c>
      <c r="B815" t="str">
        <f>SALIDAS[[#This Row],[CODIGO]]&amp;SALIDAS[[#This Row],[FECHA]]</f>
        <v>260345923</v>
      </c>
      <c r="C815" t="str" cm="1">
        <f t="array" ref="C815">_xlfn.XLOOKUP(SALIDAS[[#This Row],[CODIGO]],STOCK[[#All],[CODIGO]],STOCK[[#All],[DESCRIPCION]],"PRODUCTO INEXISTENTE",0)</f>
        <v>LAMINA ICOPOR 1/8 DE 10MM</v>
      </c>
      <c r="D815" s="1">
        <v>45923</v>
      </c>
      <c r="E815">
        <v>1</v>
      </c>
    </row>
    <row r="816" spans="1:5" x14ac:dyDescent="0.25">
      <c r="A816">
        <v>2781</v>
      </c>
      <c r="B816" t="str">
        <f>SALIDAS[[#This Row],[CODIGO]]&amp;SALIDAS[[#This Row],[FECHA]]</f>
        <v>278145923</v>
      </c>
      <c r="C816" t="str" cm="1">
        <f t="array" ref="C816">_xlfn.XLOOKUP(SALIDAS[[#This Row],[CODIGO]],STOCK[[#All],[CODIGO]],STOCK[[#All],[DESCRIPCION]],"PRODUCTO INEXISTENTE",0)</f>
        <v>MARCADOR 418 PELIKAN</v>
      </c>
      <c r="D816" s="1">
        <v>45923</v>
      </c>
      <c r="E816">
        <v>1</v>
      </c>
    </row>
    <row r="817" spans="1:5" x14ac:dyDescent="0.25">
      <c r="A817">
        <v>3505</v>
      </c>
      <c r="B817" t="str">
        <f>SALIDAS[[#This Row],[CODIGO]]&amp;SALIDAS[[#This Row],[FECHA]]</f>
        <v>350545923</v>
      </c>
      <c r="C817" t="str" cm="1">
        <f t="array" ref="C817">_xlfn.XLOOKUP(SALIDAS[[#This Row],[CODIGO]],STOCK[[#All],[CODIGO]],STOCK[[#All],[DESCRIPCION]],"PRODUCTO INEXISTENTE",0)</f>
        <v>PERFORADORA OE-340 METAL</v>
      </c>
      <c r="D817" s="1">
        <v>45923</v>
      </c>
      <c r="E817">
        <v>1</v>
      </c>
    </row>
    <row r="818" spans="1:5" x14ac:dyDescent="0.25">
      <c r="A818">
        <v>11184</v>
      </c>
      <c r="B818" t="str">
        <f>SALIDAS[[#This Row],[CODIGO]]&amp;SALIDAS[[#This Row],[FECHA]]</f>
        <v>1118445923</v>
      </c>
      <c r="C818" t="str" cm="1">
        <f t="array" ref="C818">_xlfn.XLOOKUP(SALIDAS[[#This Row],[CODIGO]],STOCK[[#All],[CODIGO]],STOCK[[#All],[DESCRIPCION]],"PRODUCTO INEXISTENTE",0)</f>
        <v>PLASTIFOMY BOLSA*8</v>
      </c>
      <c r="D818" s="1">
        <v>45923</v>
      </c>
      <c r="E818">
        <v>1</v>
      </c>
    </row>
    <row r="819" spans="1:5" x14ac:dyDescent="0.25">
      <c r="A819">
        <v>3659</v>
      </c>
      <c r="B819" t="str">
        <f>SALIDAS[[#This Row],[CODIGO]]&amp;SALIDAS[[#This Row],[FECHA]]</f>
        <v>365945923</v>
      </c>
      <c r="C819" t="str" cm="1">
        <f t="array" ref="C819">_xlfn.XLOOKUP(SALIDAS[[#This Row],[CODIGO]],STOCK[[#All],[CODIGO]],STOCK[[#All],[DESCRIPCION]],"PRODUCTO INEXISTENTE",0)</f>
        <v>PLASTILINA TRENSITO*14 LARGA</v>
      </c>
      <c r="D819" s="1">
        <v>45923</v>
      </c>
      <c r="E819">
        <v>1</v>
      </c>
    </row>
    <row r="820" spans="1:5" x14ac:dyDescent="0.25">
      <c r="A820">
        <v>3682</v>
      </c>
      <c r="B820" t="str">
        <f>SALIDAS[[#This Row],[CODIGO]]&amp;SALIDAS[[#This Row],[FECHA]]</f>
        <v>368245923</v>
      </c>
      <c r="C820" t="str" cm="1">
        <f t="array" ref="C820">_xlfn.XLOOKUP(SALIDAS[[#This Row],[CODIGO]],STOCK[[#All],[CODIGO]],STOCK[[#All],[DESCRIPCION]],"PRODUCTO INEXISTENTE",0)</f>
        <v>PLUMON PELIKAN COLORELLA</v>
      </c>
      <c r="D820" s="1">
        <v>45923</v>
      </c>
      <c r="E820">
        <v>1</v>
      </c>
    </row>
    <row r="821" spans="1:5" x14ac:dyDescent="0.25">
      <c r="A821">
        <v>9672</v>
      </c>
      <c r="B821" t="str">
        <f>SALIDAS[[#This Row],[CODIGO]]&amp;SALIDAS[[#This Row],[FECHA]]</f>
        <v>967245923</v>
      </c>
      <c r="C821" t="str" cm="1">
        <f t="array" ref="C821">_xlfn.XLOOKUP(SALIDAS[[#This Row],[CODIGO]],STOCK[[#All],[CODIGO]],STOCK[[#All],[DESCRIPCION]],"PRODUCTO INEXISTENTE",0)</f>
        <v xml:space="preserve">RESALTADOR PELIKAN </v>
      </c>
      <c r="D821" s="1">
        <v>45923</v>
      </c>
      <c r="E821">
        <v>1</v>
      </c>
    </row>
    <row r="822" spans="1:5" x14ac:dyDescent="0.25">
      <c r="A822">
        <v>4268</v>
      </c>
      <c r="B822" t="str">
        <f>SALIDAS[[#This Row],[CODIGO]]&amp;SALIDAS[[#This Row],[FECHA]]</f>
        <v>426845923</v>
      </c>
      <c r="C822" t="str" cm="1">
        <f t="array" ref="C822">_xlfn.XLOOKUP(SALIDAS[[#This Row],[CODIGO]],STOCK[[#All],[CODIGO]],STOCK[[#All],[DESCRIPCION]],"PRODUCTO INEXISTENTE",0)</f>
        <v>TALONARIO RECIBO 55H IMPRESARTE</v>
      </c>
      <c r="D822" s="1">
        <v>45923</v>
      </c>
      <c r="E822">
        <v>1</v>
      </c>
    </row>
    <row r="823" spans="1:5" x14ac:dyDescent="0.25">
      <c r="A823">
        <v>8779</v>
      </c>
      <c r="B823" t="str">
        <f>SALIDAS[[#This Row],[CODIGO]]&amp;SALIDAS[[#This Row],[FECHA]]</f>
        <v>877945923</v>
      </c>
      <c r="C823" t="str" cm="1">
        <f t="array" ref="C823">_xlfn.XLOOKUP(SALIDAS[[#This Row],[CODIGO]],STOCK[[#All],[CODIGO]],STOCK[[#All],[DESCRIPCION]],"PRODUCTO INEXISTENTE",0)</f>
        <v>TANGRAN DIDACTICO GRANDE MADERA</v>
      </c>
      <c r="D823" s="1">
        <v>45923</v>
      </c>
      <c r="E823">
        <v>2</v>
      </c>
    </row>
    <row r="824" spans="1:5" x14ac:dyDescent="0.25">
      <c r="A824">
        <v>4312</v>
      </c>
      <c r="B824" t="str">
        <f>SALIDAS[[#This Row],[CODIGO]]&amp;SALIDAS[[#This Row],[FECHA]]</f>
        <v>431245923</v>
      </c>
      <c r="C824" t="str" cm="1">
        <f t="array" ref="C824">_xlfn.XLOOKUP(SALIDAS[[#This Row],[CODIGO]],STOCK[[#All],[CODIGO]],STOCK[[#All],[DESCRIPCION]],"PRODUCTO INEXISTENTE",0)</f>
        <v>TEMPERA PAYASITO CAJA*6</v>
      </c>
      <c r="D824" s="1">
        <v>45923</v>
      </c>
      <c r="E824">
        <v>1</v>
      </c>
    </row>
    <row r="825" spans="1:5" x14ac:dyDescent="0.25">
      <c r="A825">
        <v>8004</v>
      </c>
      <c r="B825" t="str">
        <f>SALIDAS[[#This Row],[CODIGO]]&amp;SALIDAS[[#This Row],[FECHA]]</f>
        <v>800445923</v>
      </c>
      <c r="C825" t="str" cm="1">
        <f t="array" ref="C825">_xlfn.XLOOKUP(SALIDAS[[#This Row],[CODIGO]],STOCK[[#All],[CODIGO]],STOCK[[#All],[DESCRIPCION]],"PRODUCTO INEXISTENTE",0)</f>
        <v>TIJERA OE-228 OFICINA 6,5</v>
      </c>
      <c r="D825" s="1">
        <v>45923</v>
      </c>
      <c r="E825">
        <v>1</v>
      </c>
    </row>
    <row r="826" spans="1:5" x14ac:dyDescent="0.25">
      <c r="A826">
        <v>4455</v>
      </c>
      <c r="B826" t="str">
        <f>SALIDAS[[#This Row],[CODIGO]]&amp;SALIDAS[[#This Row],[FECHA]]</f>
        <v>445545923</v>
      </c>
      <c r="C826" t="str" cm="1">
        <f t="array" ref="C826">_xlfn.XLOOKUP(SALIDAS[[#This Row],[CODIGO]],STOCK[[#All],[CODIGO]],STOCK[[#All],[DESCRIPCION]],"PRODUCTO INEXISTENTE",0)</f>
        <v>VASELINA CORRIENTE</v>
      </c>
      <c r="D826" s="1">
        <v>45923</v>
      </c>
      <c r="E826">
        <v>3</v>
      </c>
    </row>
    <row r="827" spans="1:5" x14ac:dyDescent="0.25">
      <c r="A827">
        <v>601</v>
      </c>
      <c r="B827" t="str">
        <f>SALIDAS[[#This Row],[CODIGO]]&amp;SALIDAS[[#This Row],[FECHA]]</f>
        <v>60145923</v>
      </c>
      <c r="C827" t="str" cm="1">
        <f t="array" ref="C827">_xlfn.XLOOKUP(SALIDAS[[#This Row],[CODIGO]],STOCK[[#All],[CODIGO]],STOCK[[#All],[DESCRIPCION]],"PRODUCTO INEXISTENTE",0)</f>
        <v>BLOCK IRIS CARTA FINO P*100</v>
      </c>
      <c r="D827" s="1">
        <v>45923</v>
      </c>
      <c r="E827">
        <v>1</v>
      </c>
    </row>
    <row r="828" spans="1:5" x14ac:dyDescent="0.25">
      <c r="A828">
        <v>1351</v>
      </c>
      <c r="B828" t="str">
        <f>SALIDAS[[#This Row],[CODIGO]]&amp;SALIDAS[[#This Row],[FECHA]]</f>
        <v>135145923</v>
      </c>
      <c r="C828" t="str" cm="1">
        <f t="array" ref="C828">_xlfn.XLOOKUP(SALIDAS[[#This Row],[CODIGO]],STOCK[[#All],[CODIGO]],STOCK[[#All],[DESCRIPCION]],"PRODUCTO INEXISTENTE",0)</f>
        <v>CARTULINA BRISTOL PLIEGO 70*100</v>
      </c>
      <c r="D828" s="1">
        <v>45923</v>
      </c>
      <c r="E828">
        <v>2</v>
      </c>
    </row>
    <row r="829" spans="1:5" x14ac:dyDescent="0.25">
      <c r="A829">
        <v>1341</v>
      </c>
      <c r="B829" t="str">
        <f>SALIDAS[[#This Row],[CODIGO]]&amp;SALIDAS[[#This Row],[FECHA]]</f>
        <v>134145923</v>
      </c>
      <c r="C829" t="str" cm="1">
        <f t="array" ref="C829">_xlfn.XLOOKUP(SALIDAS[[#This Row],[CODIGO]],STOCK[[#All],[CODIGO]],STOCK[[#All],[DESCRIPCION]],"PRODUCTO INEXISTENTE",0)</f>
        <v>CARTULINA BRISTOL 1/8</v>
      </c>
      <c r="D829" s="1">
        <v>45923</v>
      </c>
      <c r="E829">
        <v>2</v>
      </c>
    </row>
    <row r="830" spans="1:5" x14ac:dyDescent="0.25">
      <c r="A830">
        <v>1369</v>
      </c>
      <c r="B830" t="str">
        <f>SALIDAS[[#This Row],[CODIGO]]&amp;SALIDAS[[#This Row],[FECHA]]</f>
        <v>136945923</v>
      </c>
      <c r="C830" t="str" cm="1">
        <f t="array" ref="C830">_xlfn.XLOOKUP(SALIDAS[[#This Row],[CODIGO]],STOCK[[#All],[CODIGO]],STOCK[[#All],[DESCRIPCION]],"PRODUCTO INEXISTENTE",0)</f>
        <v>CARTULINA NEGRA FINA PLIEGO</v>
      </c>
      <c r="D830" s="1">
        <v>45923</v>
      </c>
      <c r="E830">
        <v>2</v>
      </c>
    </row>
    <row r="831" spans="1:5" x14ac:dyDescent="0.25">
      <c r="A831">
        <v>1266</v>
      </c>
      <c r="B831" t="str">
        <f>SALIDAS[[#This Row],[CODIGO]]&amp;SALIDAS[[#This Row],[FECHA]]</f>
        <v>126645923</v>
      </c>
      <c r="C831" t="str" cm="1">
        <f t="array" ref="C831">_xlfn.XLOOKUP(SALIDAS[[#This Row],[CODIGO]],STOCK[[#All],[CODIGO]],STOCK[[#All],[DESCRIPCION]],"PRODUCTO INEXISTENTE",0)</f>
        <v>CARTON PAJA PLIEGO</v>
      </c>
      <c r="D831" s="1">
        <v>45923</v>
      </c>
      <c r="E831">
        <v>1</v>
      </c>
    </row>
    <row r="832" spans="1:5" x14ac:dyDescent="0.25">
      <c r="A832">
        <v>1264</v>
      </c>
      <c r="B832" t="str">
        <f>SALIDAS[[#This Row],[CODIGO]]&amp;SALIDAS[[#This Row],[FECHA]]</f>
        <v>126445923</v>
      </c>
      <c r="C832" t="str" cm="1">
        <f t="array" ref="C832">_xlfn.XLOOKUP(SALIDAS[[#This Row],[CODIGO]],STOCK[[#All],[CODIGO]],STOCK[[#All],[DESCRIPCION]],"PRODUCTO INEXISTENTE",0)</f>
        <v>CARTON PAJA 1/8</v>
      </c>
      <c r="D832" s="1">
        <v>45923</v>
      </c>
      <c r="E832">
        <v>1</v>
      </c>
    </row>
    <row r="833" spans="1:5" x14ac:dyDescent="0.25">
      <c r="A833">
        <v>1632</v>
      </c>
      <c r="B833" t="str">
        <f>SALIDAS[[#This Row],[CODIGO]]&amp;SALIDAS[[#This Row],[FECHA]]</f>
        <v>163245923</v>
      </c>
      <c r="C833" t="str" cm="1">
        <f t="array" ref="C833">_xlfn.XLOOKUP(SALIDAS[[#This Row],[CODIGO]],STOCK[[#All],[CODIGO]],STOCK[[#All],[DESCRIPCION]],"PRODUCTO INEXISTENTE",0)</f>
        <v>COLOR GIGO*12 D/PUNTA</v>
      </c>
      <c r="D833" s="1">
        <v>45923</v>
      </c>
      <c r="E833">
        <v>1</v>
      </c>
    </row>
    <row r="834" spans="1:5" x14ac:dyDescent="0.25">
      <c r="A834">
        <v>10591</v>
      </c>
      <c r="B834" t="str">
        <f>SALIDAS[[#This Row],[CODIGO]]&amp;SALIDAS[[#This Row],[FECHA]]</f>
        <v>1059145923</v>
      </c>
      <c r="C834" t="str" cm="1">
        <f t="array" ref="C834">_xlfn.XLOOKUP(SALIDAS[[#This Row],[CODIGO]],STOCK[[#All],[CODIGO]],STOCK[[#All],[DESCRIPCION]],"PRODUCTO INEXISTENTE",0)</f>
        <v>CUADERNO COSIDO 50H</v>
      </c>
      <c r="D834" s="1">
        <v>45923</v>
      </c>
      <c r="E834">
        <v>1</v>
      </c>
    </row>
    <row r="835" spans="1:5" x14ac:dyDescent="0.25">
      <c r="A835">
        <v>1250</v>
      </c>
      <c r="B835" t="str">
        <f>SALIDAS[[#This Row],[CODIGO]]&amp;SALIDAS[[#This Row],[FECHA]]</f>
        <v>125045923</v>
      </c>
      <c r="C835" t="str" cm="1">
        <f t="array" ref="C835">_xlfn.XLOOKUP(SALIDAS[[#This Row],[CODIGO]],STOCK[[#All],[CODIGO]],STOCK[[#All],[DESCRIPCION]],"PRODUCTO INEXISTENTE",0)</f>
        <v>CARTON CARTULINA CALIBRE 14 "PLIEGO"</v>
      </c>
      <c r="D835" s="1">
        <v>45923</v>
      </c>
      <c r="E835">
        <v>1</v>
      </c>
    </row>
    <row r="836" spans="1:5" x14ac:dyDescent="0.25">
      <c r="A836">
        <v>14132</v>
      </c>
      <c r="B836" t="str">
        <f>SALIDAS[[#This Row],[CODIGO]]&amp;SALIDAS[[#This Row],[FECHA]]</f>
        <v>1413245923</v>
      </c>
      <c r="C836" t="str" cm="1">
        <f t="array" ref="C836">_xlfn.XLOOKUP(SALIDAS[[#This Row],[CODIGO]],STOCK[[#All],[CODIGO]],STOCK[[#All],[DESCRIPCION]],"PRODUCTO INEXISTENTE",0)</f>
        <v>BOLI OE-052 S/GEL 0,7 RETRACTIL</v>
      </c>
      <c r="D836" s="1">
        <v>45923</v>
      </c>
      <c r="E836">
        <v>4</v>
      </c>
    </row>
    <row r="837" spans="1:5" x14ac:dyDescent="0.25">
      <c r="A837">
        <v>8102</v>
      </c>
      <c r="B837" t="str">
        <f>SALIDAS[[#This Row],[CODIGO]]&amp;SALIDAS[[#This Row],[FECHA]]</f>
        <v>810245923</v>
      </c>
      <c r="C837" t="str" cm="1">
        <f t="array" ref="C837">_xlfn.XLOOKUP(SALIDAS[[#This Row],[CODIGO]],STOCK[[#All],[CODIGO]],STOCK[[#All],[DESCRIPCION]],"PRODUCTO INEXISTENTE",0)</f>
        <v>BOLI OE-076 S/GEL 0,7</v>
      </c>
      <c r="D837" s="1">
        <v>45923</v>
      </c>
      <c r="E837">
        <v>8</v>
      </c>
    </row>
    <row r="838" spans="1:5" x14ac:dyDescent="0.25">
      <c r="A838">
        <v>9287</v>
      </c>
      <c r="B838" t="str">
        <f>SALIDAS[[#This Row],[CODIGO]]&amp;SALIDAS[[#This Row],[FECHA]]</f>
        <v>928745923</v>
      </c>
      <c r="C838" t="str" cm="1">
        <f t="array" ref="C838">_xlfn.XLOOKUP(SALIDAS[[#This Row],[CODIGO]],STOCK[[#All],[CODIGO]],STOCK[[#All],[DESCRIPCION]],"PRODUCTO INEXISTENTE",0)</f>
        <v>FOMY ESCARCHADO 1/8</v>
      </c>
      <c r="D838" s="1">
        <v>45923</v>
      </c>
      <c r="E838">
        <v>3</v>
      </c>
    </row>
    <row r="839" spans="1:5" x14ac:dyDescent="0.25">
      <c r="A839">
        <v>2515</v>
      </c>
      <c r="B839" t="str">
        <f>SALIDAS[[#This Row],[CODIGO]]&amp;SALIDAS[[#This Row],[FECHA]]</f>
        <v>251545923</v>
      </c>
      <c r="C839" t="str" cm="1">
        <f t="array" ref="C839">_xlfn.XLOOKUP(SALIDAS[[#This Row],[CODIGO]],STOCK[[#All],[CODIGO]],STOCK[[#All],[DESCRIPCION]],"PRODUCTO INEXISTENTE",0)</f>
        <v>HOJA EXAMEN</v>
      </c>
      <c r="D839" s="1">
        <v>45923</v>
      </c>
      <c r="E839">
        <v>12</v>
      </c>
    </row>
    <row r="840" spans="1:5" x14ac:dyDescent="0.25">
      <c r="A840">
        <v>3304</v>
      </c>
      <c r="B840" t="str">
        <f>SALIDAS[[#This Row],[CODIGO]]&amp;SALIDAS[[#This Row],[FECHA]]</f>
        <v>330445923</v>
      </c>
      <c r="C840" t="str" cm="1">
        <f t="array" ref="C840">_xlfn.XLOOKUP(SALIDAS[[#This Row],[CODIGO]],STOCK[[#All],[CODIGO]],STOCK[[#All],[DESCRIPCION]],"PRODUCTO INEXISTENTE",0)</f>
        <v>PAPEL IRIS</v>
      </c>
      <c r="D840" s="1">
        <v>45923</v>
      </c>
      <c r="E840">
        <v>15</v>
      </c>
    </row>
    <row r="841" spans="1:5" x14ac:dyDescent="0.25">
      <c r="A841">
        <v>7664</v>
      </c>
      <c r="B841" t="str">
        <f>SALIDAS[[#This Row],[CODIGO]]&amp;SALIDAS[[#This Row],[FECHA]]</f>
        <v>766445923</v>
      </c>
      <c r="C841" t="str" cm="1">
        <f t="array" ref="C841">_xlfn.XLOOKUP(SALIDAS[[#This Row],[CODIGO]],STOCK[[#All],[CODIGO]],STOCK[[#All],[DESCRIPCION]],"PRODUCTO INEXISTENTE",0)</f>
        <v>LAPIZ OE-150 NEGRO</v>
      </c>
      <c r="D841" s="1">
        <v>45923</v>
      </c>
      <c r="E841">
        <v>3</v>
      </c>
    </row>
    <row r="842" spans="1:5" x14ac:dyDescent="0.25">
      <c r="A842">
        <v>2653</v>
      </c>
      <c r="B842" t="str">
        <f>SALIDAS[[#This Row],[CODIGO]]&amp;SALIDAS[[#This Row],[FECHA]]</f>
        <v>265345923</v>
      </c>
      <c r="C842" t="str" cm="1">
        <f t="array" ref="C842">_xlfn.XLOOKUP(SALIDAS[[#This Row],[CODIGO]],STOCK[[#All],[CODIGO]],STOCK[[#All],[DESCRIPCION]],"PRODUCTO INEXISTENTE",0)</f>
        <v>LAPIZ ROJO KORES</v>
      </c>
      <c r="D842" s="1">
        <v>45923</v>
      </c>
      <c r="E842">
        <v>1</v>
      </c>
    </row>
    <row r="843" spans="1:5" x14ac:dyDescent="0.25">
      <c r="A843">
        <v>2635</v>
      </c>
      <c r="B843" t="str">
        <f>SALIDAS[[#This Row],[CODIGO]]&amp;SALIDAS[[#This Row],[FECHA]]</f>
        <v>263545923</v>
      </c>
      <c r="C843" t="str" cm="1">
        <f t="array" ref="C843">_xlfn.XLOOKUP(SALIDAS[[#This Row],[CODIGO]],STOCK[[#All],[CODIGO]],STOCK[[#All],[DESCRIPCION]],"PRODUCTO INEXISTENTE",0)</f>
        <v>LAPIZ MIRADO NEGRO</v>
      </c>
      <c r="D843" s="1">
        <v>45923</v>
      </c>
      <c r="E843">
        <v>2</v>
      </c>
    </row>
    <row r="844" spans="1:5" x14ac:dyDescent="0.25">
      <c r="A844">
        <v>2648</v>
      </c>
      <c r="B844" t="str">
        <f>SALIDAS[[#This Row],[CODIGO]]&amp;SALIDAS[[#This Row],[FECHA]]</f>
        <v>264845923</v>
      </c>
      <c r="C844" t="str" cm="1">
        <f t="array" ref="C844">_xlfn.XLOOKUP(SALIDAS[[#This Row],[CODIGO]],STOCK[[#All],[CODIGO]],STOCK[[#All],[DESCRIPCION]],"PRODUCTO INEXISTENTE",0)</f>
        <v>LAPIZ ROJO COLORCHECK</v>
      </c>
      <c r="D844" s="1">
        <v>45923</v>
      </c>
      <c r="E844">
        <v>1</v>
      </c>
    </row>
    <row r="845" spans="1:5" x14ac:dyDescent="0.25">
      <c r="A845">
        <v>2823</v>
      </c>
      <c r="B845" t="str">
        <f>SALIDAS[[#This Row],[CODIGO]]&amp;SALIDAS[[#This Row],[FECHA]]</f>
        <v>282345923</v>
      </c>
      <c r="C845" t="str" cm="1">
        <f t="array" ref="C845">_xlfn.XLOOKUP(SALIDAS[[#This Row],[CODIGO]],STOCK[[#All],[CODIGO]],STOCK[[#All],[DESCRIPCION]],"PRODUCTO INEXISTENTE",0)</f>
        <v>MARCADO OE-510 SECO</v>
      </c>
      <c r="D845" s="1">
        <v>45923</v>
      </c>
      <c r="E845">
        <v>8</v>
      </c>
    </row>
    <row r="846" spans="1:5" x14ac:dyDescent="0.25">
      <c r="A846">
        <v>15748</v>
      </c>
      <c r="B846" t="str">
        <f>SALIDAS[[#This Row],[CODIGO]]&amp;SALIDAS[[#This Row],[FECHA]]</f>
        <v>1574845923</v>
      </c>
      <c r="C846" t="str" cm="1">
        <f t="array" ref="C846">_xlfn.XLOOKUP(SALIDAS[[#This Row],[CODIGO]],STOCK[[#All],[CODIGO]],STOCK[[#All],[DESCRIPCION]],"PRODUCTO INEXISTENTE",0)</f>
        <v>MARCADOR OE-522 PERMANENTE</v>
      </c>
      <c r="D846" s="1">
        <v>45923</v>
      </c>
      <c r="E846">
        <v>2</v>
      </c>
    </row>
    <row r="847" spans="1:5" x14ac:dyDescent="0.25">
      <c r="A847">
        <v>4422</v>
      </c>
      <c r="B847" t="str">
        <f>SALIDAS[[#This Row],[CODIGO]]&amp;SALIDAS[[#This Row],[FECHA]]</f>
        <v>442245923</v>
      </c>
      <c r="C847" t="str" cm="1">
        <f t="array" ref="C847">_xlfn.XLOOKUP(SALIDAS[[#This Row],[CODIGO]],STOCK[[#All],[CODIGO]],STOCK[[#All],[DESCRIPCION]],"PRODUCTO INEXISTENTE",0)</f>
        <v>PEGANTE BARRA OE-212 21GR</v>
      </c>
      <c r="D847" s="1">
        <v>45923</v>
      </c>
      <c r="E847">
        <v>1</v>
      </c>
    </row>
    <row r="848" spans="1:5" x14ac:dyDescent="0.25">
      <c r="A848">
        <v>3271</v>
      </c>
      <c r="B848" t="str">
        <f>SALIDAS[[#This Row],[CODIGO]]&amp;SALIDAS[[#This Row],[FECHA]]</f>
        <v>327145923</v>
      </c>
      <c r="C848" t="str" cm="1">
        <f t="array" ref="C848">_xlfn.XLOOKUP(SALIDAS[[#This Row],[CODIGO]],STOCK[[#All],[CODIGO]],STOCK[[#All],[DESCRIPCION]],"PRODUCTO INEXISTENTE",0)</f>
        <v>PAPEL CRAF PLIEGO 70*100</v>
      </c>
      <c r="D848" s="1">
        <v>45923</v>
      </c>
      <c r="E848">
        <v>6</v>
      </c>
    </row>
    <row r="849" spans="1:5" x14ac:dyDescent="0.25">
      <c r="A849">
        <v>15985</v>
      </c>
      <c r="B849" t="str">
        <f>SALIDAS[[#This Row],[CODIGO]]&amp;SALIDAS[[#This Row],[FECHA]]</f>
        <v>1598545923</v>
      </c>
      <c r="C849" t="str" cm="1">
        <f t="array" ref="C849">_xlfn.XLOOKUP(SALIDAS[[#This Row],[CODIGO]],STOCK[[#All],[CODIGO]],STOCK[[#All],[DESCRIPCION]],"PRODUCTO INEXISTENTE",0)</f>
        <v>TACO PAPEL BOND 8*8CM</v>
      </c>
      <c r="D849" s="1">
        <v>45923</v>
      </c>
      <c r="E849">
        <v>2</v>
      </c>
    </row>
    <row r="850" spans="1:5" x14ac:dyDescent="0.25">
      <c r="A850">
        <v>4244</v>
      </c>
      <c r="B850" t="str">
        <f>SALIDAS[[#This Row],[CODIGO]]&amp;SALIDAS[[#This Row],[FECHA]]</f>
        <v>424445923</v>
      </c>
      <c r="C850" t="str" cm="1">
        <f t="array" ref="C850">_xlfn.XLOOKUP(SALIDAS[[#This Row],[CODIGO]],STOCK[[#All],[CODIGO]],STOCK[[#All],[DESCRIPCION]],"PRODUCTO INEXISTENTE",0)</f>
        <v>TAJALAPIZ METALICO</v>
      </c>
      <c r="D850" s="1">
        <v>45923</v>
      </c>
      <c r="E850">
        <v>2</v>
      </c>
    </row>
    <row r="851" spans="1:5" x14ac:dyDescent="0.25">
      <c r="A851">
        <v>13993</v>
      </c>
      <c r="B851" t="str">
        <f>SALIDAS[[#This Row],[CODIGO]]&amp;SALIDAS[[#This Row],[FECHA]]</f>
        <v>1399345923</v>
      </c>
      <c r="C851" t="str" cm="1">
        <f t="array" ref="C851">_xlfn.XLOOKUP(SALIDAS[[#This Row],[CODIGO]],STOCK[[#All],[CODIGO]],STOCK[[#All],[DESCRIPCION]],"PRODUCTO INEXISTENTE",0)</f>
        <v>TAJALAPIZ 2H GIGO</v>
      </c>
      <c r="D851" s="1">
        <v>45923</v>
      </c>
      <c r="E851">
        <v>2</v>
      </c>
    </row>
    <row r="852" spans="1:5" x14ac:dyDescent="0.25">
      <c r="A852">
        <v>11540</v>
      </c>
      <c r="B852" t="str">
        <f>SALIDAS[[#This Row],[CODIGO]]&amp;SALIDAS[[#This Row],[FECHA]]</f>
        <v>1154045923</v>
      </c>
      <c r="C852" t="str" cm="1">
        <f t="array" ref="C852">_xlfn.XLOOKUP(SALIDAS[[#This Row],[CODIGO]],STOCK[[#All],[CODIGO]],STOCK[[#All],[DESCRIPCION]],"PRODUCTO INEXISTENTE",0)</f>
        <v>SILICONA LIQUIDA OE-190 30ML</v>
      </c>
      <c r="D852" s="1">
        <v>45923</v>
      </c>
      <c r="E852">
        <v>2</v>
      </c>
    </row>
    <row r="853" spans="1:5" x14ac:dyDescent="0.25">
      <c r="A853">
        <v>6263</v>
      </c>
      <c r="B853" t="str">
        <f>SALIDAS[[#This Row],[CODIGO]]&amp;SALIDAS[[#This Row],[FECHA]]</f>
        <v>626345923</v>
      </c>
      <c r="C853" t="str" cm="1">
        <f t="array" ref="C853">_xlfn.XLOOKUP(SALIDAS[[#This Row],[CODIGO]],STOCK[[#All],[CODIGO]],STOCK[[#All],[DESCRIPCION]],"PRODUCTO INEXISTENTE",0)</f>
        <v>TIJERA OE-234 PUNTA ROMA</v>
      </c>
      <c r="D853" s="1">
        <v>45923</v>
      </c>
      <c r="E853">
        <v>1</v>
      </c>
    </row>
    <row r="854" spans="1:5" x14ac:dyDescent="0.25">
      <c r="A854">
        <v>13624</v>
      </c>
      <c r="B854" t="str">
        <f>SALIDAS[[#This Row],[CODIGO]]&amp;SALIDAS[[#This Row],[FECHA]]</f>
        <v>1362445923</v>
      </c>
      <c r="C854" t="str" cm="1">
        <f t="array" ref="C854">_xlfn.XLOOKUP(SALIDAS[[#This Row],[CODIGO]],STOCK[[#All],[CODIGO]],STOCK[[#All],[DESCRIPCION]],"PRODUCTO INEXISTENTE",0)</f>
        <v>TAPABOCAS</v>
      </c>
      <c r="D854" s="1">
        <v>45923</v>
      </c>
      <c r="E854">
        <v>2</v>
      </c>
    </row>
    <row r="855" spans="1:5" x14ac:dyDescent="0.25">
      <c r="A855">
        <v>11298</v>
      </c>
      <c r="B855" t="str">
        <f>SALIDAS[[#This Row],[CODIGO]]&amp;SALIDAS[[#This Row],[FECHA]]</f>
        <v>1129845923</v>
      </c>
      <c r="C855" t="str" cm="1">
        <f t="array" ref="C855">_xlfn.XLOOKUP(SALIDAS[[#This Row],[CODIGO]],STOCK[[#All],[CODIGO]],STOCK[[#All],[DESCRIPCION]],"PRODUCTO INEXISTENTE",0)</f>
        <v>REGLA 20CM</v>
      </c>
      <c r="D855" s="1">
        <v>45923</v>
      </c>
      <c r="E855">
        <v>1</v>
      </c>
    </row>
    <row r="856" spans="1:5" x14ac:dyDescent="0.25">
      <c r="A856">
        <v>3805</v>
      </c>
      <c r="B856" t="str">
        <f>SALIDAS[[#This Row],[CODIGO]]&amp;SALIDAS[[#This Row],[FECHA]]</f>
        <v>380545923</v>
      </c>
      <c r="C856" t="str" cm="1">
        <f t="array" ref="C856">_xlfn.XLOOKUP(SALIDAS[[#This Row],[CODIGO]],STOCK[[#All],[CODIGO]],STOCK[[#All],[DESCRIPCION]],"PRODUCTO INEXISTENTE",0)</f>
        <v>REGLA 30CM FABER</v>
      </c>
      <c r="D856" s="1">
        <v>45923</v>
      </c>
      <c r="E856">
        <v>1</v>
      </c>
    </row>
    <row r="857" spans="1:5" x14ac:dyDescent="0.25">
      <c r="A857">
        <v>14791</v>
      </c>
      <c r="B857" t="str">
        <f>SALIDAS[[#This Row],[CODIGO]]&amp;SALIDAS[[#This Row],[FECHA]]</f>
        <v>1479145923</v>
      </c>
      <c r="C857" t="str" cm="1">
        <f t="array" ref="C857">_xlfn.XLOOKUP(SALIDAS[[#This Row],[CODIGO]],STOCK[[#All],[CODIGO]],STOCK[[#All],[DESCRIPCION]],"PRODUCTO INEXISTENTE",0)</f>
        <v>CUADERNO COSIDO 100H</v>
      </c>
      <c r="D857" s="1">
        <v>45923</v>
      </c>
      <c r="E857">
        <v>3</v>
      </c>
    </row>
    <row r="858" spans="1:5" x14ac:dyDescent="0.25">
      <c r="A858">
        <v>633</v>
      </c>
      <c r="B858" t="str">
        <f>SALIDAS[[#This Row],[CODIGO]]&amp;SALIDAS[[#This Row],[FECHA]]</f>
        <v>63345924</v>
      </c>
      <c r="C858" t="str" cm="1">
        <f t="array" ref="C858">_xlfn.XLOOKUP(SALIDAS[[#This Row],[CODIGO]],STOCK[[#All],[CODIGO]],STOCK[[#All],[DESCRIPCION]],"PRODUCTO INEXISTENTE",0)</f>
        <v>BOLA ICOPOR NO. 1</v>
      </c>
      <c r="D858" s="1">
        <v>45924</v>
      </c>
      <c r="E858">
        <v>5</v>
      </c>
    </row>
    <row r="859" spans="1:5" x14ac:dyDescent="0.25">
      <c r="A859">
        <v>634</v>
      </c>
      <c r="B859" t="str">
        <f>SALIDAS[[#This Row],[CODIGO]]&amp;SALIDAS[[#This Row],[FECHA]]</f>
        <v>63445924</v>
      </c>
      <c r="C859" t="str" cm="1">
        <f t="array" ref="C859">_xlfn.XLOOKUP(SALIDAS[[#This Row],[CODIGO]],STOCK[[#All],[CODIGO]],STOCK[[#All],[DESCRIPCION]],"PRODUCTO INEXISTENTE",0)</f>
        <v>BOLA ICOPOR NO. 2</v>
      </c>
      <c r="D859" s="1">
        <v>45924</v>
      </c>
      <c r="E859">
        <v>3</v>
      </c>
    </row>
    <row r="860" spans="1:5" x14ac:dyDescent="0.25">
      <c r="A860">
        <v>636</v>
      </c>
      <c r="B860" t="str">
        <f>SALIDAS[[#This Row],[CODIGO]]&amp;SALIDAS[[#This Row],[FECHA]]</f>
        <v>63645924</v>
      </c>
      <c r="C860" t="str" cm="1">
        <f t="array" ref="C860">_xlfn.XLOOKUP(SALIDAS[[#This Row],[CODIGO]],STOCK[[#All],[CODIGO]],STOCK[[#All],[DESCRIPCION]],"PRODUCTO INEXISTENTE",0)</f>
        <v>BOLA ICOPOR NO. 4</v>
      </c>
      <c r="D860" s="1">
        <v>45924</v>
      </c>
      <c r="E860">
        <v>3</v>
      </c>
    </row>
    <row r="861" spans="1:5" x14ac:dyDescent="0.25">
      <c r="A861">
        <v>723</v>
      </c>
      <c r="B861" t="str">
        <f>SALIDAS[[#This Row],[CODIGO]]&amp;SALIDAS[[#This Row],[FECHA]]</f>
        <v>72345924</v>
      </c>
      <c r="C861" t="str" cm="1">
        <f t="array" ref="C861">_xlfn.XLOOKUP(SALIDAS[[#This Row],[CODIGO]],STOCK[[#All],[CODIGO]],STOCK[[#All],[DESCRIPCION]],"PRODUCTO INEXISTENTE",0)</f>
        <v>BOLSILLO CATALOGO OFICIO GRUESO PQ25</v>
      </c>
      <c r="D861" s="1">
        <v>45924</v>
      </c>
      <c r="E861">
        <v>3</v>
      </c>
    </row>
    <row r="862" spans="1:5" x14ac:dyDescent="0.25">
      <c r="A862">
        <v>16749</v>
      </c>
      <c r="B862" t="str">
        <f>SALIDAS[[#This Row],[CODIGO]]&amp;SALIDAS[[#This Row],[FECHA]]</f>
        <v>1674945924</v>
      </c>
      <c r="C862" t="str" cm="1">
        <f t="array" ref="C862">_xlfn.XLOOKUP(SALIDAS[[#This Row],[CODIGO]],STOCK[[#All],[CODIGO]],STOCK[[#All],[DESCRIPCION]],"PRODUCTO INEXISTENTE",0)</f>
        <v>CUADERNILLO DOBLE CUADRICULADO</v>
      </c>
      <c r="D862" s="1">
        <v>45924</v>
      </c>
      <c r="E862">
        <v>1</v>
      </c>
    </row>
    <row r="863" spans="1:5" x14ac:dyDescent="0.25">
      <c r="A863">
        <v>2073</v>
      </c>
      <c r="B863" t="str">
        <f>SALIDAS[[#This Row],[CODIGO]]&amp;SALIDAS[[#This Row],[FECHA]]</f>
        <v>207345924</v>
      </c>
      <c r="C863" t="str" cm="1">
        <f t="array" ref="C863">_xlfn.XLOOKUP(SALIDAS[[#This Row],[CODIGO]],STOCK[[#All],[CODIGO]],STOCK[[#All],[DESCRIPCION]],"PRODUCTO INEXISTENTE",0)</f>
        <v>CURAS VENDITAS</v>
      </c>
      <c r="D863" s="1">
        <v>45924</v>
      </c>
      <c r="E863">
        <v>2</v>
      </c>
    </row>
    <row r="864" spans="1:5" x14ac:dyDescent="0.25">
      <c r="A864">
        <v>3</v>
      </c>
      <c r="B864" t="str">
        <f>SALIDAS[[#This Row],[CODIGO]]&amp;SALIDAS[[#This Row],[FECHA]]</f>
        <v>345924</v>
      </c>
      <c r="C864" t="str" cm="1">
        <f t="array" ref="C864">_xlfn.XLOOKUP(SALIDAS[[#This Row],[CODIGO]],STOCK[[#All],[CODIGO]],STOCK[[#All],[DESCRIPCION]],"PRODUCTO INEXISTENTE",0)</f>
        <v>HOJA DE VIDA 1003 DOBLE MINERVA</v>
      </c>
      <c r="D864" s="1">
        <v>45924</v>
      </c>
      <c r="E864">
        <v>1</v>
      </c>
    </row>
    <row r="865" spans="1:5" x14ac:dyDescent="0.25">
      <c r="A865">
        <v>2781</v>
      </c>
      <c r="B865" t="str">
        <f>SALIDAS[[#This Row],[CODIGO]]&amp;SALIDAS[[#This Row],[FECHA]]</f>
        <v>278145924</v>
      </c>
      <c r="C865" t="str" cm="1">
        <f t="array" ref="C865">_xlfn.XLOOKUP(SALIDAS[[#This Row],[CODIGO]],STOCK[[#All],[CODIGO]],STOCK[[#All],[DESCRIPCION]],"PRODUCTO INEXISTENTE",0)</f>
        <v>MARCADOR 418 PELIKAN</v>
      </c>
      <c r="D865" s="1">
        <v>45924</v>
      </c>
      <c r="E865">
        <v>1</v>
      </c>
    </row>
    <row r="866" spans="1:5" x14ac:dyDescent="0.25">
      <c r="A866">
        <v>2782</v>
      </c>
      <c r="B866" t="str">
        <f>SALIDAS[[#This Row],[CODIGO]]&amp;SALIDAS[[#This Row],[FECHA]]</f>
        <v>278245924</v>
      </c>
      <c r="C866" t="str" cm="1">
        <f t="array" ref="C866">_xlfn.XLOOKUP(SALIDAS[[#This Row],[CODIGO]],STOCK[[#All],[CODIGO]],STOCK[[#All],[DESCRIPCION]],"PRODUCTO INEXISTENTE",0)</f>
        <v>MARCADOR 420 PELIKAN</v>
      </c>
      <c r="D866" s="1">
        <v>45924</v>
      </c>
      <c r="E866">
        <v>1</v>
      </c>
    </row>
    <row r="867" spans="1:5" x14ac:dyDescent="0.25">
      <c r="A867">
        <v>6333</v>
      </c>
      <c r="B867" t="str">
        <f>SALIDAS[[#This Row],[CODIGO]]&amp;SALIDAS[[#This Row],[FECHA]]</f>
        <v>633345924</v>
      </c>
      <c r="C867" t="str" cm="1">
        <f t="array" ref="C867">_xlfn.XLOOKUP(SALIDAS[[#This Row],[CODIGO]],STOCK[[#All],[CODIGO]],STOCK[[#All],[DESCRIPCION]],"PRODUCTO INEXISTENTE",0)</f>
        <v>MARCADOR OE-528 PERMANENTE</v>
      </c>
      <c r="D867" s="1">
        <v>45924</v>
      </c>
      <c r="E867">
        <v>1</v>
      </c>
    </row>
    <row r="868" spans="1:5" x14ac:dyDescent="0.25">
      <c r="A868">
        <v>2860</v>
      </c>
      <c r="B868" t="str">
        <f>SALIDAS[[#This Row],[CODIGO]]&amp;SALIDAS[[#This Row],[FECHA]]</f>
        <v>286045924</v>
      </c>
      <c r="C868" t="str" cm="1">
        <f t="array" ref="C868">_xlfn.XLOOKUP(SALIDAS[[#This Row],[CODIGO]],STOCK[[#All],[CODIGO]],STOCK[[#All],[DESCRIPCION]],"PRODUCTO INEXISTENTE",0)</f>
        <v>MICROPUNTA PELIKAN</v>
      </c>
      <c r="D868" s="1">
        <v>45924</v>
      </c>
      <c r="E868">
        <v>1</v>
      </c>
    </row>
    <row r="869" spans="1:5" x14ac:dyDescent="0.25">
      <c r="A869">
        <v>17597</v>
      </c>
      <c r="B869" t="str">
        <f>SALIDAS[[#This Row],[CODIGO]]&amp;SALIDAS[[#This Row],[FECHA]]</f>
        <v>1759745924</v>
      </c>
      <c r="C869" t="str" cm="1">
        <f t="array" ref="C869">_xlfn.XLOOKUP(SALIDAS[[#This Row],[CODIGO]],STOCK[[#All],[CODIGO]],STOCK[[#All],[DESCRIPCION]],"PRODUCTO INEXISTENTE",0)</f>
        <v>PAPEL PERGAMINO 1/8 90GRS</v>
      </c>
      <c r="D869" s="1">
        <v>45924</v>
      </c>
      <c r="E869">
        <v>2</v>
      </c>
    </row>
    <row r="870" spans="1:5" x14ac:dyDescent="0.25">
      <c r="A870">
        <v>15614</v>
      </c>
      <c r="B870" t="str">
        <f>SALIDAS[[#This Row],[CODIGO]]&amp;SALIDAS[[#This Row],[FECHA]]</f>
        <v>1561445924</v>
      </c>
      <c r="C870" t="str" cm="1">
        <f t="array" ref="C870">_xlfn.XLOOKUP(SALIDAS[[#This Row],[CODIGO]],STOCK[[#All],[CODIGO]],STOCK[[#All],[DESCRIPCION]],"PRODUCTO INEXISTENTE",0)</f>
        <v>PAPEL REGALO PRIMAVERA</v>
      </c>
      <c r="D870" s="1">
        <v>45924</v>
      </c>
      <c r="E870">
        <v>2</v>
      </c>
    </row>
    <row r="871" spans="1:5" x14ac:dyDescent="0.25">
      <c r="A871">
        <v>11543</v>
      </c>
      <c r="B871" t="str">
        <f>SALIDAS[[#This Row],[CODIGO]]&amp;SALIDAS[[#This Row],[FECHA]]</f>
        <v>1154345924</v>
      </c>
      <c r="C871" t="str" cm="1">
        <f t="array" ref="C871">_xlfn.XLOOKUP(SALIDAS[[#This Row],[CODIGO]],STOCK[[#All],[CODIGO]],STOCK[[#All],[DESCRIPCION]],"PRODUCTO INEXISTENTE",0)</f>
        <v>SILICONA LIQUIEDA OE-193 250ML</v>
      </c>
      <c r="D871" s="1">
        <v>45924</v>
      </c>
      <c r="E871">
        <v>1</v>
      </c>
    </row>
    <row r="872" spans="1:5" x14ac:dyDescent="0.25">
      <c r="A872">
        <v>4155</v>
      </c>
      <c r="B872" t="str">
        <f>SALIDAS[[#This Row],[CODIGO]]&amp;SALIDAS[[#This Row],[FECHA]]</f>
        <v>415545924</v>
      </c>
      <c r="C872" t="str" cm="1">
        <f t="array" ref="C872">_xlfn.XLOOKUP(SALIDAS[[#This Row],[CODIGO]],STOCK[[#All],[CODIGO]],STOCK[[#All],[DESCRIPCION]],"PRODUCTO INEXISTENTE",0)</f>
        <v>SOBRE MANILA CARTA NORMA</v>
      </c>
      <c r="D872" s="1">
        <v>45924</v>
      </c>
      <c r="E872">
        <v>1</v>
      </c>
    </row>
    <row r="873" spans="1:5" x14ac:dyDescent="0.25">
      <c r="A873">
        <v>4164</v>
      </c>
      <c r="B873" t="str">
        <f>SALIDAS[[#This Row],[CODIGO]]&amp;SALIDAS[[#This Row],[FECHA]]</f>
        <v>416445924</v>
      </c>
      <c r="C873" t="str" cm="1">
        <f t="array" ref="C873">_xlfn.XLOOKUP(SALIDAS[[#This Row],[CODIGO]],STOCK[[#All],[CODIGO]],STOCK[[#All],[DESCRIPCION]],"PRODUCTO INEXISTENTE",0)</f>
        <v>SOBRE MANILA OFICIO NORMA</v>
      </c>
      <c r="D873" s="1">
        <v>45924</v>
      </c>
      <c r="E873">
        <v>10</v>
      </c>
    </row>
    <row r="874" spans="1:5" x14ac:dyDescent="0.25">
      <c r="A874">
        <v>16765</v>
      </c>
      <c r="B874" t="str">
        <f>SALIDAS[[#This Row],[CODIGO]]&amp;SALIDAS[[#This Row],[FECHA]]</f>
        <v>1676545924</v>
      </c>
      <c r="C874" t="str" cm="1">
        <f t="array" ref="C874">_xlfn.XLOOKUP(SALIDAS[[#This Row],[CODIGO]],STOCK[[#All],[CODIGO]],STOCK[[#All],[DESCRIPCION]],"PRODUCTO INEXISTENTE",0)</f>
        <v>SOBRE OE-871 BROCHE 1/2 OFICIO</v>
      </c>
      <c r="D874" s="1">
        <v>45924</v>
      </c>
      <c r="E874">
        <v>1</v>
      </c>
    </row>
    <row r="875" spans="1:5" x14ac:dyDescent="0.25">
      <c r="A875">
        <v>4312</v>
      </c>
      <c r="B875" t="str">
        <f>SALIDAS[[#This Row],[CODIGO]]&amp;SALIDAS[[#This Row],[FECHA]]</f>
        <v>431245924</v>
      </c>
      <c r="C875" t="str" cm="1">
        <f t="array" ref="C875">_xlfn.XLOOKUP(SALIDAS[[#This Row],[CODIGO]],STOCK[[#All],[CODIGO]],STOCK[[#All],[DESCRIPCION]],"PRODUCTO INEXISTENTE",0)</f>
        <v>TEMPERA PAYASITO CAJA*6</v>
      </c>
      <c r="D875" s="1">
        <v>45924</v>
      </c>
      <c r="E875">
        <v>1</v>
      </c>
    </row>
    <row r="876" spans="1:5" x14ac:dyDescent="0.25">
      <c r="A876">
        <v>4410</v>
      </c>
      <c r="B876" t="str">
        <f>SALIDAS[[#This Row],[CODIGO]]&amp;SALIDAS[[#This Row],[FECHA]]</f>
        <v>441045924</v>
      </c>
      <c r="C876" t="str" cm="1">
        <f t="array" ref="C876">_xlfn.XLOOKUP(SALIDAS[[#This Row],[CODIGO]],STOCK[[#All],[CODIGO]],STOCK[[#All],[DESCRIPCION]],"PRODUCTO INEXISTENTE",0)</f>
        <v>TRANSPORTADOR 360</v>
      </c>
      <c r="D876" s="1">
        <v>45924</v>
      </c>
      <c r="E876">
        <v>1</v>
      </c>
    </row>
    <row r="877" spans="1:5" x14ac:dyDescent="0.25">
      <c r="A877">
        <v>796</v>
      </c>
      <c r="B877" t="str">
        <f>SALIDAS[[#This Row],[CODIGO]]&amp;SALIDAS[[#This Row],[FECHA]]</f>
        <v>79645924</v>
      </c>
      <c r="C877" t="str" cm="1">
        <f t="array" ref="C877">_xlfn.XLOOKUP(SALIDAS[[#This Row],[CODIGO]],STOCK[[#All],[CODIGO]],STOCK[[#All],[DESCRIPCION]],"PRODUCTO INEXISTENTE",0)</f>
        <v>BORRADOR PELIKAN PZ-60</v>
      </c>
      <c r="D877" s="1">
        <v>45924</v>
      </c>
      <c r="E877">
        <v>1</v>
      </c>
    </row>
    <row r="878" spans="1:5" x14ac:dyDescent="0.25">
      <c r="A878">
        <v>790</v>
      </c>
      <c r="B878" t="str">
        <f>SALIDAS[[#This Row],[CODIGO]]&amp;SALIDAS[[#This Row],[FECHA]]</f>
        <v>79045924</v>
      </c>
      <c r="C878" t="str" cm="1">
        <f t="array" ref="C878">_xlfn.XLOOKUP(SALIDAS[[#This Row],[CODIGO]],STOCK[[#All],[CODIGO]],STOCK[[#All],[DESCRIPCION]],"PRODUCTO INEXISTENTE",0)</f>
        <v>BORRADOR PELIKAN MIGA DE PAN MP-20</v>
      </c>
      <c r="D878" s="1">
        <v>45924</v>
      </c>
      <c r="E878">
        <v>2</v>
      </c>
    </row>
    <row r="879" spans="1:5" x14ac:dyDescent="0.25">
      <c r="A879">
        <v>592</v>
      </c>
      <c r="B879" t="str">
        <f>SALIDAS[[#This Row],[CODIGO]]&amp;SALIDAS[[#This Row],[FECHA]]</f>
        <v>59245924</v>
      </c>
      <c r="C879" t="str" cm="1">
        <f t="array" ref="C879">_xlfn.XLOOKUP(SALIDAS[[#This Row],[CODIGO]],STOCK[[#All],[CODIGO]],STOCK[[#All],[DESCRIPCION]],"PRODUCTO INEXISTENTE",0)</f>
        <v>BLOCK DIN A4 HORIZIONTAL 50H</v>
      </c>
      <c r="D879" s="1">
        <v>45924</v>
      </c>
      <c r="E879">
        <v>1</v>
      </c>
    </row>
    <row r="880" spans="1:5" x14ac:dyDescent="0.25">
      <c r="A880">
        <v>1351</v>
      </c>
      <c r="B880" t="str">
        <f>SALIDAS[[#This Row],[CODIGO]]&amp;SALIDAS[[#This Row],[FECHA]]</f>
        <v>135145924</v>
      </c>
      <c r="C880" t="str" cm="1">
        <f t="array" ref="C880">_xlfn.XLOOKUP(SALIDAS[[#This Row],[CODIGO]],STOCK[[#All],[CODIGO]],STOCK[[#All],[DESCRIPCION]],"PRODUCTO INEXISTENTE",0)</f>
        <v>CARTULINA BRISTOL PLIEGO 70*100</v>
      </c>
      <c r="D880" s="1">
        <v>45924</v>
      </c>
      <c r="E880">
        <v>1</v>
      </c>
    </row>
    <row r="881" spans="1:5" x14ac:dyDescent="0.25">
      <c r="A881">
        <v>1341</v>
      </c>
      <c r="B881" t="str">
        <f>SALIDAS[[#This Row],[CODIGO]]&amp;SALIDAS[[#This Row],[FECHA]]</f>
        <v>134145924</v>
      </c>
      <c r="C881" t="str" cm="1">
        <f t="array" ref="C881">_xlfn.XLOOKUP(SALIDAS[[#This Row],[CODIGO]],STOCK[[#All],[CODIGO]],STOCK[[#All],[DESCRIPCION]],"PRODUCTO INEXISTENTE",0)</f>
        <v>CARTULINA BRISTOL 1/8</v>
      </c>
      <c r="D881" s="1">
        <v>45924</v>
      </c>
      <c r="E881">
        <v>4</v>
      </c>
    </row>
    <row r="882" spans="1:5" x14ac:dyDescent="0.25">
      <c r="A882">
        <v>1369</v>
      </c>
      <c r="B882" t="str">
        <f>SALIDAS[[#This Row],[CODIGO]]&amp;SALIDAS[[#This Row],[FECHA]]</f>
        <v>136945924</v>
      </c>
      <c r="C882" t="str" cm="1">
        <f t="array" ref="C882">_xlfn.XLOOKUP(SALIDAS[[#This Row],[CODIGO]],STOCK[[#All],[CODIGO]],STOCK[[#All],[DESCRIPCION]],"PRODUCTO INEXISTENTE",0)</f>
        <v>CARTULINA NEGRA FINA PLIEGO</v>
      </c>
      <c r="D882" s="1">
        <v>45924</v>
      </c>
      <c r="E882">
        <v>1</v>
      </c>
    </row>
    <row r="883" spans="1:5" x14ac:dyDescent="0.25">
      <c r="A883">
        <v>1264</v>
      </c>
      <c r="B883" t="str">
        <f>SALIDAS[[#This Row],[CODIGO]]&amp;SALIDAS[[#This Row],[FECHA]]</f>
        <v>126445924</v>
      </c>
      <c r="C883" t="str" cm="1">
        <f t="array" ref="C883">_xlfn.XLOOKUP(SALIDAS[[#This Row],[CODIGO]],STOCK[[#All],[CODIGO]],STOCK[[#All],[DESCRIPCION]],"PRODUCTO INEXISTENTE",0)</f>
        <v>CARTON PAJA 1/8</v>
      </c>
      <c r="D883" s="1">
        <v>45924</v>
      </c>
      <c r="E883">
        <v>2</v>
      </c>
    </row>
    <row r="884" spans="1:5" x14ac:dyDescent="0.25">
      <c r="A884">
        <v>10591</v>
      </c>
      <c r="B884" t="str">
        <f>SALIDAS[[#This Row],[CODIGO]]&amp;SALIDAS[[#This Row],[FECHA]]</f>
        <v>1059145924</v>
      </c>
      <c r="C884" t="str" cm="1">
        <f t="array" ref="C884">_xlfn.XLOOKUP(SALIDAS[[#This Row],[CODIGO]],STOCK[[#All],[CODIGO]],STOCK[[#All],[DESCRIPCION]],"PRODUCTO INEXISTENTE",0)</f>
        <v>CUADERNO COSIDO 50H</v>
      </c>
      <c r="D884" s="1">
        <v>45924</v>
      </c>
      <c r="E884">
        <v>6</v>
      </c>
    </row>
    <row r="885" spans="1:5" x14ac:dyDescent="0.25">
      <c r="A885">
        <v>10491</v>
      </c>
      <c r="B885" t="str">
        <f>SALIDAS[[#This Row],[CODIGO]]&amp;SALIDAS[[#This Row],[FECHA]]</f>
        <v>1049145924</v>
      </c>
      <c r="C885" t="str" cm="1">
        <f t="array" ref="C885">_xlfn.XLOOKUP(SALIDAS[[#This Row],[CODIGO]],STOCK[[#All],[CODIGO]],STOCK[[#All],[DESCRIPCION]],"PRODUCTO INEXISTENTE",0)</f>
        <v>CUADERNO ARGOLLADO 105</v>
      </c>
      <c r="D885" s="1">
        <v>45924</v>
      </c>
      <c r="E885">
        <v>1</v>
      </c>
    </row>
    <row r="886" spans="1:5" x14ac:dyDescent="0.25">
      <c r="A886">
        <v>14132</v>
      </c>
      <c r="B886" t="str">
        <f>SALIDAS[[#This Row],[CODIGO]]&amp;SALIDAS[[#This Row],[FECHA]]</f>
        <v>1413245924</v>
      </c>
      <c r="C886" t="str" cm="1">
        <f t="array" ref="C886">_xlfn.XLOOKUP(SALIDAS[[#This Row],[CODIGO]],STOCK[[#All],[CODIGO]],STOCK[[#All],[DESCRIPCION]],"PRODUCTO INEXISTENTE",0)</f>
        <v>BOLI OE-052 S/GEL 0,7 RETRACTIL</v>
      </c>
      <c r="D886" s="1">
        <v>45924</v>
      </c>
      <c r="E886">
        <v>3</v>
      </c>
    </row>
    <row r="887" spans="1:5" x14ac:dyDescent="0.25">
      <c r="A887">
        <v>8102</v>
      </c>
      <c r="B887" t="str">
        <f>SALIDAS[[#This Row],[CODIGO]]&amp;SALIDAS[[#This Row],[FECHA]]</f>
        <v>810245924</v>
      </c>
      <c r="C887" t="str" cm="1">
        <f t="array" ref="C887">_xlfn.XLOOKUP(SALIDAS[[#This Row],[CODIGO]],STOCK[[#All],[CODIGO]],STOCK[[#All],[DESCRIPCION]],"PRODUCTO INEXISTENTE",0)</f>
        <v>BOLI OE-076 S/GEL 0,7</v>
      </c>
      <c r="D887" s="1">
        <v>45924</v>
      </c>
      <c r="E887">
        <v>3</v>
      </c>
    </row>
    <row r="888" spans="1:5" x14ac:dyDescent="0.25">
      <c r="A888">
        <v>9287</v>
      </c>
      <c r="B888" t="str">
        <f>SALIDAS[[#This Row],[CODIGO]]&amp;SALIDAS[[#This Row],[FECHA]]</f>
        <v>928745924</v>
      </c>
      <c r="C888" t="str" cm="1">
        <f t="array" ref="C888">_xlfn.XLOOKUP(SALIDAS[[#This Row],[CODIGO]],STOCK[[#All],[CODIGO]],STOCK[[#All],[DESCRIPCION]],"PRODUCTO INEXISTENTE",0)</f>
        <v>FOMY ESCARCHADO 1/8</v>
      </c>
      <c r="D888" s="1">
        <v>45924</v>
      </c>
      <c r="E888">
        <v>2</v>
      </c>
    </row>
    <row r="889" spans="1:5" x14ac:dyDescent="0.25">
      <c r="A889">
        <v>8015</v>
      </c>
      <c r="B889" t="str">
        <f>SALIDAS[[#This Row],[CODIGO]]&amp;SALIDAS[[#This Row],[FECHA]]</f>
        <v>801545924</v>
      </c>
      <c r="C889" t="str" cm="1">
        <f t="array" ref="C889">_xlfn.XLOOKUP(SALIDAS[[#This Row],[CODIGO]],STOCK[[#All],[CODIGO]],STOCK[[#All],[DESCRIPCION]],"PRODUCTO INEXISTENTE",0)</f>
        <v>FOMY 1/8</v>
      </c>
      <c r="D889" s="1">
        <v>45924</v>
      </c>
      <c r="E889">
        <v>3</v>
      </c>
    </row>
    <row r="890" spans="1:5" x14ac:dyDescent="0.25">
      <c r="A890">
        <v>2385</v>
      </c>
      <c r="B890" t="str">
        <f>SALIDAS[[#This Row],[CODIGO]]&amp;SALIDAS[[#This Row],[FECHA]]</f>
        <v>238545924</v>
      </c>
      <c r="C890" t="str" cm="1">
        <f t="array" ref="C890">_xlfn.XLOOKUP(SALIDAS[[#This Row],[CODIGO]],STOCK[[#All],[CODIGO]],STOCK[[#All],[DESCRIPCION]],"PRODUCTO INEXISTENTE",0)</f>
        <v>FORRO ACETATO</v>
      </c>
      <c r="D890" s="1">
        <v>45924</v>
      </c>
      <c r="E890">
        <v>2</v>
      </c>
    </row>
    <row r="891" spans="1:5" x14ac:dyDescent="0.25">
      <c r="A891">
        <v>2515</v>
      </c>
      <c r="B891" t="str">
        <f>SALIDAS[[#This Row],[CODIGO]]&amp;SALIDAS[[#This Row],[FECHA]]</f>
        <v>251545924</v>
      </c>
      <c r="C891" t="str" cm="1">
        <f t="array" ref="C891">_xlfn.XLOOKUP(SALIDAS[[#This Row],[CODIGO]],STOCK[[#All],[CODIGO]],STOCK[[#All],[DESCRIPCION]],"PRODUCTO INEXISTENTE",0)</f>
        <v>HOJA EXAMEN</v>
      </c>
      <c r="D891" s="1">
        <v>45924</v>
      </c>
      <c r="E891">
        <v>13</v>
      </c>
    </row>
    <row r="892" spans="1:5" x14ac:dyDescent="0.25">
      <c r="A892">
        <v>3304</v>
      </c>
      <c r="B892" t="str">
        <f>SALIDAS[[#This Row],[CODIGO]]&amp;SALIDAS[[#This Row],[FECHA]]</f>
        <v>330445924</v>
      </c>
      <c r="C892" t="str" cm="1">
        <f t="array" ref="C892">_xlfn.XLOOKUP(SALIDAS[[#This Row],[CODIGO]],STOCK[[#All],[CODIGO]],STOCK[[#All],[DESCRIPCION]],"PRODUCTO INEXISTENTE",0)</f>
        <v>PAPEL IRIS</v>
      </c>
      <c r="D892" s="1">
        <v>45924</v>
      </c>
      <c r="E892">
        <v>1</v>
      </c>
    </row>
    <row r="893" spans="1:5" x14ac:dyDescent="0.25">
      <c r="A893">
        <v>2656</v>
      </c>
      <c r="B893" t="str">
        <f>SALIDAS[[#This Row],[CODIGO]]&amp;SALIDAS[[#This Row],[FECHA]]</f>
        <v>265645924</v>
      </c>
      <c r="C893" t="str" cm="1">
        <f t="array" ref="C893">_xlfn.XLOOKUP(SALIDAS[[#This Row],[CODIGO]],STOCK[[#All],[CODIGO]],STOCK[[#All],[DESCRIPCION]],"PRODUCTO INEXISTENTE",0)</f>
        <v>LAZO PARA SALTAR 2MT</v>
      </c>
      <c r="D893" s="1">
        <v>45924</v>
      </c>
      <c r="E893">
        <v>1</v>
      </c>
    </row>
    <row r="894" spans="1:5" x14ac:dyDescent="0.25">
      <c r="A894">
        <v>2653</v>
      </c>
      <c r="B894" t="str">
        <f>SALIDAS[[#This Row],[CODIGO]]&amp;SALIDAS[[#This Row],[FECHA]]</f>
        <v>265345924</v>
      </c>
      <c r="C894" t="str" cm="1">
        <f t="array" ref="C894">_xlfn.XLOOKUP(SALIDAS[[#This Row],[CODIGO]],STOCK[[#All],[CODIGO]],STOCK[[#All],[DESCRIPCION]],"PRODUCTO INEXISTENTE",0)</f>
        <v>LAPIZ ROJO KORES</v>
      </c>
      <c r="D894" s="1">
        <v>45924</v>
      </c>
      <c r="E894">
        <v>1</v>
      </c>
    </row>
    <row r="895" spans="1:5" x14ac:dyDescent="0.25">
      <c r="A895">
        <v>15748</v>
      </c>
      <c r="B895" t="str">
        <f>SALIDAS[[#This Row],[CODIGO]]&amp;SALIDAS[[#This Row],[FECHA]]</f>
        <v>1574845924</v>
      </c>
      <c r="C895" t="str" cm="1">
        <f t="array" ref="C895">_xlfn.XLOOKUP(SALIDAS[[#This Row],[CODIGO]],STOCK[[#All],[CODIGO]],STOCK[[#All],[DESCRIPCION]],"PRODUCTO INEXISTENTE",0)</f>
        <v>MARCADOR OE-522 PERMANENTE</v>
      </c>
      <c r="D895" s="1">
        <v>45924</v>
      </c>
      <c r="E895">
        <v>3</v>
      </c>
    </row>
    <row r="896" spans="1:5" x14ac:dyDescent="0.25">
      <c r="A896">
        <v>2830</v>
      </c>
      <c r="B896" t="str">
        <f>SALIDAS[[#This Row],[CODIGO]]&amp;SALIDAS[[#This Row],[FECHA]]</f>
        <v>283045924</v>
      </c>
      <c r="C896" t="str" cm="1">
        <f t="array" ref="C896">_xlfn.XLOOKUP(SALIDAS[[#This Row],[CODIGO]],STOCK[[#All],[CODIGO]],STOCK[[#All],[DESCRIPCION]],"PRODUCTO INEXISTENTE",0)</f>
        <v>MARCADOR SHARPIE</v>
      </c>
      <c r="D896" s="1">
        <v>45924</v>
      </c>
      <c r="E896">
        <v>3</v>
      </c>
    </row>
    <row r="897" spans="1:5" x14ac:dyDescent="0.25">
      <c r="A897">
        <v>4789</v>
      </c>
      <c r="B897" t="str">
        <f>SALIDAS[[#This Row],[CODIGO]]&amp;SALIDAS[[#This Row],[FECHA]]</f>
        <v>478945924</v>
      </c>
      <c r="C897" t="str" cm="1">
        <f t="array" ref="C897">_xlfn.XLOOKUP(SALIDAS[[#This Row],[CODIGO]],STOCK[[#All],[CODIGO]],STOCK[[#All],[DESCRIPCION]],"PRODUCTO INEXISTENTE",0)</f>
        <v>PEGANTE BARRA OE-210 10GR</v>
      </c>
      <c r="D897" s="1">
        <v>45924</v>
      </c>
      <c r="E897">
        <v>2</v>
      </c>
    </row>
    <row r="898" spans="1:5" x14ac:dyDescent="0.25">
      <c r="A898">
        <v>3433</v>
      </c>
      <c r="B898" t="str">
        <f>SALIDAS[[#This Row],[CODIGO]]&amp;SALIDAS[[#This Row],[FECHA]]</f>
        <v>343345924</v>
      </c>
      <c r="C898" t="str" cm="1">
        <f t="array" ref="C898">_xlfn.XLOOKUP(SALIDAS[[#This Row],[CODIGO]],STOCK[[#All],[CODIGO]],STOCK[[#All],[DESCRIPCION]],"PRODUCTO INEXISTENTE",0)</f>
        <v>PEGANTE LIQUIDO PAYASITO 120GR</v>
      </c>
      <c r="D898" s="1">
        <v>45924</v>
      </c>
      <c r="E898">
        <v>1</v>
      </c>
    </row>
    <row r="899" spans="1:5" x14ac:dyDescent="0.25">
      <c r="A899">
        <v>3271</v>
      </c>
      <c r="B899" t="str">
        <f>SALIDAS[[#This Row],[CODIGO]]&amp;SALIDAS[[#This Row],[FECHA]]</f>
        <v>327145924</v>
      </c>
      <c r="C899" t="str" cm="1">
        <f t="array" ref="C899">_xlfn.XLOOKUP(SALIDAS[[#This Row],[CODIGO]],STOCK[[#All],[CODIGO]],STOCK[[#All],[DESCRIPCION]],"PRODUCTO INEXISTENTE",0)</f>
        <v>PAPEL CRAF PLIEGO 70*100</v>
      </c>
      <c r="D899" s="1">
        <v>45924</v>
      </c>
      <c r="E899">
        <v>1</v>
      </c>
    </row>
    <row r="900" spans="1:5" x14ac:dyDescent="0.25">
      <c r="A900">
        <v>3318</v>
      </c>
      <c r="B900" t="str">
        <f>SALIDAS[[#This Row],[CODIGO]]&amp;SALIDAS[[#This Row],[FECHA]]</f>
        <v>331845924</v>
      </c>
      <c r="C900" t="str" cm="1">
        <f t="array" ref="C900">_xlfn.XLOOKUP(SALIDAS[[#This Row],[CODIGO]],STOCK[[#All],[CODIGO]],STOCK[[#All],[DESCRIPCION]],"PRODUCTO INEXISTENTE",0)</f>
        <v>PAPEL PERIODICO PLIEGO 70*100</v>
      </c>
      <c r="D900" s="1">
        <v>45924</v>
      </c>
      <c r="E900">
        <v>6</v>
      </c>
    </row>
    <row r="901" spans="1:5" x14ac:dyDescent="0.25">
      <c r="A901">
        <v>3655</v>
      </c>
      <c r="B901" t="str">
        <f>SALIDAS[[#This Row],[CODIGO]]&amp;SALIDAS[[#This Row],[FECHA]]</f>
        <v>365545924</v>
      </c>
      <c r="C901" t="str" cm="1">
        <f t="array" ref="C901">_xlfn.XLOOKUP(SALIDAS[[#This Row],[CODIGO]],STOCK[[#All],[CODIGO]],STOCK[[#All],[DESCRIPCION]],"PRODUCTO INEXISTENTE",0)</f>
        <v>PLASTILINA EN BARRA</v>
      </c>
      <c r="D901" s="1">
        <v>45924</v>
      </c>
      <c r="E901">
        <v>6</v>
      </c>
    </row>
    <row r="902" spans="1:5" x14ac:dyDescent="0.25">
      <c r="A902">
        <v>3660</v>
      </c>
      <c r="B902" t="str">
        <f>SALIDAS[[#This Row],[CODIGO]]&amp;SALIDAS[[#This Row],[FECHA]]</f>
        <v>366045924</v>
      </c>
      <c r="C902" t="str" cm="1">
        <f t="array" ref="C902">_xlfn.XLOOKUP(SALIDAS[[#This Row],[CODIGO]],STOCK[[#All],[CODIGO]],STOCK[[#All],[DESCRIPCION]],"PRODUCTO INEXISTENTE",0)</f>
        <v>PLASTILINA TRENSITO*10 CORTA</v>
      </c>
      <c r="D902" s="1">
        <v>45924</v>
      </c>
      <c r="E902">
        <v>1</v>
      </c>
    </row>
    <row r="903" spans="1:5" x14ac:dyDescent="0.25">
      <c r="A903">
        <v>4244</v>
      </c>
      <c r="B903" t="str">
        <f>SALIDAS[[#This Row],[CODIGO]]&amp;SALIDAS[[#This Row],[FECHA]]</f>
        <v>424445924</v>
      </c>
      <c r="C903" t="str" cm="1">
        <f t="array" ref="C903">_xlfn.XLOOKUP(SALIDAS[[#This Row],[CODIGO]],STOCK[[#All],[CODIGO]],STOCK[[#All],[DESCRIPCION]],"PRODUCTO INEXISTENTE",0)</f>
        <v>TAJALAPIZ METALICO</v>
      </c>
      <c r="D903" s="1">
        <v>45924</v>
      </c>
      <c r="E903">
        <v>1</v>
      </c>
    </row>
    <row r="904" spans="1:5" x14ac:dyDescent="0.25">
      <c r="A904">
        <v>4228</v>
      </c>
      <c r="B904" t="str">
        <f>SALIDAS[[#This Row],[CODIGO]]&amp;SALIDAS[[#This Row],[FECHA]]</f>
        <v>422845924</v>
      </c>
      <c r="C904" t="str" cm="1">
        <f t="array" ref="C904">_xlfn.XLOOKUP(SALIDAS[[#This Row],[CODIGO]],STOCK[[#All],[CODIGO]],STOCK[[#All],[DESCRIPCION]],"PRODUCTO INEXISTENTE",0)</f>
        <v>TAJALAPIZ DEPOSITO FABER</v>
      </c>
      <c r="D904" s="1">
        <v>45924</v>
      </c>
      <c r="E904">
        <v>1</v>
      </c>
    </row>
    <row r="905" spans="1:5" x14ac:dyDescent="0.25">
      <c r="A905">
        <v>11540</v>
      </c>
      <c r="B905" t="str">
        <f>SALIDAS[[#This Row],[CODIGO]]&amp;SALIDAS[[#This Row],[FECHA]]</f>
        <v>1154045924</v>
      </c>
      <c r="C905" t="str" cm="1">
        <f t="array" ref="C905">_xlfn.XLOOKUP(SALIDAS[[#This Row],[CODIGO]],STOCK[[#All],[CODIGO]],STOCK[[#All],[DESCRIPCION]],"PRODUCTO INEXISTENTE",0)</f>
        <v>SILICONA LIQUIDA OE-190 30ML</v>
      </c>
      <c r="D905" s="1">
        <v>45924</v>
      </c>
      <c r="E905">
        <v>1</v>
      </c>
    </row>
    <row r="906" spans="1:5" x14ac:dyDescent="0.25">
      <c r="A906">
        <v>4122</v>
      </c>
      <c r="B906" t="str">
        <f>SALIDAS[[#This Row],[CODIGO]]&amp;SALIDAS[[#This Row],[FECHA]]</f>
        <v>412245924</v>
      </c>
      <c r="C906" t="str" cm="1">
        <f t="array" ref="C906">_xlfn.XLOOKUP(SALIDAS[[#This Row],[CODIGO]],STOCK[[#All],[CODIGO]],STOCK[[#All],[DESCRIPCION]],"PRODUCTO INEXISTENTE",0)</f>
        <v>SILICONA BARRA DELGADA OE-196</v>
      </c>
      <c r="D906" s="1">
        <v>45924</v>
      </c>
      <c r="E906">
        <v>2</v>
      </c>
    </row>
    <row r="907" spans="1:5" x14ac:dyDescent="0.25">
      <c r="A907">
        <v>14791</v>
      </c>
      <c r="B907" t="str">
        <f>SALIDAS[[#This Row],[CODIGO]]&amp;SALIDAS[[#This Row],[FECHA]]</f>
        <v>1479145924</v>
      </c>
      <c r="C907" t="str" cm="1">
        <f t="array" ref="C907">_xlfn.XLOOKUP(SALIDAS[[#This Row],[CODIGO]],STOCK[[#All],[CODIGO]],STOCK[[#All],[DESCRIPCION]],"PRODUCTO INEXISTENTE",0)</f>
        <v>CUADERNO COSIDO 100H</v>
      </c>
      <c r="D907" s="1">
        <v>45924</v>
      </c>
      <c r="E907">
        <v>3</v>
      </c>
    </row>
    <row r="908" spans="1:5" x14ac:dyDescent="0.25">
      <c r="A908">
        <v>435</v>
      </c>
      <c r="B908" t="str">
        <f>SALIDAS[[#This Row],[CODIGO]]&amp;SALIDAS[[#This Row],[FECHA]]</f>
        <v>43545925</v>
      </c>
      <c r="C908" t="str" cm="1">
        <f t="array" ref="C908">_xlfn.XLOOKUP(SALIDAS[[#This Row],[CODIGO]],STOCK[[#All],[CODIGO]],STOCK[[#All],[DESCRIPCION]],"PRODUCTO INEXISTENTE",0)</f>
        <v>BALSO CUADRADO DE 8*8MM</v>
      </c>
      <c r="D908" s="1">
        <v>45925</v>
      </c>
      <c r="E908">
        <v>1</v>
      </c>
    </row>
    <row r="909" spans="1:5" x14ac:dyDescent="0.25">
      <c r="A909">
        <v>2247</v>
      </c>
      <c r="B909" t="str">
        <f>SALIDAS[[#This Row],[CODIGO]]&amp;SALIDAS[[#This Row],[FECHA]]</f>
        <v>224745925</v>
      </c>
      <c r="C909" t="str" cm="1">
        <f t="array" ref="C909">_xlfn.XLOOKUP(SALIDAS[[#This Row],[CODIGO]],STOCK[[#All],[CODIGO]],STOCK[[#All],[DESCRIPCION]],"PRODUCTO INEXISTENTE",0)</f>
        <v>BOLI KILOMETRICO TAPA COLOR</v>
      </c>
      <c r="D909" s="1">
        <v>45925</v>
      </c>
      <c r="E909">
        <v>2</v>
      </c>
    </row>
    <row r="910" spans="1:5" x14ac:dyDescent="0.25">
      <c r="A910">
        <v>14132</v>
      </c>
      <c r="B910" t="str">
        <f>SALIDAS[[#This Row],[CODIGO]]&amp;SALIDAS[[#This Row],[FECHA]]</f>
        <v>1413245925</v>
      </c>
      <c r="C910" t="str" cm="1">
        <f t="array" ref="C910">_xlfn.XLOOKUP(SALIDAS[[#This Row],[CODIGO]],STOCK[[#All],[CODIGO]],STOCK[[#All],[DESCRIPCION]],"PRODUCTO INEXISTENTE",0)</f>
        <v>BOLI OE-052 S/GEL 0,7 RETRACTIL</v>
      </c>
      <c r="D910" s="1">
        <v>45925</v>
      </c>
      <c r="E910">
        <v>3</v>
      </c>
    </row>
    <row r="911" spans="1:5" x14ac:dyDescent="0.25">
      <c r="A911">
        <v>8102</v>
      </c>
      <c r="B911" t="str">
        <f>SALIDAS[[#This Row],[CODIGO]]&amp;SALIDAS[[#This Row],[FECHA]]</f>
        <v>810245925</v>
      </c>
      <c r="C911" t="str" cm="1">
        <f t="array" ref="C911">_xlfn.XLOOKUP(SALIDAS[[#This Row],[CODIGO]],STOCK[[#All],[CODIGO]],STOCK[[#All],[DESCRIPCION]],"PRODUCTO INEXISTENTE",0)</f>
        <v>BOLI OE-076 S/GEL 0,7</v>
      </c>
      <c r="D911" s="1">
        <v>45925</v>
      </c>
      <c r="E911">
        <v>3</v>
      </c>
    </row>
    <row r="912" spans="1:5" x14ac:dyDescent="0.25">
      <c r="A912">
        <v>1087</v>
      </c>
      <c r="B912" t="str">
        <f>SALIDAS[[#This Row],[CODIGO]]&amp;SALIDAS[[#This Row],[FECHA]]</f>
        <v>108745925</v>
      </c>
      <c r="C912" t="str" cm="1">
        <f t="array" ref="C912">_xlfn.XLOOKUP(SALIDAS[[#This Row],[CODIGO]],STOCK[[#All],[CODIGO]],STOCK[[#All],[DESCRIPCION]],"PRODUCTO INEXISTENTE",0)</f>
        <v>CARPETA CELUGUIA OFICIO HORIZONTAL ECONOMICA</v>
      </c>
      <c r="D912" s="1">
        <v>45925</v>
      </c>
      <c r="E912">
        <v>1</v>
      </c>
    </row>
    <row r="913" spans="1:5" x14ac:dyDescent="0.25">
      <c r="A913">
        <v>1119</v>
      </c>
      <c r="B913" t="str">
        <f>SALIDAS[[#This Row],[CODIGO]]&amp;SALIDAS[[#This Row],[FECHA]]</f>
        <v>111945925</v>
      </c>
      <c r="C913" t="str" cm="1">
        <f t="array" ref="C913">_xlfn.XLOOKUP(SALIDAS[[#This Row],[CODIGO]],STOCK[[#All],[CODIGO]],STOCK[[#All],[DESCRIPCION]],"PRODUCTO INEXISTENTE",0)</f>
        <v>CARPETA PRESENTACION CARTA</v>
      </c>
      <c r="D913" s="1">
        <v>45925</v>
      </c>
      <c r="E913">
        <v>1</v>
      </c>
    </row>
    <row r="914" spans="1:5" x14ac:dyDescent="0.25">
      <c r="A914">
        <v>1250</v>
      </c>
      <c r="B914" t="str">
        <f>SALIDAS[[#This Row],[CODIGO]]&amp;SALIDAS[[#This Row],[FECHA]]</f>
        <v>125045925</v>
      </c>
      <c r="C914" t="str" cm="1">
        <f t="array" ref="C914">_xlfn.XLOOKUP(SALIDAS[[#This Row],[CODIGO]],STOCK[[#All],[CODIGO]],STOCK[[#All],[DESCRIPCION]],"PRODUCTO INEXISTENTE",0)</f>
        <v>CARTON CARTULINA CALIBRE 14 "PLIEGO"</v>
      </c>
      <c r="D914" s="1">
        <v>45925</v>
      </c>
      <c r="E914">
        <v>2</v>
      </c>
    </row>
    <row r="915" spans="1:5" x14ac:dyDescent="0.25">
      <c r="A915">
        <v>1341</v>
      </c>
      <c r="B915" t="str">
        <f>SALIDAS[[#This Row],[CODIGO]]&amp;SALIDAS[[#This Row],[FECHA]]</f>
        <v>134145925</v>
      </c>
      <c r="C915" t="str" cm="1">
        <f t="array" ref="C915">_xlfn.XLOOKUP(SALIDAS[[#This Row],[CODIGO]],STOCK[[#All],[CODIGO]],STOCK[[#All],[DESCRIPCION]],"PRODUCTO INEXISTENTE",0)</f>
        <v>CARTULINA BRISTOL 1/8</v>
      </c>
      <c r="D915" s="1">
        <v>45925</v>
      </c>
      <c r="E915">
        <v>3</v>
      </c>
    </row>
    <row r="916" spans="1:5" x14ac:dyDescent="0.25">
      <c r="A916">
        <v>1351</v>
      </c>
      <c r="B916" t="str">
        <f>SALIDAS[[#This Row],[CODIGO]]&amp;SALIDAS[[#This Row],[FECHA]]</f>
        <v>135145925</v>
      </c>
      <c r="C916" t="str" cm="1">
        <f t="array" ref="C916">_xlfn.XLOOKUP(SALIDAS[[#This Row],[CODIGO]],STOCK[[#All],[CODIGO]],STOCK[[#All],[DESCRIPCION]],"PRODUCTO INEXISTENTE",0)</f>
        <v>CARTULINA BRISTOL PLIEGO 70*100</v>
      </c>
      <c r="D916" s="1">
        <v>45925</v>
      </c>
      <c r="E916">
        <v>2</v>
      </c>
    </row>
    <row r="917" spans="1:5" x14ac:dyDescent="0.25">
      <c r="A917">
        <v>1335</v>
      </c>
      <c r="B917" t="str">
        <f>SALIDAS[[#This Row],[CODIGO]]&amp;SALIDAS[[#This Row],[FECHA]]</f>
        <v>133545925</v>
      </c>
      <c r="C917" t="str" cm="1">
        <f t="array" ref="C917">_xlfn.XLOOKUP(SALIDAS[[#This Row],[CODIGO]],STOCK[[#All],[CODIGO]],STOCK[[#All],[DESCRIPCION]],"PRODUCTO INEXISTENTE",0)</f>
        <v>CARTULINA CALIPSO 1/2</v>
      </c>
      <c r="D917" s="1">
        <v>45925</v>
      </c>
      <c r="E917">
        <v>1</v>
      </c>
    </row>
    <row r="918" spans="1:5" x14ac:dyDescent="0.25">
      <c r="A918">
        <v>1369</v>
      </c>
      <c r="B918" t="str">
        <f>SALIDAS[[#This Row],[CODIGO]]&amp;SALIDAS[[#This Row],[FECHA]]</f>
        <v>136945925</v>
      </c>
      <c r="C918" t="str" cm="1">
        <f t="array" ref="C918">_xlfn.XLOOKUP(SALIDAS[[#This Row],[CODIGO]],STOCK[[#All],[CODIGO]],STOCK[[#All],[DESCRIPCION]],"PRODUCTO INEXISTENTE",0)</f>
        <v>CARTULINA NEGRA FINA PLIEGO</v>
      </c>
      <c r="D918" s="1">
        <v>45925</v>
      </c>
      <c r="E918">
        <v>1</v>
      </c>
    </row>
    <row r="919" spans="1:5" x14ac:dyDescent="0.25">
      <c r="A919">
        <v>1788</v>
      </c>
      <c r="B919" t="str">
        <f>SALIDAS[[#This Row],[CODIGO]]&amp;SALIDAS[[#This Row],[FECHA]]</f>
        <v>178845925</v>
      </c>
      <c r="C919" t="str" cm="1">
        <f t="array" ref="C919">_xlfn.XLOOKUP(SALIDAS[[#This Row],[CODIGO]],STOCK[[#All],[CODIGO]],STOCK[[#All],[DESCRIPCION]],"PRODUCTO INEXISTENTE",0)</f>
        <v>CORRECTOR LAPIZ OE-252</v>
      </c>
      <c r="D919" s="1">
        <v>45925</v>
      </c>
      <c r="E919">
        <v>1</v>
      </c>
    </row>
    <row r="920" spans="1:5" x14ac:dyDescent="0.25">
      <c r="A920">
        <v>10491</v>
      </c>
      <c r="B920" t="str">
        <f>SALIDAS[[#This Row],[CODIGO]]&amp;SALIDAS[[#This Row],[FECHA]]</f>
        <v>1049145925</v>
      </c>
      <c r="C920" t="str" cm="1">
        <f t="array" ref="C920">_xlfn.XLOOKUP(SALIDAS[[#This Row],[CODIGO]],STOCK[[#All],[CODIGO]],STOCK[[#All],[DESCRIPCION]],"PRODUCTO INEXISTENTE",0)</f>
        <v>CUADERNO ARGOLLADO 105</v>
      </c>
      <c r="D920" s="1">
        <v>45925</v>
      </c>
      <c r="E920">
        <v>1</v>
      </c>
    </row>
    <row r="921" spans="1:5" x14ac:dyDescent="0.25">
      <c r="A921">
        <v>14791</v>
      </c>
      <c r="B921" t="str">
        <f>SALIDAS[[#This Row],[CODIGO]]&amp;SALIDAS[[#This Row],[FECHA]]</f>
        <v>1479145925</v>
      </c>
      <c r="C921" t="str" cm="1">
        <f t="array" ref="C921">_xlfn.XLOOKUP(SALIDAS[[#This Row],[CODIGO]],STOCK[[#All],[CODIGO]],STOCK[[#All],[DESCRIPCION]],"PRODUCTO INEXISTENTE",0)</f>
        <v>CUADERNO COSIDO 100H</v>
      </c>
      <c r="D921" s="1">
        <v>45925</v>
      </c>
      <c r="E921">
        <v>2</v>
      </c>
    </row>
    <row r="922" spans="1:5" x14ac:dyDescent="0.25">
      <c r="A922">
        <v>10591</v>
      </c>
      <c r="B922" t="str">
        <f>SALIDAS[[#This Row],[CODIGO]]&amp;SALIDAS[[#This Row],[FECHA]]</f>
        <v>1059145925</v>
      </c>
      <c r="C922" t="str" cm="1">
        <f t="array" ref="C922">_xlfn.XLOOKUP(SALIDAS[[#This Row],[CODIGO]],STOCK[[#All],[CODIGO]],STOCK[[#All],[DESCRIPCION]],"PRODUCTO INEXISTENTE",0)</f>
        <v>CUADERNO COSIDO 50H</v>
      </c>
      <c r="D922" s="1">
        <v>45925</v>
      </c>
      <c r="E922">
        <v>4</v>
      </c>
    </row>
    <row r="923" spans="1:5" x14ac:dyDescent="0.25">
      <c r="A923">
        <v>2346</v>
      </c>
      <c r="B923" t="str">
        <f>SALIDAS[[#This Row],[CODIGO]]&amp;SALIDAS[[#This Row],[FECHA]]</f>
        <v>234645925</v>
      </c>
      <c r="C923" t="str" cm="1">
        <f t="array" ref="C923">_xlfn.XLOOKUP(SALIDAS[[#This Row],[CODIGO]],STOCK[[#All],[CODIGO]],STOCK[[#All],[DESCRIPCION]],"PRODUCTO INEXISTENTE",0)</f>
        <v>FICHA BIBLIOGRAFICA P*100</v>
      </c>
      <c r="D923" s="1">
        <v>45925</v>
      </c>
      <c r="E923">
        <v>1</v>
      </c>
    </row>
    <row r="924" spans="1:5" x14ac:dyDescent="0.25">
      <c r="A924">
        <v>2515</v>
      </c>
      <c r="B924" t="str">
        <f>SALIDAS[[#This Row],[CODIGO]]&amp;SALIDAS[[#This Row],[FECHA]]</f>
        <v>251545925</v>
      </c>
      <c r="C924" t="str" cm="1">
        <f t="array" ref="C924">_xlfn.XLOOKUP(SALIDAS[[#This Row],[CODIGO]],STOCK[[#All],[CODIGO]],STOCK[[#All],[DESCRIPCION]],"PRODUCTO INEXISTENTE",0)</f>
        <v>HOJA EXAMEN</v>
      </c>
      <c r="D924" s="1">
        <v>45925</v>
      </c>
      <c r="E924">
        <v>2</v>
      </c>
    </row>
    <row r="925" spans="1:5" x14ac:dyDescent="0.25">
      <c r="A925">
        <v>7664</v>
      </c>
      <c r="B925" t="str">
        <f>SALIDAS[[#This Row],[CODIGO]]&amp;SALIDAS[[#This Row],[FECHA]]</f>
        <v>766445925</v>
      </c>
      <c r="C925" t="str" cm="1">
        <f t="array" ref="C925">_xlfn.XLOOKUP(SALIDAS[[#This Row],[CODIGO]],STOCK[[#All],[CODIGO]],STOCK[[#All],[DESCRIPCION]],"PRODUCTO INEXISTENTE",0)</f>
        <v>LAPIZ OE-150 NEGRO</v>
      </c>
      <c r="D925" s="1">
        <v>45925</v>
      </c>
      <c r="E925">
        <v>3</v>
      </c>
    </row>
    <row r="926" spans="1:5" x14ac:dyDescent="0.25">
      <c r="A926">
        <v>2648</v>
      </c>
      <c r="B926" t="str">
        <f>SALIDAS[[#This Row],[CODIGO]]&amp;SALIDAS[[#This Row],[FECHA]]</f>
        <v>264845925</v>
      </c>
      <c r="C926" t="str" cm="1">
        <f t="array" ref="C926">_xlfn.XLOOKUP(SALIDAS[[#This Row],[CODIGO]],STOCK[[#All],[CODIGO]],STOCK[[#All],[DESCRIPCION]],"PRODUCTO INEXISTENTE",0)</f>
        <v>LAPIZ ROJO COLORCHECK</v>
      </c>
      <c r="D926" s="1">
        <v>45925</v>
      </c>
      <c r="E926">
        <v>1</v>
      </c>
    </row>
    <row r="927" spans="1:5" x14ac:dyDescent="0.25">
      <c r="A927">
        <v>2656</v>
      </c>
      <c r="B927" t="str">
        <f>SALIDAS[[#This Row],[CODIGO]]&amp;SALIDAS[[#This Row],[FECHA]]</f>
        <v>265645925</v>
      </c>
      <c r="C927" t="str" cm="1">
        <f t="array" ref="C927">_xlfn.XLOOKUP(SALIDAS[[#This Row],[CODIGO]],STOCK[[#All],[CODIGO]],STOCK[[#All],[DESCRIPCION]],"PRODUCTO INEXISTENTE",0)</f>
        <v>LAZO PARA SALTAR 2MT</v>
      </c>
      <c r="D927" s="1">
        <v>45925</v>
      </c>
      <c r="E927">
        <v>3</v>
      </c>
    </row>
    <row r="928" spans="1:5" x14ac:dyDescent="0.25">
      <c r="A928">
        <v>2830</v>
      </c>
      <c r="B928" t="str">
        <f>SALIDAS[[#This Row],[CODIGO]]&amp;SALIDAS[[#This Row],[FECHA]]</f>
        <v>283045925</v>
      </c>
      <c r="C928" t="str" cm="1">
        <f t="array" ref="C928">_xlfn.XLOOKUP(SALIDAS[[#This Row],[CODIGO]],STOCK[[#All],[CODIGO]],STOCK[[#All],[DESCRIPCION]],"PRODUCTO INEXISTENTE",0)</f>
        <v>MARCADOR SHARPIE</v>
      </c>
      <c r="D928" s="1">
        <v>45925</v>
      </c>
      <c r="E928">
        <v>2</v>
      </c>
    </row>
    <row r="929" spans="1:5" x14ac:dyDescent="0.25">
      <c r="A929">
        <v>2860</v>
      </c>
      <c r="B929" t="str">
        <f>SALIDAS[[#This Row],[CODIGO]]&amp;SALIDAS[[#This Row],[FECHA]]</f>
        <v>286045925</v>
      </c>
      <c r="C929" t="str" cm="1">
        <f t="array" ref="C929">_xlfn.XLOOKUP(SALIDAS[[#This Row],[CODIGO]],STOCK[[#All],[CODIGO]],STOCK[[#All],[DESCRIPCION]],"PRODUCTO INEXISTENTE",0)</f>
        <v>MICROPUNTA PELIKAN</v>
      </c>
      <c r="D929" s="1">
        <v>45925</v>
      </c>
      <c r="E929">
        <v>1</v>
      </c>
    </row>
    <row r="930" spans="1:5" x14ac:dyDescent="0.25">
      <c r="A930">
        <v>3466</v>
      </c>
      <c r="B930" t="str">
        <f>SALIDAS[[#This Row],[CODIGO]]&amp;SALIDAS[[#This Row],[FECHA]]</f>
        <v>346645925</v>
      </c>
      <c r="C930" t="str" cm="1">
        <f t="array" ref="C930">_xlfn.XLOOKUP(SALIDAS[[#This Row],[CODIGO]],STOCK[[#All],[CODIGO]],STOCK[[#All],[DESCRIPCION]],"PRODUCTO INEXISTENTE",0)</f>
        <v>PAPEL CARBON OFICIO AZUL NORMA</v>
      </c>
      <c r="D930" s="1">
        <v>45925</v>
      </c>
      <c r="E930">
        <v>1</v>
      </c>
    </row>
    <row r="931" spans="1:5" x14ac:dyDescent="0.25">
      <c r="A931">
        <v>15614</v>
      </c>
      <c r="B931" t="str">
        <f>SALIDAS[[#This Row],[CODIGO]]&amp;SALIDAS[[#This Row],[FECHA]]</f>
        <v>1561445925</v>
      </c>
      <c r="C931" t="str" cm="1">
        <f t="array" ref="C931">_xlfn.XLOOKUP(SALIDAS[[#This Row],[CODIGO]],STOCK[[#All],[CODIGO]],STOCK[[#All],[DESCRIPCION]],"PRODUCTO INEXISTENTE",0)</f>
        <v>PAPEL REGALO PRIMAVERA</v>
      </c>
      <c r="D931" s="1">
        <v>45925</v>
      </c>
      <c r="E931">
        <v>4</v>
      </c>
    </row>
    <row r="932" spans="1:5" x14ac:dyDescent="0.25">
      <c r="A932">
        <v>3334</v>
      </c>
      <c r="B932" t="str">
        <f>SALIDAS[[#This Row],[CODIGO]]&amp;SALIDAS[[#This Row],[FECHA]]</f>
        <v>333445925</v>
      </c>
      <c r="C932" t="str" cm="1">
        <f t="array" ref="C932">_xlfn.XLOOKUP(SALIDAS[[#This Row],[CODIGO]],STOCK[[#All],[CODIGO]],STOCK[[#All],[DESCRIPCION]],"PRODUCTO INEXISTENTE",0)</f>
        <v>PAPEL TORNASOL 70*50</v>
      </c>
      <c r="D932" s="1">
        <v>45925</v>
      </c>
      <c r="E932">
        <v>1</v>
      </c>
    </row>
    <row r="933" spans="1:5" x14ac:dyDescent="0.25">
      <c r="A933">
        <v>4789</v>
      </c>
      <c r="B933" t="str">
        <f>SALIDAS[[#This Row],[CODIGO]]&amp;SALIDAS[[#This Row],[FECHA]]</f>
        <v>478945925</v>
      </c>
      <c r="C933" t="str" cm="1">
        <f t="array" ref="C933">_xlfn.XLOOKUP(SALIDAS[[#This Row],[CODIGO]],STOCK[[#All],[CODIGO]],STOCK[[#All],[DESCRIPCION]],"PRODUCTO INEXISTENTE",0)</f>
        <v>PEGANTE BARRA OE-210 10GR</v>
      </c>
      <c r="D933" s="1">
        <v>45925</v>
      </c>
      <c r="E933">
        <v>2</v>
      </c>
    </row>
    <row r="934" spans="1:5" x14ac:dyDescent="0.25">
      <c r="A934">
        <v>4476</v>
      </c>
      <c r="B934" t="str">
        <f>SALIDAS[[#This Row],[CODIGO]]&amp;SALIDAS[[#This Row],[FECHA]]</f>
        <v>447645925</v>
      </c>
      <c r="C934" t="str" cm="1">
        <f t="array" ref="C934">_xlfn.XLOOKUP(SALIDAS[[#This Row],[CODIGO]],STOCK[[#All],[CODIGO]],STOCK[[#All],[DESCRIPCION]],"PRODUCTO INEXISTENTE",0)</f>
        <v>PINTUCARITA PAYASITO</v>
      </c>
      <c r="D934" s="1">
        <v>45925</v>
      </c>
      <c r="E934">
        <v>2</v>
      </c>
    </row>
    <row r="935" spans="1:5" x14ac:dyDescent="0.25">
      <c r="A935">
        <v>15668</v>
      </c>
      <c r="B935" t="str">
        <f>SALIDAS[[#This Row],[CODIGO]]&amp;SALIDAS[[#This Row],[FECHA]]</f>
        <v>1566845925</v>
      </c>
      <c r="C935" t="str" cm="1">
        <f t="array" ref="C935">_xlfn.XLOOKUP(SALIDAS[[#This Row],[CODIGO]],STOCK[[#All],[CODIGO]],STOCK[[#All],[DESCRIPCION]],"PRODUCTO INEXISTENTE",0)</f>
        <v>PLANILLERO OFICIO PLASTICO</v>
      </c>
      <c r="D935" s="1">
        <v>45925</v>
      </c>
      <c r="E935">
        <v>1</v>
      </c>
    </row>
    <row r="936" spans="1:5" x14ac:dyDescent="0.25">
      <c r="A936">
        <v>3655</v>
      </c>
      <c r="B936" t="str">
        <f>SALIDAS[[#This Row],[CODIGO]]&amp;SALIDAS[[#This Row],[FECHA]]</f>
        <v>365545925</v>
      </c>
      <c r="C936" t="str" cm="1">
        <f t="array" ref="C936">_xlfn.XLOOKUP(SALIDAS[[#This Row],[CODIGO]],STOCK[[#All],[CODIGO]],STOCK[[#All],[DESCRIPCION]],"PRODUCTO INEXISTENTE",0)</f>
        <v>PLASTILINA EN BARRA</v>
      </c>
      <c r="D936" s="1">
        <v>45925</v>
      </c>
      <c r="E936">
        <v>2</v>
      </c>
    </row>
    <row r="937" spans="1:5" x14ac:dyDescent="0.25">
      <c r="A937">
        <v>4164</v>
      </c>
      <c r="B937" t="str">
        <f>SALIDAS[[#This Row],[CODIGO]]&amp;SALIDAS[[#This Row],[FECHA]]</f>
        <v>416445925</v>
      </c>
      <c r="C937" t="str" cm="1">
        <f t="array" ref="C937">_xlfn.XLOOKUP(SALIDAS[[#This Row],[CODIGO]],STOCK[[#All],[CODIGO]],STOCK[[#All],[DESCRIPCION]],"PRODUCTO INEXISTENTE",0)</f>
        <v>SOBRE MANILA OFICIO NORMA</v>
      </c>
      <c r="D937" s="1">
        <v>45925</v>
      </c>
      <c r="E937">
        <v>4</v>
      </c>
    </row>
    <row r="938" spans="1:5" x14ac:dyDescent="0.25">
      <c r="A938">
        <v>4193</v>
      </c>
      <c r="B938" t="str">
        <f>SALIDAS[[#This Row],[CODIGO]]&amp;SALIDAS[[#This Row],[FECHA]]</f>
        <v>419345925</v>
      </c>
      <c r="C938" t="str" cm="1">
        <f t="array" ref="C938">_xlfn.XLOOKUP(SALIDAS[[#This Row],[CODIGO]],STOCK[[#All],[CODIGO]],STOCK[[#All],[DESCRIPCION]],"PRODUCTO INEXISTENTE",0)</f>
        <v>TABLA PERIODICA GRANDE</v>
      </c>
      <c r="D938" s="1">
        <v>45925</v>
      </c>
      <c r="E938">
        <v>3</v>
      </c>
    </row>
    <row r="939" spans="1:5" x14ac:dyDescent="0.25">
      <c r="A939">
        <v>15985</v>
      </c>
      <c r="B939" t="str">
        <f>SALIDAS[[#This Row],[CODIGO]]&amp;SALIDAS[[#This Row],[FECHA]]</f>
        <v>1598545925</v>
      </c>
      <c r="C939" t="str" cm="1">
        <f t="array" ref="C939">_xlfn.XLOOKUP(SALIDAS[[#This Row],[CODIGO]],STOCK[[#All],[CODIGO]],STOCK[[#All],[DESCRIPCION]],"PRODUCTO INEXISTENTE",0)</f>
        <v>TACO PAPEL BOND 8*8CM</v>
      </c>
      <c r="D939" s="1">
        <v>45925</v>
      </c>
      <c r="E939">
        <v>3</v>
      </c>
    </row>
    <row r="940" spans="1:5" x14ac:dyDescent="0.25">
      <c r="A940">
        <v>5802</v>
      </c>
      <c r="B940" t="str">
        <f>SALIDAS[[#This Row],[CODIGO]]&amp;SALIDAS[[#This Row],[FECHA]]</f>
        <v>580245925</v>
      </c>
      <c r="C940" t="str" cm="1">
        <f t="array" ref="C940">_xlfn.XLOOKUP(SALIDAS[[#This Row],[CODIGO]],STOCK[[#All],[CODIGO]],STOCK[[#All],[DESCRIPCION]],"PRODUCTO INEXISTENTE",0)</f>
        <v>TALONARIO RIFA PEQUEÑO IMPRESARTE</v>
      </c>
      <c r="D940" s="1">
        <v>45925</v>
      </c>
      <c r="E940">
        <v>1</v>
      </c>
    </row>
    <row r="941" spans="1:5" x14ac:dyDescent="0.25">
      <c r="A941">
        <v>13624</v>
      </c>
      <c r="B941" t="str">
        <f>SALIDAS[[#This Row],[CODIGO]]&amp;SALIDAS[[#This Row],[FECHA]]</f>
        <v>1362445925</v>
      </c>
      <c r="C941" t="str" cm="1">
        <f t="array" ref="C941">_xlfn.XLOOKUP(SALIDAS[[#This Row],[CODIGO]],STOCK[[#All],[CODIGO]],STOCK[[#All],[DESCRIPCION]],"PRODUCTO INEXISTENTE",0)</f>
        <v>TAPABOCAS</v>
      </c>
      <c r="D941" s="1">
        <v>45925</v>
      </c>
      <c r="E941">
        <v>6</v>
      </c>
    </row>
    <row r="942" spans="1:5" x14ac:dyDescent="0.25">
      <c r="A942">
        <v>1773</v>
      </c>
      <c r="B942" t="str">
        <f>SALIDAS[[#This Row],[CODIGO]]&amp;SALIDAS[[#This Row],[FECHA]]</f>
        <v>177345925</v>
      </c>
      <c r="C942" t="str" cm="1">
        <f t="array" ref="C942">_xlfn.XLOOKUP(SALIDAS[[#This Row],[CODIGO]],STOCK[[#All],[CODIGO]],STOCK[[#All],[DESCRIPCION]],"PRODUCTO INEXISTENTE",0)</f>
        <v>CORRECTOR CINTA OE-260</v>
      </c>
      <c r="D942" s="1">
        <v>45925</v>
      </c>
      <c r="E942">
        <v>2</v>
      </c>
    </row>
    <row r="943" spans="1:5" x14ac:dyDescent="0.25">
      <c r="A943">
        <v>3243</v>
      </c>
      <c r="B943" t="str">
        <f>SALIDAS[[#This Row],[CODIGO]]&amp;SALIDAS[[#This Row],[FECHA]]</f>
        <v>324345925</v>
      </c>
      <c r="C943" t="str" cm="1">
        <f t="array" ref="C943">_xlfn.XLOOKUP(SALIDAS[[#This Row],[CODIGO]],STOCK[[#All],[CODIGO]],STOCK[[#All],[DESCRIPCION]],"PRODUCTO INEXISTENTE",0)</f>
        <v>PALO PINCHO 30CM *100</v>
      </c>
      <c r="D943" s="1">
        <v>45925</v>
      </c>
      <c r="E943">
        <v>4</v>
      </c>
    </row>
    <row r="944" spans="1:5" x14ac:dyDescent="0.25">
      <c r="A944">
        <v>86</v>
      </c>
      <c r="B944" t="str">
        <f>SALIDAS[[#This Row],[CODIGO]]&amp;SALIDAS[[#This Row],[FECHA]]</f>
        <v>8645926</v>
      </c>
      <c r="C944" t="str" cm="1">
        <f t="array" ref="C944">_xlfn.XLOOKUP(SALIDAS[[#This Row],[CODIGO]],STOCK[[#All],[CODIGO]],STOCK[[#All],[DESCRIPCION]],"PRODUCTO INEXISTENTE",0)</f>
        <v>ACETATO PROYECCION OFICIO</v>
      </c>
      <c r="D944" s="1">
        <v>45926</v>
      </c>
      <c r="E944">
        <v>1</v>
      </c>
    </row>
    <row r="945" spans="1:5" x14ac:dyDescent="0.25">
      <c r="A945">
        <v>581</v>
      </c>
      <c r="B945" t="str">
        <f>SALIDAS[[#This Row],[CODIGO]]&amp;SALIDAS[[#This Row],[FECHA]]</f>
        <v>58145926</v>
      </c>
      <c r="C945" t="str" cm="1">
        <f t="array" ref="C945">_xlfn.XLOOKUP(SALIDAS[[#This Row],[CODIGO]],STOCK[[#All],[CODIGO]],STOCK[[#All],[DESCRIPCION]],"PRODUCTO INEXISTENTE",0)</f>
        <v>BLOCK CARTA BLANCO 70H</v>
      </c>
      <c r="D945" s="1">
        <v>45926</v>
      </c>
      <c r="E945">
        <v>1</v>
      </c>
    </row>
    <row r="946" spans="1:5" x14ac:dyDescent="0.25">
      <c r="A946">
        <v>2247</v>
      </c>
      <c r="B946" t="str">
        <f>SALIDAS[[#This Row],[CODIGO]]&amp;SALIDAS[[#This Row],[FECHA]]</f>
        <v>224745926</v>
      </c>
      <c r="C946" t="str" cm="1">
        <f t="array" ref="C946">_xlfn.XLOOKUP(SALIDAS[[#This Row],[CODIGO]],STOCK[[#All],[CODIGO]],STOCK[[#All],[DESCRIPCION]],"PRODUCTO INEXISTENTE",0)</f>
        <v>BOLI KILOMETRICO TAPA COLOR</v>
      </c>
      <c r="D946" s="1">
        <v>45926</v>
      </c>
      <c r="E946">
        <v>1</v>
      </c>
    </row>
    <row r="947" spans="1:5" x14ac:dyDescent="0.25">
      <c r="A947">
        <v>9289</v>
      </c>
      <c r="B947" t="str">
        <f>SALIDAS[[#This Row],[CODIGO]]&amp;SALIDAS[[#This Row],[FECHA]]</f>
        <v>928945926</v>
      </c>
      <c r="C947" t="str" cm="1">
        <f t="array" ref="C947">_xlfn.XLOOKUP(SALIDAS[[#This Row],[CODIGO]],STOCK[[#All],[CODIGO]],STOCK[[#All],[DESCRIPCION]],"PRODUCTO INEXISTENTE",0)</f>
        <v>BOLI OE-050 S/GEL 0,7 RETRACTIL GRUESO</v>
      </c>
      <c r="D947" s="1">
        <v>45926</v>
      </c>
      <c r="E947">
        <v>2</v>
      </c>
    </row>
    <row r="948" spans="1:5" x14ac:dyDescent="0.25">
      <c r="A948">
        <v>14132</v>
      </c>
      <c r="B948" t="str">
        <f>SALIDAS[[#This Row],[CODIGO]]&amp;SALIDAS[[#This Row],[FECHA]]</f>
        <v>1413245926</v>
      </c>
      <c r="C948" t="str" cm="1">
        <f t="array" ref="C948">_xlfn.XLOOKUP(SALIDAS[[#This Row],[CODIGO]],STOCK[[#All],[CODIGO]],STOCK[[#All],[DESCRIPCION]],"PRODUCTO INEXISTENTE",0)</f>
        <v>BOLI OE-052 S/GEL 0,7 RETRACTIL</v>
      </c>
      <c r="D948" s="1">
        <v>45926</v>
      </c>
      <c r="E948">
        <v>3</v>
      </c>
    </row>
    <row r="949" spans="1:5" x14ac:dyDescent="0.25">
      <c r="A949">
        <v>8102</v>
      </c>
      <c r="B949" t="str">
        <f>SALIDAS[[#This Row],[CODIGO]]&amp;SALIDAS[[#This Row],[FECHA]]</f>
        <v>810245926</v>
      </c>
      <c r="C949" t="str" cm="1">
        <f t="array" ref="C949">_xlfn.XLOOKUP(SALIDAS[[#This Row],[CODIGO]],STOCK[[#All],[CODIGO]],STOCK[[#All],[DESCRIPCION]],"PRODUCTO INEXISTENTE",0)</f>
        <v>BOLI OE-076 S/GEL 0,7</v>
      </c>
      <c r="D949" s="1">
        <v>45926</v>
      </c>
      <c r="E949">
        <v>4</v>
      </c>
    </row>
    <row r="950" spans="1:5" x14ac:dyDescent="0.25">
      <c r="A950">
        <v>1341</v>
      </c>
      <c r="B950" t="str">
        <f>SALIDAS[[#This Row],[CODIGO]]&amp;SALIDAS[[#This Row],[FECHA]]</f>
        <v>134145926</v>
      </c>
      <c r="C950" t="str" cm="1">
        <f t="array" ref="C950">_xlfn.XLOOKUP(SALIDAS[[#This Row],[CODIGO]],STOCK[[#All],[CODIGO]],STOCK[[#All],[DESCRIPCION]],"PRODUCTO INEXISTENTE",0)</f>
        <v>CARTULINA BRISTOL 1/8</v>
      </c>
      <c r="D950" s="1">
        <v>45926</v>
      </c>
      <c r="E950">
        <v>3</v>
      </c>
    </row>
    <row r="951" spans="1:5" x14ac:dyDescent="0.25">
      <c r="A951">
        <v>1351</v>
      </c>
      <c r="B951" t="str">
        <f>SALIDAS[[#This Row],[CODIGO]]&amp;SALIDAS[[#This Row],[FECHA]]</f>
        <v>135145926</v>
      </c>
      <c r="C951" t="str" cm="1">
        <f t="array" ref="C951">_xlfn.XLOOKUP(SALIDAS[[#This Row],[CODIGO]],STOCK[[#All],[CODIGO]],STOCK[[#All],[DESCRIPCION]],"PRODUCTO INEXISTENTE",0)</f>
        <v>CARTULINA BRISTOL PLIEGO 70*100</v>
      </c>
      <c r="D951" s="1">
        <v>45926</v>
      </c>
      <c r="E951">
        <v>7</v>
      </c>
    </row>
    <row r="952" spans="1:5" x14ac:dyDescent="0.25">
      <c r="A952">
        <v>1349</v>
      </c>
      <c r="B952" t="str">
        <f>SALIDAS[[#This Row],[CODIGO]]&amp;SALIDAS[[#This Row],[FECHA]]</f>
        <v>134945926</v>
      </c>
      <c r="C952" t="str" cm="1">
        <f t="array" ref="C952">_xlfn.XLOOKUP(SALIDAS[[#This Row],[CODIGO]],STOCK[[#All],[CODIGO]],STOCK[[#All],[DESCRIPCION]],"PRODUCTO INEXISTENTE",0)</f>
        <v>CARTULINA NEGRA FINA 1/8</v>
      </c>
      <c r="D952" s="1">
        <v>45926</v>
      </c>
      <c r="E952">
        <v>5</v>
      </c>
    </row>
    <row r="953" spans="1:5" x14ac:dyDescent="0.25">
      <c r="A953">
        <v>1540</v>
      </c>
      <c r="B953" t="str">
        <f>SALIDAS[[#This Row],[CODIGO]]&amp;SALIDAS[[#This Row],[FECHA]]</f>
        <v>154045926</v>
      </c>
      <c r="C953" t="str" cm="1">
        <f t="array" ref="C953">_xlfn.XLOOKUP(SALIDAS[[#This Row],[CODIGO]],STOCK[[#All],[CODIGO]],STOCK[[#All],[DESCRIPCION]],"PRODUCTO INEXISTENTE",0)</f>
        <v>CINTA TRANSPARENTE 12*15</v>
      </c>
      <c r="D953" s="1">
        <v>45926</v>
      </c>
      <c r="E953">
        <v>1</v>
      </c>
    </row>
    <row r="954" spans="1:5" x14ac:dyDescent="0.25">
      <c r="A954">
        <v>10591</v>
      </c>
      <c r="B954" t="str">
        <f>SALIDAS[[#This Row],[CODIGO]]&amp;SALIDAS[[#This Row],[FECHA]]</f>
        <v>1059145926</v>
      </c>
      <c r="C954" t="str" cm="1">
        <f t="array" ref="C954">_xlfn.XLOOKUP(SALIDAS[[#This Row],[CODIGO]],STOCK[[#All],[CODIGO]],STOCK[[#All],[DESCRIPCION]],"PRODUCTO INEXISTENTE",0)</f>
        <v>CUADERNO COSIDO 50H</v>
      </c>
      <c r="D954" s="1">
        <v>45926</v>
      </c>
      <c r="E954">
        <v>4</v>
      </c>
    </row>
    <row r="955" spans="1:5" x14ac:dyDescent="0.25">
      <c r="A955">
        <v>2066</v>
      </c>
      <c r="B955" t="str">
        <f>SALIDAS[[#This Row],[CODIGO]]&amp;SALIDAS[[#This Row],[FECHA]]</f>
        <v>206645926</v>
      </c>
      <c r="C955" t="str" cm="1">
        <f t="array" ref="C955">_xlfn.XLOOKUP(SALIDAS[[#This Row],[CODIGO]],STOCK[[#All],[CODIGO]],STOCK[[#All],[DESCRIPCION]],"PRODUCTO INEXISTENTE",0)</f>
        <v>CUENTA DE COBRO A/COPIANTE</v>
      </c>
      <c r="D955" s="1">
        <v>45926</v>
      </c>
      <c r="E955">
        <v>1</v>
      </c>
    </row>
    <row r="956" spans="1:5" x14ac:dyDescent="0.25">
      <c r="A956">
        <v>8015</v>
      </c>
      <c r="B956" t="str">
        <f>SALIDAS[[#This Row],[CODIGO]]&amp;SALIDAS[[#This Row],[FECHA]]</f>
        <v>801545926</v>
      </c>
      <c r="C956" t="str" cm="1">
        <f t="array" ref="C956">_xlfn.XLOOKUP(SALIDAS[[#This Row],[CODIGO]],STOCK[[#All],[CODIGO]],STOCK[[#All],[DESCRIPCION]],"PRODUCTO INEXISTENTE",0)</f>
        <v>FOMY 1/8</v>
      </c>
      <c r="D956" s="1">
        <v>45926</v>
      </c>
      <c r="E956">
        <v>2</v>
      </c>
    </row>
    <row r="957" spans="1:5" x14ac:dyDescent="0.25">
      <c r="A957">
        <v>9287</v>
      </c>
      <c r="B957" t="str">
        <f>SALIDAS[[#This Row],[CODIGO]]&amp;SALIDAS[[#This Row],[FECHA]]</f>
        <v>928745926</v>
      </c>
      <c r="C957" t="str" cm="1">
        <f t="array" ref="C957">_xlfn.XLOOKUP(SALIDAS[[#This Row],[CODIGO]],STOCK[[#All],[CODIGO]],STOCK[[#All],[DESCRIPCION]],"PRODUCTO INEXISTENTE",0)</f>
        <v>FOMY ESCARCHADO 1/8</v>
      </c>
      <c r="D957" s="1">
        <v>45926</v>
      </c>
      <c r="E957">
        <v>1</v>
      </c>
    </row>
    <row r="958" spans="1:5" x14ac:dyDescent="0.25">
      <c r="A958">
        <v>2635</v>
      </c>
      <c r="B958" t="str">
        <f>SALIDAS[[#This Row],[CODIGO]]&amp;SALIDAS[[#This Row],[FECHA]]</f>
        <v>263545926</v>
      </c>
      <c r="C958" t="str" cm="1">
        <f t="array" ref="C958">_xlfn.XLOOKUP(SALIDAS[[#This Row],[CODIGO]],STOCK[[#All],[CODIGO]],STOCK[[#All],[DESCRIPCION]],"PRODUCTO INEXISTENTE",0)</f>
        <v>LAPIZ MIRADO NEGRO</v>
      </c>
      <c r="D958" s="1">
        <v>45926</v>
      </c>
      <c r="E958">
        <v>1</v>
      </c>
    </row>
    <row r="959" spans="1:5" x14ac:dyDescent="0.25">
      <c r="A959">
        <v>2781</v>
      </c>
      <c r="B959" t="str">
        <f>SALIDAS[[#This Row],[CODIGO]]&amp;SALIDAS[[#This Row],[FECHA]]</f>
        <v>278145926</v>
      </c>
      <c r="C959" t="str" cm="1">
        <f t="array" ref="C959">_xlfn.XLOOKUP(SALIDAS[[#This Row],[CODIGO]],STOCK[[#All],[CODIGO]],STOCK[[#All],[DESCRIPCION]],"PRODUCTO INEXISTENTE",0)</f>
        <v>MARCADOR 418 PELIKAN</v>
      </c>
      <c r="D959" s="1">
        <v>45926</v>
      </c>
      <c r="E959">
        <v>6</v>
      </c>
    </row>
    <row r="960" spans="1:5" x14ac:dyDescent="0.25">
      <c r="A960">
        <v>2830</v>
      </c>
      <c r="B960" t="str">
        <f>SALIDAS[[#This Row],[CODIGO]]&amp;SALIDAS[[#This Row],[FECHA]]</f>
        <v>283045926</v>
      </c>
      <c r="C960" t="str" cm="1">
        <f t="array" ref="C960">_xlfn.XLOOKUP(SALIDAS[[#This Row],[CODIGO]],STOCK[[#All],[CODIGO]],STOCK[[#All],[DESCRIPCION]],"PRODUCTO INEXISTENTE",0)</f>
        <v>MARCADOR SHARPIE</v>
      </c>
      <c r="D960" s="1">
        <v>45926</v>
      </c>
      <c r="E960">
        <v>3</v>
      </c>
    </row>
    <row r="961" spans="1:5" x14ac:dyDescent="0.25">
      <c r="A961">
        <v>3269</v>
      </c>
      <c r="B961" t="str">
        <f>SALIDAS[[#This Row],[CODIGO]]&amp;SALIDAS[[#This Row],[FECHA]]</f>
        <v>326945926</v>
      </c>
      <c r="C961" t="str" cm="1">
        <f t="array" ref="C961">_xlfn.XLOOKUP(SALIDAS[[#This Row],[CODIGO]],STOCK[[#All],[CODIGO]],STOCK[[#All],[DESCRIPCION]],"PRODUCTO INEXISTENTE",0)</f>
        <v xml:space="preserve">PAPEL CELOFAN EXTRAFINO </v>
      </c>
      <c r="D961" s="1">
        <v>45926</v>
      </c>
      <c r="E961">
        <v>1</v>
      </c>
    </row>
    <row r="962" spans="1:5" x14ac:dyDescent="0.25">
      <c r="A962">
        <v>3304</v>
      </c>
      <c r="B962" t="str">
        <f>SALIDAS[[#This Row],[CODIGO]]&amp;SALIDAS[[#This Row],[FECHA]]</f>
        <v>330445926</v>
      </c>
      <c r="C962" t="str" cm="1">
        <f t="array" ref="C962">_xlfn.XLOOKUP(SALIDAS[[#This Row],[CODIGO]],STOCK[[#All],[CODIGO]],STOCK[[#All],[DESCRIPCION]],"PRODUCTO INEXISTENTE",0)</f>
        <v>PAPEL IRIS</v>
      </c>
      <c r="D962" s="1">
        <v>45926</v>
      </c>
      <c r="E962">
        <v>4</v>
      </c>
    </row>
    <row r="963" spans="1:5" x14ac:dyDescent="0.25">
      <c r="A963">
        <v>3318</v>
      </c>
      <c r="B963" t="str">
        <f>SALIDAS[[#This Row],[CODIGO]]&amp;SALIDAS[[#This Row],[FECHA]]</f>
        <v>331845926</v>
      </c>
      <c r="C963" t="str" cm="1">
        <f t="array" ref="C963">_xlfn.XLOOKUP(SALIDAS[[#This Row],[CODIGO]],STOCK[[#All],[CODIGO]],STOCK[[#All],[DESCRIPCION]],"PRODUCTO INEXISTENTE",0)</f>
        <v>PAPEL PERIODICO PLIEGO 70*100</v>
      </c>
      <c r="D963" s="1">
        <v>45926</v>
      </c>
      <c r="E963">
        <v>10</v>
      </c>
    </row>
    <row r="964" spans="1:5" x14ac:dyDescent="0.25">
      <c r="A964">
        <v>15614</v>
      </c>
      <c r="B964" t="str">
        <f>SALIDAS[[#This Row],[CODIGO]]&amp;SALIDAS[[#This Row],[FECHA]]</f>
        <v>1561445926</v>
      </c>
      <c r="C964" t="str" cm="1">
        <f t="array" ref="C964">_xlfn.XLOOKUP(SALIDAS[[#This Row],[CODIGO]],STOCK[[#All],[CODIGO]],STOCK[[#All],[DESCRIPCION]],"PRODUCTO INEXISTENTE",0)</f>
        <v>PAPEL REGALO PRIMAVERA</v>
      </c>
      <c r="D964" s="1">
        <v>45926</v>
      </c>
      <c r="E964">
        <v>2</v>
      </c>
    </row>
    <row r="965" spans="1:5" x14ac:dyDescent="0.25">
      <c r="A965">
        <v>3334</v>
      </c>
      <c r="B965" t="str">
        <f>SALIDAS[[#This Row],[CODIGO]]&amp;SALIDAS[[#This Row],[FECHA]]</f>
        <v>333445926</v>
      </c>
      <c r="C965" t="str" cm="1">
        <f t="array" ref="C965">_xlfn.XLOOKUP(SALIDAS[[#This Row],[CODIGO]],STOCK[[#All],[CODIGO]],STOCK[[#All],[DESCRIPCION]],"PRODUCTO INEXISTENTE",0)</f>
        <v>PAPEL TORNASOL 70*50</v>
      </c>
      <c r="D965" s="1">
        <v>45926</v>
      </c>
      <c r="E965">
        <v>2</v>
      </c>
    </row>
    <row r="966" spans="1:5" x14ac:dyDescent="0.25">
      <c r="A966">
        <v>3743</v>
      </c>
      <c r="B966" t="str">
        <f>SALIDAS[[#This Row],[CODIGO]]&amp;SALIDAS[[#This Row],[FECHA]]</f>
        <v>374345926</v>
      </c>
      <c r="C966" t="str" cm="1">
        <f t="array" ref="C966">_xlfn.XLOOKUP(SALIDAS[[#This Row],[CODIGO]],STOCK[[#All],[CODIGO]],STOCK[[#All],[DESCRIPCION]],"PRODUCTO INEXISTENTE",0)</f>
        <v>PORTAMINAS 0,5 OE-154</v>
      </c>
      <c r="D966" s="1">
        <v>45926</v>
      </c>
      <c r="E966">
        <v>1</v>
      </c>
    </row>
    <row r="967" spans="1:5" x14ac:dyDescent="0.25">
      <c r="A967">
        <v>16765</v>
      </c>
      <c r="B967" t="str">
        <f>SALIDAS[[#This Row],[CODIGO]]&amp;SALIDAS[[#This Row],[FECHA]]</f>
        <v>1676545926</v>
      </c>
      <c r="C967" t="str" cm="1">
        <f t="array" ref="C967">_xlfn.XLOOKUP(SALIDAS[[#This Row],[CODIGO]],STOCK[[#All],[CODIGO]],STOCK[[#All],[DESCRIPCION]],"PRODUCTO INEXISTENTE",0)</f>
        <v>SOBRE OE-871 BROCHE 1/2 OFICIO</v>
      </c>
      <c r="D967" s="1">
        <v>45926</v>
      </c>
      <c r="E967">
        <v>1</v>
      </c>
    </row>
    <row r="968" spans="1:5" x14ac:dyDescent="0.25">
      <c r="A968">
        <v>8835</v>
      </c>
      <c r="B968" t="str">
        <f>SALIDAS[[#This Row],[CODIGO]]&amp;SALIDAS[[#This Row],[FECHA]]</f>
        <v>883545926</v>
      </c>
      <c r="C968" t="str" cm="1">
        <f t="array" ref="C968">_xlfn.XLOOKUP(SALIDAS[[#This Row],[CODIGO]],STOCK[[#All],[CODIGO]],STOCK[[#All],[DESCRIPCION]],"PRODUCTO INEXISTENTE",0)</f>
        <v>TAJALAPIZ DEPOSITO GIGO</v>
      </c>
      <c r="D968" s="1">
        <v>45926</v>
      </c>
      <c r="E968">
        <v>1</v>
      </c>
    </row>
    <row r="969" spans="1:5" x14ac:dyDescent="0.25">
      <c r="A969">
        <v>13624</v>
      </c>
      <c r="B969" t="str">
        <f>SALIDAS[[#This Row],[CODIGO]]&amp;SALIDAS[[#This Row],[FECHA]]</f>
        <v>1362445926</v>
      </c>
      <c r="C969" t="str" cm="1">
        <f t="array" ref="C969">_xlfn.XLOOKUP(SALIDAS[[#This Row],[CODIGO]],STOCK[[#All],[CODIGO]],STOCK[[#All],[DESCRIPCION]],"PRODUCTO INEXISTENTE",0)</f>
        <v>TAPABOCAS</v>
      </c>
      <c r="D969" s="1">
        <v>45926</v>
      </c>
      <c r="E969">
        <v>1</v>
      </c>
    </row>
    <row r="970" spans="1:5" x14ac:dyDescent="0.25">
      <c r="A970">
        <v>4455</v>
      </c>
      <c r="B970" t="str">
        <f>SALIDAS[[#This Row],[CODIGO]]&amp;SALIDAS[[#This Row],[FECHA]]</f>
        <v>445545926</v>
      </c>
      <c r="C970" t="str" cm="1">
        <f t="array" ref="C970">_xlfn.XLOOKUP(SALIDAS[[#This Row],[CODIGO]],STOCK[[#All],[CODIGO]],STOCK[[#All],[DESCRIPCION]],"PRODUCTO INEXISTENTE",0)</f>
        <v>VASELINA CORRIENTE</v>
      </c>
      <c r="D970" s="1">
        <v>45926</v>
      </c>
      <c r="E970">
        <v>1</v>
      </c>
    </row>
    <row r="971" spans="1:5" x14ac:dyDescent="0.25">
      <c r="A971">
        <v>86</v>
      </c>
      <c r="B971" t="str">
        <f>SALIDAS[[#This Row],[CODIGO]]&amp;SALIDAS[[#This Row],[FECHA]]</f>
        <v>8645927</v>
      </c>
      <c r="C971" t="str" cm="1">
        <f t="array" ref="C971">_xlfn.XLOOKUP(SALIDAS[[#This Row],[CODIGO]],STOCK[[#All],[CODIGO]],STOCK[[#All],[DESCRIPCION]],"PRODUCTO INEXISTENTE",0)</f>
        <v>ACETATO PROYECCION OFICIO</v>
      </c>
      <c r="D971" s="1">
        <v>45927</v>
      </c>
      <c r="E971">
        <v>1</v>
      </c>
    </row>
    <row r="972" spans="1:5" x14ac:dyDescent="0.25">
      <c r="A972">
        <v>8724</v>
      </c>
      <c r="B972" t="str">
        <f>SALIDAS[[#This Row],[CODIGO]]&amp;SALIDAS[[#This Row],[FECHA]]</f>
        <v>872445927</v>
      </c>
      <c r="C972" t="str" cm="1">
        <f t="array" ref="C972">_xlfn.XLOOKUP(SALIDAS[[#This Row],[CODIGO]],STOCK[[#All],[CODIGO]],STOCK[[#All],[DESCRIPCION]],"PRODUCTO INEXISTENTE",0)</f>
        <v>BORRADOR OE-124 GOMA COLORES P400</v>
      </c>
      <c r="D972" s="1">
        <v>45927</v>
      </c>
      <c r="E972">
        <v>1</v>
      </c>
    </row>
    <row r="973" spans="1:5" x14ac:dyDescent="0.25">
      <c r="A973">
        <v>1351</v>
      </c>
      <c r="B973" t="str">
        <f>SALIDAS[[#This Row],[CODIGO]]&amp;SALIDAS[[#This Row],[FECHA]]</f>
        <v>135145927</v>
      </c>
      <c r="C973" t="str" cm="1">
        <f t="array" ref="C973">_xlfn.XLOOKUP(SALIDAS[[#This Row],[CODIGO]],STOCK[[#All],[CODIGO]],STOCK[[#All],[DESCRIPCION]],"PRODUCTO INEXISTENTE",0)</f>
        <v>CARTULINA BRISTOL PLIEGO 70*100</v>
      </c>
      <c r="D973" s="1">
        <v>45927</v>
      </c>
      <c r="E973">
        <v>1</v>
      </c>
    </row>
    <row r="974" spans="1:5" x14ac:dyDescent="0.25">
      <c r="A974">
        <v>1338</v>
      </c>
      <c r="B974" t="str">
        <f>SALIDAS[[#This Row],[CODIGO]]&amp;SALIDAS[[#This Row],[FECHA]]</f>
        <v>133845927</v>
      </c>
      <c r="C974" t="str" cm="1">
        <f t="array" ref="C974">_xlfn.XLOOKUP(SALIDAS[[#This Row],[CODIGO]],STOCK[[#All],[CODIGO]],STOCK[[#All],[DESCRIPCION]],"PRODUCTO INEXISTENTE",0)</f>
        <v>CARTULINA PLANA 1/2</v>
      </c>
      <c r="D974" s="1">
        <v>45927</v>
      </c>
      <c r="E974">
        <v>1</v>
      </c>
    </row>
    <row r="975" spans="1:5" x14ac:dyDescent="0.25">
      <c r="A975">
        <v>1788</v>
      </c>
      <c r="B975" t="str">
        <f>SALIDAS[[#This Row],[CODIGO]]&amp;SALIDAS[[#This Row],[FECHA]]</f>
        <v>178845927</v>
      </c>
      <c r="C975" t="str" cm="1">
        <f t="array" ref="C975">_xlfn.XLOOKUP(SALIDAS[[#This Row],[CODIGO]],STOCK[[#All],[CODIGO]],STOCK[[#All],[DESCRIPCION]],"PRODUCTO INEXISTENTE",0)</f>
        <v>CORRECTOR LAPIZ OE-252</v>
      </c>
      <c r="D975" s="1">
        <v>45927</v>
      </c>
      <c r="E975">
        <v>2</v>
      </c>
    </row>
    <row r="976" spans="1:5" x14ac:dyDescent="0.25">
      <c r="A976">
        <v>2066</v>
      </c>
      <c r="B976" t="str">
        <f>SALIDAS[[#This Row],[CODIGO]]&amp;SALIDAS[[#This Row],[FECHA]]</f>
        <v>206645927</v>
      </c>
      <c r="C976" t="str" cm="1">
        <f t="array" ref="C976">_xlfn.XLOOKUP(SALIDAS[[#This Row],[CODIGO]],STOCK[[#All],[CODIGO]],STOCK[[#All],[DESCRIPCION]],"PRODUCTO INEXISTENTE",0)</f>
        <v>CUENTA DE COBRO A/COPIANTE</v>
      </c>
      <c r="D976" s="1">
        <v>45927</v>
      </c>
      <c r="E976">
        <v>1</v>
      </c>
    </row>
    <row r="977" spans="1:5" x14ac:dyDescent="0.25">
      <c r="A977">
        <v>9287</v>
      </c>
      <c r="B977" t="str">
        <f>SALIDAS[[#This Row],[CODIGO]]&amp;SALIDAS[[#This Row],[FECHA]]</f>
        <v>928745927</v>
      </c>
      <c r="C977" t="str" cm="1">
        <f t="array" ref="C977">_xlfn.XLOOKUP(SALIDAS[[#This Row],[CODIGO]],STOCK[[#All],[CODIGO]],STOCK[[#All],[DESCRIPCION]],"PRODUCTO INEXISTENTE",0)</f>
        <v>FOMY ESCARCHADO 1/8</v>
      </c>
      <c r="D977" s="1">
        <v>45927</v>
      </c>
      <c r="E977">
        <v>1</v>
      </c>
    </row>
    <row r="978" spans="1:5" x14ac:dyDescent="0.25">
      <c r="A978">
        <v>3</v>
      </c>
      <c r="B978" t="str">
        <f>SALIDAS[[#This Row],[CODIGO]]&amp;SALIDAS[[#This Row],[FECHA]]</f>
        <v>345927</v>
      </c>
      <c r="C978" t="str" cm="1">
        <f t="array" ref="C978">_xlfn.XLOOKUP(SALIDAS[[#This Row],[CODIGO]],STOCK[[#All],[CODIGO]],STOCK[[#All],[DESCRIPCION]],"PRODUCTO INEXISTENTE",0)</f>
        <v>HOJA DE VIDA 1003 DOBLE MINERVA</v>
      </c>
      <c r="D978" s="1">
        <v>45927</v>
      </c>
      <c r="E978">
        <v>1</v>
      </c>
    </row>
    <row r="979" spans="1:5" x14ac:dyDescent="0.25">
      <c r="A979">
        <v>2635</v>
      </c>
      <c r="B979" t="str">
        <f>SALIDAS[[#This Row],[CODIGO]]&amp;SALIDAS[[#This Row],[FECHA]]</f>
        <v>263545927</v>
      </c>
      <c r="C979" t="str" cm="1">
        <f t="array" ref="C979">_xlfn.XLOOKUP(SALIDAS[[#This Row],[CODIGO]],STOCK[[#All],[CODIGO]],STOCK[[#All],[DESCRIPCION]],"PRODUCTO INEXISTENTE",0)</f>
        <v>LAPIZ MIRADO NEGRO</v>
      </c>
      <c r="D979" s="1">
        <v>45927</v>
      </c>
      <c r="E979">
        <v>2</v>
      </c>
    </row>
    <row r="980" spans="1:5" x14ac:dyDescent="0.25">
      <c r="A980">
        <v>2648</v>
      </c>
      <c r="B980" t="str">
        <f>SALIDAS[[#This Row],[CODIGO]]&amp;SALIDAS[[#This Row],[FECHA]]</f>
        <v>264845927</v>
      </c>
      <c r="C980" t="str" cm="1">
        <f t="array" ref="C980">_xlfn.XLOOKUP(SALIDAS[[#This Row],[CODIGO]],STOCK[[#All],[CODIGO]],STOCK[[#All],[DESCRIPCION]],"PRODUCTO INEXISTENTE",0)</f>
        <v>LAPIZ ROJO COLORCHECK</v>
      </c>
      <c r="D980" s="1">
        <v>45927</v>
      </c>
      <c r="E980">
        <v>1</v>
      </c>
    </row>
    <row r="981" spans="1:5" x14ac:dyDescent="0.25">
      <c r="A981">
        <v>15614</v>
      </c>
      <c r="B981" t="str">
        <f>SALIDAS[[#This Row],[CODIGO]]&amp;SALIDAS[[#This Row],[FECHA]]</f>
        <v>1561445927</v>
      </c>
      <c r="C981" t="str" cm="1">
        <f t="array" ref="C981">_xlfn.XLOOKUP(SALIDAS[[#This Row],[CODIGO]],STOCK[[#All],[CODIGO]],STOCK[[#All],[DESCRIPCION]],"PRODUCTO INEXISTENTE",0)</f>
        <v>PAPEL REGALO PRIMAVERA</v>
      </c>
      <c r="D981" s="1">
        <v>45927</v>
      </c>
      <c r="E981">
        <v>2</v>
      </c>
    </row>
    <row r="982" spans="1:5" x14ac:dyDescent="0.25">
      <c r="A982">
        <v>3434</v>
      </c>
      <c r="B982" t="str">
        <f>SALIDAS[[#This Row],[CODIGO]]&amp;SALIDAS[[#This Row],[FECHA]]</f>
        <v>343445927</v>
      </c>
      <c r="C982" t="str" cm="1">
        <f t="array" ref="C982">_xlfn.XLOOKUP(SALIDAS[[#This Row],[CODIGO]],STOCK[[#All],[CODIGO]],STOCK[[#All],[DESCRIPCION]],"PRODUCTO INEXISTENTE",0)</f>
        <v>PEGANTE LIQUIDO PAYASITO 20GR</v>
      </c>
      <c r="D982" s="1">
        <v>45927</v>
      </c>
      <c r="E982">
        <v>1</v>
      </c>
    </row>
    <row r="983" spans="1:5" x14ac:dyDescent="0.25">
      <c r="A983">
        <v>10900</v>
      </c>
      <c r="B983" t="str">
        <f>SALIDAS[[#This Row],[CODIGO]]&amp;SALIDAS[[#This Row],[FECHA]]</f>
        <v>1090045927</v>
      </c>
      <c r="C983" t="str" cm="1">
        <f t="array" ref="C983">_xlfn.XLOOKUP(SALIDAS[[#This Row],[CODIGO]],STOCK[[#All],[CODIGO]],STOCK[[#All],[DESCRIPCION]],"PRODUCTO INEXISTENTE",0)</f>
        <v>RESALTADOR OE-532 MEDIANO</v>
      </c>
      <c r="D983" s="1">
        <v>45927</v>
      </c>
      <c r="E983">
        <v>1</v>
      </c>
    </row>
    <row r="984" spans="1:5" x14ac:dyDescent="0.25">
      <c r="A984">
        <v>4122</v>
      </c>
      <c r="B984" t="str">
        <f>SALIDAS[[#This Row],[CODIGO]]&amp;SALIDAS[[#This Row],[FECHA]]</f>
        <v>412245927</v>
      </c>
      <c r="C984" t="str" cm="1">
        <f t="array" ref="C984">_xlfn.XLOOKUP(SALIDAS[[#This Row],[CODIGO]],STOCK[[#All],[CODIGO]],STOCK[[#All],[DESCRIPCION]],"PRODUCTO INEXISTENTE",0)</f>
        <v>SILICONA BARRA DELGADA OE-196</v>
      </c>
      <c r="D984" s="1">
        <v>45927</v>
      </c>
      <c r="E984">
        <v>5</v>
      </c>
    </row>
    <row r="985" spans="1:5" x14ac:dyDescent="0.25">
      <c r="A985">
        <v>11540</v>
      </c>
      <c r="B985" t="str">
        <f>SALIDAS[[#This Row],[CODIGO]]&amp;SALIDAS[[#This Row],[FECHA]]</f>
        <v>1154045927</v>
      </c>
      <c r="C985" t="str" cm="1">
        <f t="array" ref="C985">_xlfn.XLOOKUP(SALIDAS[[#This Row],[CODIGO]],STOCK[[#All],[CODIGO]],STOCK[[#All],[DESCRIPCION]],"PRODUCTO INEXISTENTE",0)</f>
        <v>SILICONA LIQUIDA OE-190 30ML</v>
      </c>
      <c r="D985" s="1">
        <v>45927</v>
      </c>
      <c r="E985">
        <v>1</v>
      </c>
    </row>
    <row r="986" spans="1:5" x14ac:dyDescent="0.25">
      <c r="A986">
        <v>4145</v>
      </c>
      <c r="B986" t="str">
        <f>SALIDAS[[#This Row],[CODIGO]]&amp;SALIDAS[[#This Row],[FECHA]]</f>
        <v>414545927</v>
      </c>
      <c r="C986" t="str" cm="1">
        <f t="array" ref="C986">_xlfn.XLOOKUP(SALIDAS[[#This Row],[CODIGO]],STOCK[[#All],[CODIGO]],STOCK[[#All],[DESCRIPCION]],"PRODUCTO INEXISTENTE",0)</f>
        <v>SOBRE OE-864 HILO OFICIO</v>
      </c>
      <c r="D986" s="1">
        <v>45927</v>
      </c>
      <c r="E986">
        <v>2</v>
      </c>
    </row>
    <row r="987" spans="1:5" x14ac:dyDescent="0.25">
      <c r="A987">
        <v>4244</v>
      </c>
      <c r="B987" t="str">
        <f>SALIDAS[[#This Row],[CODIGO]]&amp;SALIDAS[[#This Row],[FECHA]]</f>
        <v>424445927</v>
      </c>
      <c r="C987" t="str" cm="1">
        <f t="array" ref="C987">_xlfn.XLOOKUP(SALIDAS[[#This Row],[CODIGO]],STOCK[[#All],[CODIGO]],STOCK[[#All],[DESCRIPCION]],"PRODUCTO INEXISTENTE",0)</f>
        <v>TAJALAPIZ METALICO</v>
      </c>
      <c r="D987" s="1">
        <v>45927</v>
      </c>
      <c r="E987">
        <v>1</v>
      </c>
    </row>
    <row r="988" spans="1:5" x14ac:dyDescent="0.25">
      <c r="A988">
        <v>1264</v>
      </c>
      <c r="B988" t="str">
        <f>SALIDAS[[#This Row],[CODIGO]]&amp;SALIDAS[[#This Row],[FECHA]]</f>
        <v>126445927</v>
      </c>
      <c r="C988" t="str" cm="1">
        <f t="array" ref="C988">_xlfn.XLOOKUP(SALIDAS[[#This Row],[CODIGO]],STOCK[[#All],[CODIGO]],STOCK[[#All],[DESCRIPCION]],"PRODUCTO INEXISTENTE",0)</f>
        <v>CARTON PAJA 1/8</v>
      </c>
      <c r="D988" s="1">
        <v>45927</v>
      </c>
      <c r="E988">
        <v>4</v>
      </c>
    </row>
    <row r="989" spans="1:5" x14ac:dyDescent="0.25">
      <c r="A989">
        <v>16985</v>
      </c>
      <c r="B989" t="str">
        <f>SALIDAS[[#This Row],[CODIGO]]&amp;SALIDAS[[#This Row],[FECHA]]</f>
        <v>1698545928</v>
      </c>
      <c r="C989" t="str" cm="1">
        <f t="array" ref="C989">_xlfn.XLOOKUP(SALIDAS[[#This Row],[CODIGO]],STOCK[[#All],[CODIGO]],STOCK[[#All],[DESCRIPCION]],"PRODUCTO INEXISTENTE",0)</f>
        <v>BLOCK ORIGAMI 15*15</v>
      </c>
      <c r="D989" s="1">
        <v>45928</v>
      </c>
      <c r="E989">
        <v>1</v>
      </c>
    </row>
    <row r="990" spans="1:5" x14ac:dyDescent="0.25">
      <c r="A990">
        <v>642</v>
      </c>
      <c r="B990" t="str">
        <f>SALIDAS[[#This Row],[CODIGO]]&amp;SALIDAS[[#This Row],[FECHA]]</f>
        <v>64245928</v>
      </c>
      <c r="C990" t="str" cm="1">
        <f t="array" ref="C990">_xlfn.XLOOKUP(SALIDAS[[#This Row],[CODIGO]],STOCK[[#All],[CODIGO]],STOCK[[#All],[DESCRIPCION]],"PRODUCTO INEXISTENTE",0)</f>
        <v>BOLA ICOPOR NO. 12</v>
      </c>
      <c r="D990" s="1">
        <v>45928</v>
      </c>
      <c r="E990">
        <v>1</v>
      </c>
    </row>
    <row r="991" spans="1:5" x14ac:dyDescent="0.25">
      <c r="A991">
        <v>2247</v>
      </c>
      <c r="B991" t="str">
        <f>SALIDAS[[#This Row],[CODIGO]]&amp;SALIDAS[[#This Row],[FECHA]]</f>
        <v>224745928</v>
      </c>
      <c r="C991" t="str" cm="1">
        <f t="array" ref="C991">_xlfn.XLOOKUP(SALIDAS[[#This Row],[CODIGO]],STOCK[[#All],[CODIGO]],STOCK[[#All],[DESCRIPCION]],"PRODUCTO INEXISTENTE",0)</f>
        <v>BOLI KILOMETRICO TAPA COLOR</v>
      </c>
      <c r="D991" s="1">
        <v>45928</v>
      </c>
      <c r="E991">
        <v>2</v>
      </c>
    </row>
    <row r="992" spans="1:5" x14ac:dyDescent="0.25">
      <c r="A992">
        <v>14132</v>
      </c>
      <c r="B992" t="str">
        <f>SALIDAS[[#This Row],[CODIGO]]&amp;SALIDAS[[#This Row],[FECHA]]</f>
        <v>1413245928</v>
      </c>
      <c r="C992" t="str" cm="1">
        <f t="array" ref="C992">_xlfn.XLOOKUP(SALIDAS[[#This Row],[CODIGO]],STOCK[[#All],[CODIGO]],STOCK[[#All],[DESCRIPCION]],"PRODUCTO INEXISTENTE",0)</f>
        <v>BOLI OE-052 S/GEL 0,7 RETRACTIL</v>
      </c>
      <c r="D992" s="1">
        <v>45928</v>
      </c>
      <c r="E992">
        <v>1</v>
      </c>
    </row>
    <row r="993" spans="1:5" x14ac:dyDescent="0.25">
      <c r="A993">
        <v>795</v>
      </c>
      <c r="B993" t="str">
        <f>SALIDAS[[#This Row],[CODIGO]]&amp;SALIDAS[[#This Row],[FECHA]]</f>
        <v>79545928</v>
      </c>
      <c r="C993" t="str" cm="1">
        <f t="array" ref="C993">_xlfn.XLOOKUP(SALIDAS[[#This Row],[CODIGO]],STOCK[[#All],[CODIGO]],STOCK[[#All],[DESCRIPCION]],"PRODUCTO INEXISTENTE",0)</f>
        <v xml:space="preserve">BORRADOR PELIKAN PZ-20 </v>
      </c>
      <c r="D993" s="1">
        <v>45928</v>
      </c>
      <c r="E993">
        <v>1</v>
      </c>
    </row>
    <row r="994" spans="1:5" x14ac:dyDescent="0.25">
      <c r="A994">
        <v>1250</v>
      </c>
      <c r="B994" t="str">
        <f>SALIDAS[[#This Row],[CODIGO]]&amp;SALIDAS[[#This Row],[FECHA]]</f>
        <v>125045928</v>
      </c>
      <c r="C994" t="str" cm="1">
        <f t="array" ref="C994">_xlfn.XLOOKUP(SALIDAS[[#This Row],[CODIGO]],STOCK[[#All],[CODIGO]],STOCK[[#All],[DESCRIPCION]],"PRODUCTO INEXISTENTE",0)</f>
        <v>CARTON CARTULINA CALIBRE 14 "PLIEGO"</v>
      </c>
      <c r="D994" s="1">
        <v>45928</v>
      </c>
      <c r="E994">
        <v>1</v>
      </c>
    </row>
    <row r="995" spans="1:5" x14ac:dyDescent="0.25">
      <c r="A995">
        <v>1264</v>
      </c>
      <c r="B995" t="str">
        <f>SALIDAS[[#This Row],[CODIGO]]&amp;SALIDAS[[#This Row],[FECHA]]</f>
        <v>126445928</v>
      </c>
      <c r="C995" t="str" cm="1">
        <f t="array" ref="C995">_xlfn.XLOOKUP(SALIDAS[[#This Row],[CODIGO]],STOCK[[#All],[CODIGO]],STOCK[[#All],[DESCRIPCION]],"PRODUCTO INEXISTENTE",0)</f>
        <v>CARTON PAJA 1/8</v>
      </c>
      <c r="D995" s="1">
        <v>45928</v>
      </c>
      <c r="E995">
        <v>1</v>
      </c>
    </row>
    <row r="996" spans="1:5" x14ac:dyDescent="0.25">
      <c r="A996">
        <v>1341</v>
      </c>
      <c r="B996" t="str">
        <f>SALIDAS[[#This Row],[CODIGO]]&amp;SALIDAS[[#This Row],[FECHA]]</f>
        <v>134145928</v>
      </c>
      <c r="C996" t="str" cm="1">
        <f t="array" ref="C996">_xlfn.XLOOKUP(SALIDAS[[#This Row],[CODIGO]],STOCK[[#All],[CODIGO]],STOCK[[#All],[DESCRIPCION]],"PRODUCTO INEXISTENTE",0)</f>
        <v>CARTULINA BRISTOL 1/8</v>
      </c>
      <c r="D996" s="1">
        <v>45928</v>
      </c>
      <c r="E996">
        <v>11</v>
      </c>
    </row>
    <row r="997" spans="1:5" x14ac:dyDescent="0.25">
      <c r="A997">
        <v>1351</v>
      </c>
      <c r="B997" t="str">
        <f>SALIDAS[[#This Row],[CODIGO]]&amp;SALIDAS[[#This Row],[FECHA]]</f>
        <v>135145928</v>
      </c>
      <c r="C997" t="str" cm="1">
        <f t="array" ref="C997">_xlfn.XLOOKUP(SALIDAS[[#This Row],[CODIGO]],STOCK[[#All],[CODIGO]],STOCK[[#All],[DESCRIPCION]],"PRODUCTO INEXISTENTE",0)</f>
        <v>CARTULINA BRISTOL PLIEGO 70*100</v>
      </c>
      <c r="D997" s="1">
        <v>45928</v>
      </c>
      <c r="E997">
        <v>5</v>
      </c>
    </row>
    <row r="998" spans="1:5" x14ac:dyDescent="0.25">
      <c r="A998">
        <v>1369</v>
      </c>
      <c r="B998" t="str">
        <f>SALIDAS[[#This Row],[CODIGO]]&amp;SALIDAS[[#This Row],[FECHA]]</f>
        <v>136945928</v>
      </c>
      <c r="C998" t="str" cm="1">
        <f t="array" ref="C998">_xlfn.XLOOKUP(SALIDAS[[#This Row],[CODIGO]],STOCK[[#All],[CODIGO]],STOCK[[#All],[DESCRIPCION]],"PRODUCTO INEXISTENTE",0)</f>
        <v>CARTULINA NEGRA FINA PLIEGO</v>
      </c>
      <c r="D998" s="1">
        <v>45928</v>
      </c>
      <c r="E998">
        <v>4</v>
      </c>
    </row>
    <row r="999" spans="1:5" x14ac:dyDescent="0.25">
      <c r="A999">
        <v>1367</v>
      </c>
      <c r="B999" t="str">
        <f>SALIDAS[[#This Row],[CODIGO]]&amp;SALIDAS[[#This Row],[FECHA]]</f>
        <v>136745928</v>
      </c>
      <c r="C999" t="str" cm="1">
        <f t="array" ref="C999">_xlfn.XLOOKUP(SALIDAS[[#This Row],[CODIGO]],STOCK[[#All],[CODIGO]],STOCK[[#All],[DESCRIPCION]],"PRODUCTO INEXISTENTE",0)</f>
        <v>CARTULINA OPALINA CARTA</v>
      </c>
      <c r="D999" s="1">
        <v>45928</v>
      </c>
      <c r="E999">
        <v>2</v>
      </c>
    </row>
    <row r="1000" spans="1:5" x14ac:dyDescent="0.25">
      <c r="A1000">
        <v>1540</v>
      </c>
      <c r="B1000" t="str">
        <f>SALIDAS[[#This Row],[CODIGO]]&amp;SALIDAS[[#This Row],[FECHA]]</f>
        <v>154045928</v>
      </c>
      <c r="C1000" t="str" cm="1">
        <f t="array" ref="C1000">_xlfn.XLOOKUP(SALIDAS[[#This Row],[CODIGO]],STOCK[[#All],[CODIGO]],STOCK[[#All],[DESCRIPCION]],"PRODUCTO INEXISTENTE",0)</f>
        <v>CINTA TRANSPARENTE 12*15</v>
      </c>
      <c r="D1000" s="1">
        <v>45928</v>
      </c>
      <c r="E1000">
        <v>2</v>
      </c>
    </row>
    <row r="1001" spans="1:5" x14ac:dyDescent="0.25">
      <c r="A1001">
        <v>1632</v>
      </c>
      <c r="B1001" t="str">
        <f>SALIDAS[[#This Row],[CODIGO]]&amp;SALIDAS[[#This Row],[FECHA]]</f>
        <v>163245928</v>
      </c>
      <c r="C1001" t="str" cm="1">
        <f t="array" ref="C1001">_xlfn.XLOOKUP(SALIDAS[[#This Row],[CODIGO]],STOCK[[#All],[CODIGO]],STOCK[[#All],[DESCRIPCION]],"PRODUCTO INEXISTENTE",0)</f>
        <v>COLOR GIGO*12 D/PUNTA</v>
      </c>
      <c r="D1001" s="1">
        <v>45928</v>
      </c>
      <c r="E1001">
        <v>1</v>
      </c>
    </row>
    <row r="1002" spans="1:5" x14ac:dyDescent="0.25">
      <c r="A1002">
        <v>8015</v>
      </c>
      <c r="B1002" t="str">
        <f>SALIDAS[[#This Row],[CODIGO]]&amp;SALIDAS[[#This Row],[FECHA]]</f>
        <v>801545928</v>
      </c>
      <c r="C1002" t="str" cm="1">
        <f t="array" ref="C1002">_xlfn.XLOOKUP(SALIDAS[[#This Row],[CODIGO]],STOCK[[#All],[CODIGO]],STOCK[[#All],[DESCRIPCION]],"PRODUCTO INEXISTENTE",0)</f>
        <v>FOMY 1/8</v>
      </c>
      <c r="D1002" s="1">
        <v>45928</v>
      </c>
      <c r="E1002">
        <v>4</v>
      </c>
    </row>
    <row r="1003" spans="1:5" x14ac:dyDescent="0.25">
      <c r="A1003">
        <v>9287</v>
      </c>
      <c r="B1003" t="str">
        <f>SALIDAS[[#This Row],[CODIGO]]&amp;SALIDAS[[#This Row],[FECHA]]</f>
        <v>928745928</v>
      </c>
      <c r="C1003" t="str" cm="1">
        <f t="array" ref="C1003">_xlfn.XLOOKUP(SALIDAS[[#This Row],[CODIGO]],STOCK[[#All],[CODIGO]],STOCK[[#All],[DESCRIPCION]],"PRODUCTO INEXISTENTE",0)</f>
        <v>FOMY ESCARCHADO 1/8</v>
      </c>
      <c r="D1003" s="1">
        <v>45928</v>
      </c>
      <c r="E1003">
        <v>5</v>
      </c>
    </row>
    <row r="1004" spans="1:5" x14ac:dyDescent="0.25">
      <c r="A1004">
        <v>2515</v>
      </c>
      <c r="B1004" t="str">
        <f>SALIDAS[[#This Row],[CODIGO]]&amp;SALIDAS[[#This Row],[FECHA]]</f>
        <v>251545928</v>
      </c>
      <c r="C1004" t="str" cm="1">
        <f t="array" ref="C1004">_xlfn.XLOOKUP(SALIDAS[[#This Row],[CODIGO]],STOCK[[#All],[CODIGO]],STOCK[[#All],[DESCRIPCION]],"PRODUCTO INEXISTENTE",0)</f>
        <v>HOJA EXAMEN</v>
      </c>
      <c r="D1004" s="1">
        <v>45928</v>
      </c>
      <c r="E1004">
        <v>5</v>
      </c>
    </row>
    <row r="1005" spans="1:5" x14ac:dyDescent="0.25">
      <c r="A1005">
        <v>7664</v>
      </c>
      <c r="B1005" t="str">
        <f>SALIDAS[[#This Row],[CODIGO]]&amp;SALIDAS[[#This Row],[FECHA]]</f>
        <v>766445928</v>
      </c>
      <c r="C1005" t="str" cm="1">
        <f t="array" ref="C1005">_xlfn.XLOOKUP(SALIDAS[[#This Row],[CODIGO]],STOCK[[#All],[CODIGO]],STOCK[[#All],[DESCRIPCION]],"PRODUCTO INEXISTENTE",0)</f>
        <v>LAPIZ OE-150 NEGRO</v>
      </c>
      <c r="D1005" s="1">
        <v>45928</v>
      </c>
      <c r="E1005">
        <v>1</v>
      </c>
    </row>
    <row r="1006" spans="1:5" x14ac:dyDescent="0.25">
      <c r="A1006">
        <v>2643</v>
      </c>
      <c r="B1006" t="str">
        <f>SALIDAS[[#This Row],[CODIGO]]&amp;SALIDAS[[#This Row],[FECHA]]</f>
        <v>264345928</v>
      </c>
      <c r="C1006" t="str" cm="1">
        <f t="array" ref="C1006">_xlfn.XLOOKUP(SALIDAS[[#This Row],[CODIGO]],STOCK[[#All],[CODIGO]],STOCK[[#All],[DESCRIPCION]],"PRODUCTO INEXISTENTE",0)</f>
        <v>LAPIZ PRESTO FABER</v>
      </c>
      <c r="D1006" s="1">
        <v>45928</v>
      </c>
      <c r="E1006">
        <v>1</v>
      </c>
    </row>
    <row r="1007" spans="1:5" x14ac:dyDescent="0.25">
      <c r="A1007">
        <v>2648</v>
      </c>
      <c r="B1007" t="str">
        <f>SALIDAS[[#This Row],[CODIGO]]&amp;SALIDAS[[#This Row],[FECHA]]</f>
        <v>264845928</v>
      </c>
      <c r="C1007" t="str" cm="1">
        <f t="array" ref="C1007">_xlfn.XLOOKUP(SALIDAS[[#This Row],[CODIGO]],STOCK[[#All],[CODIGO]],STOCK[[#All],[DESCRIPCION]],"PRODUCTO INEXISTENTE",0)</f>
        <v>LAPIZ ROJO COLORCHECK</v>
      </c>
      <c r="D1007" s="1">
        <v>45928</v>
      </c>
      <c r="E1007">
        <v>2</v>
      </c>
    </row>
    <row r="1008" spans="1:5" x14ac:dyDescent="0.25">
      <c r="A1008">
        <v>2653</v>
      </c>
      <c r="B1008" t="str">
        <f>SALIDAS[[#This Row],[CODIGO]]&amp;SALIDAS[[#This Row],[FECHA]]</f>
        <v>265345928</v>
      </c>
      <c r="C1008" t="str" cm="1">
        <f t="array" ref="C1008">_xlfn.XLOOKUP(SALIDAS[[#This Row],[CODIGO]],STOCK[[#All],[CODIGO]],STOCK[[#All],[DESCRIPCION]],"PRODUCTO INEXISTENTE",0)</f>
        <v>LAPIZ ROJO KORES</v>
      </c>
      <c r="D1008" s="1">
        <v>45928</v>
      </c>
      <c r="E1008">
        <v>1</v>
      </c>
    </row>
    <row r="1009" spans="1:5" x14ac:dyDescent="0.25">
      <c r="A1009">
        <v>2656</v>
      </c>
      <c r="B1009" t="str">
        <f>SALIDAS[[#This Row],[CODIGO]]&amp;SALIDAS[[#This Row],[FECHA]]</f>
        <v>265645928</v>
      </c>
      <c r="C1009" t="str" cm="1">
        <f t="array" ref="C1009">_xlfn.XLOOKUP(SALIDAS[[#This Row],[CODIGO]],STOCK[[#All],[CODIGO]],STOCK[[#All],[DESCRIPCION]],"PRODUCTO INEXISTENTE",0)</f>
        <v>LAZO PARA SALTAR 2MT</v>
      </c>
      <c r="D1009" s="1">
        <v>45928</v>
      </c>
      <c r="E1009">
        <v>1</v>
      </c>
    </row>
    <row r="1010" spans="1:5" x14ac:dyDescent="0.25">
      <c r="A1010">
        <v>2711</v>
      </c>
      <c r="B1010" t="str">
        <f>SALIDAS[[#This Row],[CODIGO]]&amp;SALIDAS[[#This Row],[FECHA]]</f>
        <v>271145928</v>
      </c>
      <c r="C1010" t="str" cm="1">
        <f t="array" ref="C1010">_xlfn.XLOOKUP(SALIDAS[[#This Row],[CODIGO]],STOCK[[#All],[CODIGO]],STOCK[[#All],[DESCRIPCION]],"PRODUCTO INEXISTENTE",0)</f>
        <v>LUPA VRISTAL 60MM</v>
      </c>
      <c r="D1010" s="1">
        <v>45928</v>
      </c>
      <c r="E1010">
        <v>1</v>
      </c>
    </row>
    <row r="1011" spans="1:5" x14ac:dyDescent="0.25">
      <c r="A1011" s="4">
        <v>15748</v>
      </c>
      <c r="B1011" t="str">
        <f>SALIDAS[[#This Row],[CODIGO]]&amp;SALIDAS[[#This Row],[FECHA]]</f>
        <v>1574845928</v>
      </c>
      <c r="C1011" t="str" cm="1">
        <f t="array" ref="C1011">_xlfn.XLOOKUP(SALIDAS[[#This Row],[CODIGO]],STOCK[[#All],[CODIGO]],STOCK[[#All],[DESCRIPCION]],"PRODUCTO INEXISTENTE",0)</f>
        <v>MARCADOR OE-522 PERMANENTE</v>
      </c>
      <c r="D1011" s="1">
        <v>45928</v>
      </c>
      <c r="E1011">
        <v>3</v>
      </c>
    </row>
    <row r="1012" spans="1:5" x14ac:dyDescent="0.25">
      <c r="A1012">
        <v>2830</v>
      </c>
      <c r="B1012" t="str">
        <f>SALIDAS[[#This Row],[CODIGO]]&amp;SALIDAS[[#This Row],[FECHA]]</f>
        <v>283045928</v>
      </c>
      <c r="C1012" t="str" cm="1">
        <f t="array" ref="C1012">_xlfn.XLOOKUP(SALIDAS[[#This Row],[CODIGO]],STOCK[[#All],[CODIGO]],STOCK[[#All],[DESCRIPCION]],"PRODUCTO INEXISTENTE",0)</f>
        <v>MARCADOR SHARPIE</v>
      </c>
      <c r="D1012" s="1">
        <v>45928</v>
      </c>
      <c r="E1012">
        <v>1</v>
      </c>
    </row>
    <row r="1013" spans="1:5" x14ac:dyDescent="0.25">
      <c r="A1013">
        <v>3272</v>
      </c>
      <c r="B1013" t="str">
        <f>SALIDAS[[#This Row],[CODIGO]]&amp;SALIDAS[[#This Row],[FECHA]]</f>
        <v>327245928</v>
      </c>
      <c r="C1013" t="str" cm="1">
        <f t="array" ref="C1013">_xlfn.XLOOKUP(SALIDAS[[#This Row],[CODIGO]],STOCK[[#All],[CODIGO]],STOCK[[#All],[DESCRIPCION]],"PRODUCTO INEXISTENTE",0)</f>
        <v>PAPEL CREPE PLIEGO</v>
      </c>
      <c r="D1013" s="1">
        <v>45928</v>
      </c>
      <c r="E1013">
        <v>2</v>
      </c>
    </row>
    <row r="1014" spans="1:5" x14ac:dyDescent="0.25">
      <c r="A1014">
        <v>3304</v>
      </c>
      <c r="B1014" t="str">
        <f>SALIDAS[[#This Row],[CODIGO]]&amp;SALIDAS[[#This Row],[FECHA]]</f>
        <v>330445928</v>
      </c>
      <c r="C1014" t="str" cm="1">
        <f t="array" ref="C1014">_xlfn.XLOOKUP(SALIDAS[[#This Row],[CODIGO]],STOCK[[#All],[CODIGO]],STOCK[[#All],[DESCRIPCION]],"PRODUCTO INEXISTENTE",0)</f>
        <v>PAPEL IRIS</v>
      </c>
      <c r="D1014" s="1">
        <v>45928</v>
      </c>
      <c r="E1014">
        <v>4</v>
      </c>
    </row>
    <row r="1015" spans="1:5" x14ac:dyDescent="0.25">
      <c r="A1015">
        <v>3318</v>
      </c>
      <c r="B1015" t="str">
        <f>SALIDAS[[#This Row],[CODIGO]]&amp;SALIDAS[[#This Row],[FECHA]]</f>
        <v>331845928</v>
      </c>
      <c r="C1015" t="str" cm="1">
        <f t="array" ref="C1015">_xlfn.XLOOKUP(SALIDAS[[#This Row],[CODIGO]],STOCK[[#All],[CODIGO]],STOCK[[#All],[DESCRIPCION]],"PRODUCTO INEXISTENTE",0)</f>
        <v>PAPEL PERIODICO PLIEGO 70*100</v>
      </c>
      <c r="D1015" s="1">
        <v>45928</v>
      </c>
      <c r="E1015">
        <v>2</v>
      </c>
    </row>
    <row r="1016" spans="1:5" x14ac:dyDescent="0.25">
      <c r="A1016">
        <v>15614</v>
      </c>
      <c r="B1016" t="str">
        <f>SALIDAS[[#This Row],[CODIGO]]&amp;SALIDAS[[#This Row],[FECHA]]</f>
        <v>1561445928</v>
      </c>
      <c r="C1016" t="str" cm="1">
        <f t="array" ref="C1016">_xlfn.XLOOKUP(SALIDAS[[#This Row],[CODIGO]],STOCK[[#All],[CODIGO]],STOCK[[#All],[DESCRIPCION]],"PRODUCTO INEXISTENTE",0)</f>
        <v>PAPEL REGALO PRIMAVERA</v>
      </c>
      <c r="D1016" s="1">
        <v>45928</v>
      </c>
      <c r="E1016">
        <v>6</v>
      </c>
    </row>
    <row r="1017" spans="1:5" x14ac:dyDescent="0.25">
      <c r="A1017">
        <v>4789</v>
      </c>
      <c r="B1017" t="str">
        <f>SALIDAS[[#This Row],[CODIGO]]&amp;SALIDAS[[#This Row],[FECHA]]</f>
        <v>478945928</v>
      </c>
      <c r="C1017" t="str" cm="1">
        <f t="array" ref="C1017">_xlfn.XLOOKUP(SALIDAS[[#This Row],[CODIGO]],STOCK[[#All],[CODIGO]],STOCK[[#All],[DESCRIPCION]],"PRODUCTO INEXISTENTE",0)</f>
        <v>PEGANTE BARRA OE-210 10GR</v>
      </c>
      <c r="D1017" s="1">
        <v>45928</v>
      </c>
      <c r="E1017">
        <v>1</v>
      </c>
    </row>
    <row r="1018" spans="1:5" x14ac:dyDescent="0.25">
      <c r="A1018">
        <v>4422</v>
      </c>
      <c r="B1018" t="str">
        <f>SALIDAS[[#This Row],[CODIGO]]&amp;SALIDAS[[#This Row],[FECHA]]</f>
        <v>442245928</v>
      </c>
      <c r="C1018" t="str" cm="1">
        <f t="array" ref="C1018">_xlfn.XLOOKUP(SALIDAS[[#This Row],[CODIGO]],STOCK[[#All],[CODIGO]],STOCK[[#All],[DESCRIPCION]],"PRODUCTO INEXISTENTE",0)</f>
        <v>PEGANTE BARRA OE-212 21GR</v>
      </c>
      <c r="D1018" s="1">
        <v>45928</v>
      </c>
      <c r="E1018">
        <v>2</v>
      </c>
    </row>
    <row r="1019" spans="1:5" x14ac:dyDescent="0.25">
      <c r="A1019">
        <v>4790</v>
      </c>
      <c r="B1019" t="str">
        <f>SALIDAS[[#This Row],[CODIGO]]&amp;SALIDAS[[#This Row],[FECHA]]</f>
        <v>479045928</v>
      </c>
      <c r="C1019" t="str" cm="1">
        <f t="array" ref="C1019">_xlfn.XLOOKUP(SALIDAS[[#This Row],[CODIGO]],STOCK[[#All],[CODIGO]],STOCK[[#All],[DESCRIPCION]],"PRODUCTO INEXISTENTE",0)</f>
        <v>PEGANTE BARRA OE-214 40GR</v>
      </c>
      <c r="D1019" s="1">
        <v>45928</v>
      </c>
      <c r="E1019">
        <v>1</v>
      </c>
    </row>
    <row r="1020" spans="1:5" x14ac:dyDescent="0.25">
      <c r="A1020">
        <v>15668</v>
      </c>
      <c r="B1020" t="str">
        <f>SALIDAS[[#This Row],[CODIGO]]&amp;SALIDAS[[#This Row],[FECHA]]</f>
        <v>1566845928</v>
      </c>
      <c r="C1020" t="str" cm="1">
        <f t="array" ref="C1020">_xlfn.XLOOKUP(SALIDAS[[#This Row],[CODIGO]],STOCK[[#All],[CODIGO]],STOCK[[#All],[DESCRIPCION]],"PRODUCTO INEXISTENTE",0)</f>
        <v>PLANILLERO OFICIO PLASTICO</v>
      </c>
      <c r="D1020" s="1">
        <v>45928</v>
      </c>
      <c r="E1020">
        <v>1</v>
      </c>
    </row>
    <row r="1021" spans="1:5" x14ac:dyDescent="0.25">
      <c r="A1021">
        <v>10591</v>
      </c>
      <c r="B1021" t="str">
        <f>SALIDAS[[#This Row],[CODIGO]]&amp;SALIDAS[[#This Row],[FECHA]]</f>
        <v>1059145928</v>
      </c>
      <c r="C1021" t="str" cm="1">
        <f t="array" ref="C1021">_xlfn.XLOOKUP(SALIDAS[[#This Row],[CODIGO]],STOCK[[#All],[CODIGO]],STOCK[[#All],[DESCRIPCION]],"PRODUCTO INEXISTENTE",0)</f>
        <v>CUADERNO COSIDO 50H</v>
      </c>
      <c r="D1021" s="1">
        <v>45928</v>
      </c>
      <c r="E1021">
        <v>2</v>
      </c>
    </row>
    <row r="1022" spans="1:5" x14ac:dyDescent="0.25">
      <c r="A1022">
        <v>3856</v>
      </c>
      <c r="B1022" t="str">
        <f>SALIDAS[[#This Row],[CODIGO]]&amp;SALIDAS[[#This Row],[FECHA]]</f>
        <v>385645928</v>
      </c>
      <c r="C1022" t="str" cm="1">
        <f t="array" ref="C1022">_xlfn.XLOOKUP(SALIDAS[[#This Row],[CODIGO]],STOCK[[#All],[CODIGO]],STOCK[[#All],[DESCRIPCION]],"PRODUCTO INEXISTENTE",0)</f>
        <v>RESALTADOR OE-540</v>
      </c>
      <c r="D1022" s="1">
        <v>45928</v>
      </c>
      <c r="E1022">
        <v>1</v>
      </c>
    </row>
    <row r="1023" spans="1:5" x14ac:dyDescent="0.25">
      <c r="A1023">
        <v>4122</v>
      </c>
      <c r="B1023" t="str">
        <f>SALIDAS[[#This Row],[CODIGO]]&amp;SALIDAS[[#This Row],[FECHA]]</f>
        <v>412245928</v>
      </c>
      <c r="C1023" t="str" cm="1">
        <f t="array" ref="C1023">_xlfn.XLOOKUP(SALIDAS[[#This Row],[CODIGO]],STOCK[[#All],[CODIGO]],STOCK[[#All],[DESCRIPCION]],"PRODUCTO INEXISTENTE",0)</f>
        <v>SILICONA BARRA DELGADA OE-196</v>
      </c>
      <c r="D1023" s="1">
        <v>45928</v>
      </c>
      <c r="E1023">
        <v>9</v>
      </c>
    </row>
    <row r="1024" spans="1:5" x14ac:dyDescent="0.25">
      <c r="A1024">
        <v>4228</v>
      </c>
      <c r="B1024" t="str">
        <f>SALIDAS[[#This Row],[CODIGO]]&amp;SALIDAS[[#This Row],[FECHA]]</f>
        <v>422845928</v>
      </c>
      <c r="C1024" t="str" cm="1">
        <f t="array" ref="C1024">_xlfn.XLOOKUP(SALIDAS[[#This Row],[CODIGO]],STOCK[[#All],[CODIGO]],STOCK[[#All],[DESCRIPCION]],"PRODUCTO INEXISTENTE",0)</f>
        <v>TAJALAPIZ DEPOSITO FABER</v>
      </c>
      <c r="D1024" s="1">
        <v>45928</v>
      </c>
      <c r="E1024">
        <v>1</v>
      </c>
    </row>
    <row r="1025" spans="1:5" x14ac:dyDescent="0.25">
      <c r="A1025">
        <v>9793</v>
      </c>
      <c r="B1025" t="str">
        <f>SALIDAS[[#This Row],[CODIGO]]&amp;SALIDAS[[#This Row],[FECHA]]</f>
        <v>979345928</v>
      </c>
      <c r="C1025" t="str" cm="1">
        <f t="array" ref="C1025">_xlfn.XLOOKUP(SALIDAS[[#This Row],[CODIGO]],STOCK[[#All],[CODIGO]],STOCK[[#All],[DESCRIPCION]],"PRODUCTO INEXISTENTE",0)</f>
        <v>TALONARIO RIFA GRANDE ESTELAR</v>
      </c>
      <c r="D1025" s="1">
        <v>45928</v>
      </c>
      <c r="E1025">
        <v>1</v>
      </c>
    </row>
    <row r="1026" spans="1:5" x14ac:dyDescent="0.25">
      <c r="A1026">
        <v>13624</v>
      </c>
      <c r="B1026" t="str">
        <f>SALIDAS[[#This Row],[CODIGO]]&amp;SALIDAS[[#This Row],[FECHA]]</f>
        <v>1362445928</v>
      </c>
      <c r="C1026" t="str" cm="1">
        <f t="array" ref="C1026">_xlfn.XLOOKUP(SALIDAS[[#This Row],[CODIGO]],STOCK[[#All],[CODIGO]],STOCK[[#All],[DESCRIPCION]],"PRODUCTO INEXISTENTE",0)</f>
        <v>TAPABOCAS</v>
      </c>
      <c r="D1026" s="1">
        <v>45928</v>
      </c>
      <c r="E1026">
        <v>1</v>
      </c>
    </row>
    <row r="1027" spans="1:5" x14ac:dyDescent="0.25">
      <c r="A1027">
        <v>14791</v>
      </c>
      <c r="B1027" t="str">
        <f>SALIDAS[[#This Row],[CODIGO]]&amp;SALIDAS[[#This Row],[FECHA]]</f>
        <v>1479145928</v>
      </c>
      <c r="C1027" t="str" cm="1">
        <f t="array" ref="C1027">_xlfn.XLOOKUP(SALIDAS[[#This Row],[CODIGO]],STOCK[[#All],[CODIGO]],STOCK[[#All],[DESCRIPCION]],"PRODUCTO INEXISTENTE",0)</f>
        <v>CUADERNO COSIDO 100H</v>
      </c>
      <c r="D1027" s="1">
        <v>45928</v>
      </c>
      <c r="E1027">
        <v>2</v>
      </c>
    </row>
    <row r="1028" spans="1:5" x14ac:dyDescent="0.25">
      <c r="A1028">
        <v>86</v>
      </c>
      <c r="B1028" t="str">
        <f>SALIDAS[[#This Row],[CODIGO]]&amp;SALIDAS[[#This Row],[FECHA]]</f>
        <v>8645929</v>
      </c>
      <c r="C1028" t="str" cm="1">
        <f t="array" ref="C1028">_xlfn.XLOOKUP(SALIDAS[[#This Row],[CODIGO]],STOCK[[#All],[CODIGO]],STOCK[[#All],[DESCRIPCION]],"PRODUCTO INEXISTENTE",0)</f>
        <v>ACETATO PROYECCION OFICIO</v>
      </c>
      <c r="D1028" s="1">
        <v>45929</v>
      </c>
      <c r="E1028">
        <v>4</v>
      </c>
    </row>
    <row r="1029" spans="1:5" x14ac:dyDescent="0.25">
      <c r="A1029">
        <v>583</v>
      </c>
      <c r="B1029" t="str">
        <f>SALIDAS[[#This Row],[CODIGO]]&amp;SALIDAS[[#This Row],[FECHA]]</f>
        <v>58345929</v>
      </c>
      <c r="C1029" t="str" cm="1">
        <f t="array" ref="C1029">_xlfn.XLOOKUP(SALIDAS[[#This Row],[CODIGO]],STOCK[[#All],[CODIGO]],STOCK[[#All],[DESCRIPCION]],"PRODUCTO INEXISTENTE",0)</f>
        <v>BLOCK CARTA CUADROS 70H</v>
      </c>
      <c r="D1029" s="1">
        <v>45929</v>
      </c>
      <c r="E1029">
        <v>1</v>
      </c>
    </row>
    <row r="1030" spans="1:5" x14ac:dyDescent="0.25">
      <c r="A1030">
        <v>633</v>
      </c>
      <c r="B1030" t="str">
        <f>SALIDAS[[#This Row],[CODIGO]]&amp;SALIDAS[[#This Row],[FECHA]]</f>
        <v>63345929</v>
      </c>
      <c r="C1030" t="str" cm="1">
        <f t="array" ref="C1030">_xlfn.XLOOKUP(SALIDAS[[#This Row],[CODIGO]],STOCK[[#All],[CODIGO]],STOCK[[#All],[DESCRIPCION]],"PRODUCTO INEXISTENTE",0)</f>
        <v>BOLA ICOPOR NO. 1</v>
      </c>
      <c r="D1030" s="1">
        <v>45929</v>
      </c>
      <c r="E1030">
        <v>6</v>
      </c>
    </row>
    <row r="1031" spans="1:5" x14ac:dyDescent="0.25">
      <c r="A1031">
        <v>634</v>
      </c>
      <c r="B1031" t="str">
        <f>SALIDAS[[#This Row],[CODIGO]]&amp;SALIDAS[[#This Row],[FECHA]]</f>
        <v>63445929</v>
      </c>
      <c r="C1031" t="str" cm="1">
        <f t="array" ref="C1031">_xlfn.XLOOKUP(SALIDAS[[#This Row],[CODIGO]],STOCK[[#All],[CODIGO]],STOCK[[#All],[DESCRIPCION]],"PRODUCTO INEXISTENTE",0)</f>
        <v>BOLA ICOPOR NO. 2</v>
      </c>
      <c r="D1031" s="1">
        <v>45929</v>
      </c>
      <c r="E1031">
        <v>3</v>
      </c>
    </row>
    <row r="1032" spans="1:5" x14ac:dyDescent="0.25">
      <c r="A1032">
        <v>795</v>
      </c>
      <c r="B1032" t="str">
        <f>SALIDAS[[#This Row],[CODIGO]]&amp;SALIDAS[[#This Row],[FECHA]]</f>
        <v>79545929</v>
      </c>
      <c r="C1032" t="str" cm="1">
        <f t="array" ref="C1032">_xlfn.XLOOKUP(SALIDAS[[#This Row],[CODIGO]],STOCK[[#All],[CODIGO]],STOCK[[#All],[DESCRIPCION]],"PRODUCTO INEXISTENTE",0)</f>
        <v xml:space="preserve">BORRADOR PELIKAN PZ-20 </v>
      </c>
      <c r="D1032" s="1">
        <v>45929</v>
      </c>
      <c r="E1032">
        <v>1</v>
      </c>
    </row>
    <row r="1033" spans="1:5" x14ac:dyDescent="0.25">
      <c r="A1033">
        <v>8015</v>
      </c>
      <c r="B1033" t="str">
        <f>SALIDAS[[#This Row],[CODIGO]]&amp;SALIDAS[[#This Row],[FECHA]]</f>
        <v>801545929</v>
      </c>
      <c r="C1033" t="str" cm="1">
        <f t="array" ref="C1033">_xlfn.XLOOKUP(SALIDAS[[#This Row],[CODIGO]],STOCK[[#All],[CODIGO]],STOCK[[#All],[DESCRIPCION]],"PRODUCTO INEXISTENTE",0)</f>
        <v>FOMY 1/8</v>
      </c>
      <c r="D1033" s="1">
        <v>45929</v>
      </c>
      <c r="E1033">
        <v>4</v>
      </c>
    </row>
    <row r="1034" spans="1:5" x14ac:dyDescent="0.25">
      <c r="A1034">
        <v>9287</v>
      </c>
      <c r="B1034" t="str">
        <f>SALIDAS[[#This Row],[CODIGO]]&amp;SALIDAS[[#This Row],[FECHA]]</f>
        <v>928745929</v>
      </c>
      <c r="C1034" t="str" cm="1">
        <f t="array" ref="C1034">_xlfn.XLOOKUP(SALIDAS[[#This Row],[CODIGO]],STOCK[[#All],[CODIGO]],STOCK[[#All],[DESCRIPCION]],"PRODUCTO INEXISTENTE",0)</f>
        <v>FOMY ESCARCHADO 1/8</v>
      </c>
      <c r="D1034" s="1">
        <v>45929</v>
      </c>
      <c r="E1034">
        <v>2</v>
      </c>
    </row>
    <row r="1035" spans="1:5" x14ac:dyDescent="0.25">
      <c r="A1035">
        <v>2515</v>
      </c>
      <c r="B1035" t="str">
        <f>SALIDAS[[#This Row],[CODIGO]]&amp;SALIDAS[[#This Row],[FECHA]]</f>
        <v>251545929</v>
      </c>
      <c r="C1035" t="str" cm="1">
        <f t="array" ref="C1035">_xlfn.XLOOKUP(SALIDAS[[#This Row],[CODIGO]],STOCK[[#All],[CODIGO]],STOCK[[#All],[DESCRIPCION]],"PRODUCTO INEXISTENTE",0)</f>
        <v>HOJA EXAMEN</v>
      </c>
      <c r="D1035" s="1">
        <v>45929</v>
      </c>
      <c r="E1035">
        <v>16</v>
      </c>
    </row>
    <row r="1036" spans="1:5" x14ac:dyDescent="0.25">
      <c r="A1036">
        <v>7664</v>
      </c>
      <c r="B1036" t="str">
        <f>SALIDAS[[#This Row],[CODIGO]]&amp;SALIDAS[[#This Row],[FECHA]]</f>
        <v>766445929</v>
      </c>
      <c r="C1036" t="str" cm="1">
        <f t="array" ref="C1036">_xlfn.XLOOKUP(SALIDAS[[#This Row],[CODIGO]],STOCK[[#All],[CODIGO]],STOCK[[#All],[DESCRIPCION]],"PRODUCTO INEXISTENTE",0)</f>
        <v>LAPIZ OE-150 NEGRO</v>
      </c>
      <c r="D1036" s="1">
        <v>45929</v>
      </c>
      <c r="E1036">
        <v>24</v>
      </c>
    </row>
    <row r="1037" spans="1:5" x14ac:dyDescent="0.25">
      <c r="A1037">
        <v>2648</v>
      </c>
      <c r="B1037" t="str">
        <f>SALIDAS[[#This Row],[CODIGO]]&amp;SALIDAS[[#This Row],[FECHA]]</f>
        <v>264845929</v>
      </c>
      <c r="C1037" t="str" cm="1">
        <f t="array" ref="C1037">_xlfn.XLOOKUP(SALIDAS[[#This Row],[CODIGO]],STOCK[[#All],[CODIGO]],STOCK[[#All],[DESCRIPCION]],"PRODUCTO INEXISTENTE",0)</f>
        <v>LAPIZ ROJO COLORCHECK</v>
      </c>
      <c r="D1037" s="1">
        <v>45929</v>
      </c>
      <c r="E1037">
        <v>1</v>
      </c>
    </row>
    <row r="1038" spans="1:5" x14ac:dyDescent="0.25">
      <c r="A1038">
        <v>2830</v>
      </c>
      <c r="B1038" t="str">
        <f>SALIDAS[[#This Row],[CODIGO]]&amp;SALIDAS[[#This Row],[FECHA]]</f>
        <v>283045929</v>
      </c>
      <c r="C1038" t="str" cm="1">
        <f t="array" ref="C1038">_xlfn.XLOOKUP(SALIDAS[[#This Row],[CODIGO]],STOCK[[#All],[CODIGO]],STOCK[[#All],[DESCRIPCION]],"PRODUCTO INEXISTENTE",0)</f>
        <v>MARCADOR SHARPIE</v>
      </c>
      <c r="D1038" s="1">
        <v>45929</v>
      </c>
      <c r="E1038">
        <v>2</v>
      </c>
    </row>
    <row r="1039" spans="1:5" x14ac:dyDescent="0.25">
      <c r="A1039">
        <v>3867</v>
      </c>
      <c r="B1039" t="str">
        <f>SALIDAS[[#This Row],[CODIGO]]&amp;SALIDAS[[#This Row],[FECHA]]</f>
        <v>386745929</v>
      </c>
      <c r="C1039" t="str" cm="1">
        <f t="array" ref="C1039">_xlfn.XLOOKUP(SALIDAS[[#This Row],[CODIGO]],STOCK[[#All],[CODIGO]],STOCK[[#All],[DESCRIPCION]],"PRODUCTO INEXISTENTE",0)</f>
        <v>RESMA CARTA 75GR REPROGRAF</v>
      </c>
      <c r="D1039" s="1">
        <v>45929</v>
      </c>
      <c r="E1039">
        <v>1</v>
      </c>
    </row>
    <row r="1040" spans="1:5" x14ac:dyDescent="0.25">
      <c r="A1040">
        <v>13993</v>
      </c>
      <c r="B1040" t="str">
        <f>SALIDAS[[#This Row],[CODIGO]]&amp;SALIDAS[[#This Row],[FECHA]]</f>
        <v>1399345929</v>
      </c>
      <c r="C1040" t="str" cm="1">
        <f t="array" ref="C1040">_xlfn.XLOOKUP(SALIDAS[[#This Row],[CODIGO]],STOCK[[#All],[CODIGO]],STOCK[[#All],[DESCRIPCION]],"PRODUCTO INEXISTENTE",0)</f>
        <v>TAJALAPIZ 2H GIGO</v>
      </c>
      <c r="D1040" s="1">
        <v>45929</v>
      </c>
      <c r="E1040">
        <v>2</v>
      </c>
    </row>
    <row r="1041" spans="1:5" x14ac:dyDescent="0.25">
      <c r="A1041">
        <v>4228</v>
      </c>
      <c r="B1041" t="str">
        <f>SALIDAS[[#This Row],[CODIGO]]&amp;SALIDAS[[#This Row],[FECHA]]</f>
        <v>422845929</v>
      </c>
      <c r="C1041" t="str" cm="1">
        <f t="array" ref="C1041">_xlfn.XLOOKUP(SALIDAS[[#This Row],[CODIGO]],STOCK[[#All],[CODIGO]],STOCK[[#All],[DESCRIPCION]],"PRODUCTO INEXISTENTE",0)</f>
        <v>TAJALAPIZ DEPOSITO FABER</v>
      </c>
      <c r="D1041" s="1">
        <v>45929</v>
      </c>
      <c r="E1041">
        <v>2</v>
      </c>
    </row>
    <row r="1042" spans="1:5" x14ac:dyDescent="0.25">
      <c r="A1042">
        <v>4312</v>
      </c>
      <c r="B1042" t="str">
        <f>SALIDAS[[#This Row],[CODIGO]]&amp;SALIDAS[[#This Row],[FECHA]]</f>
        <v>431245929</v>
      </c>
      <c r="C1042" t="str" cm="1">
        <f t="array" ref="C1042">_xlfn.XLOOKUP(SALIDAS[[#This Row],[CODIGO]],STOCK[[#All],[CODIGO]],STOCK[[#All],[DESCRIPCION]],"PRODUCTO INEXISTENTE",0)</f>
        <v>TEMPERA PAYASITO CAJA*6</v>
      </c>
      <c r="D1042" s="1">
        <v>45929</v>
      </c>
      <c r="E1042">
        <v>1</v>
      </c>
    </row>
    <row r="1043" spans="1:5" x14ac:dyDescent="0.25">
      <c r="A1043">
        <v>4455</v>
      </c>
      <c r="B1043" t="str">
        <f>SALIDAS[[#This Row],[CODIGO]]&amp;SALIDAS[[#This Row],[FECHA]]</f>
        <v>445545929</v>
      </c>
      <c r="C1043" t="str" cm="1">
        <f t="array" ref="C1043">_xlfn.XLOOKUP(SALIDAS[[#This Row],[CODIGO]],STOCK[[#All],[CODIGO]],STOCK[[#All],[DESCRIPCION]],"PRODUCTO INEXISTENTE",0)</f>
        <v>VASELINA CORRIENTE</v>
      </c>
      <c r="D1043" s="1">
        <v>45929</v>
      </c>
      <c r="E1043">
        <v>1</v>
      </c>
    </row>
    <row r="1044" spans="1:5" x14ac:dyDescent="0.25">
      <c r="A1044">
        <v>796</v>
      </c>
      <c r="B1044" t="str">
        <f>SALIDAS[[#This Row],[CODIGO]]&amp;SALIDAS[[#This Row],[FECHA]]</f>
        <v>79645929</v>
      </c>
      <c r="C1044" t="str" cm="1">
        <f t="array" ref="C1044">_xlfn.XLOOKUP(SALIDAS[[#This Row],[CODIGO]],STOCK[[#All],[CODIGO]],STOCK[[#All],[DESCRIPCION]],"PRODUCTO INEXISTENTE",0)</f>
        <v>BORRADOR PELIKAN PZ-60</v>
      </c>
      <c r="D1044" s="1">
        <v>45929</v>
      </c>
      <c r="E1044">
        <v>5</v>
      </c>
    </row>
    <row r="1045" spans="1:5" x14ac:dyDescent="0.25">
      <c r="A1045">
        <v>1119</v>
      </c>
      <c r="B1045" t="str">
        <f>SALIDAS[[#This Row],[CODIGO]]&amp;SALIDAS[[#This Row],[FECHA]]</f>
        <v>111945929</v>
      </c>
      <c r="C1045" t="str" cm="1">
        <f t="array" ref="C1045">_xlfn.XLOOKUP(SALIDAS[[#This Row],[CODIGO]],STOCK[[#All],[CODIGO]],STOCK[[#All],[DESCRIPCION]],"PRODUCTO INEXISTENTE",0)</f>
        <v>CARPETA PRESENTACION CARTA</v>
      </c>
      <c r="D1045" s="1">
        <v>45929</v>
      </c>
      <c r="E1045">
        <v>1</v>
      </c>
    </row>
    <row r="1046" spans="1:5" x14ac:dyDescent="0.25">
      <c r="A1046">
        <v>1341</v>
      </c>
      <c r="B1046" t="str">
        <f>SALIDAS[[#This Row],[CODIGO]]&amp;SALIDAS[[#This Row],[FECHA]]</f>
        <v>134145929</v>
      </c>
      <c r="C1046" t="str" cm="1">
        <f t="array" ref="C1046">_xlfn.XLOOKUP(SALIDAS[[#This Row],[CODIGO]],STOCK[[#All],[CODIGO]],STOCK[[#All],[DESCRIPCION]],"PRODUCTO INEXISTENTE",0)</f>
        <v>CARTULINA BRISTOL 1/8</v>
      </c>
      <c r="D1046" s="1">
        <v>45929</v>
      </c>
      <c r="E1046">
        <v>4</v>
      </c>
    </row>
    <row r="1047" spans="1:5" x14ac:dyDescent="0.25">
      <c r="A1047">
        <v>1250</v>
      </c>
      <c r="B1047" t="str">
        <f>SALIDAS[[#This Row],[CODIGO]]&amp;SALIDAS[[#This Row],[FECHA]]</f>
        <v>125045929</v>
      </c>
      <c r="C1047" t="str" cm="1">
        <f t="array" ref="C1047">_xlfn.XLOOKUP(SALIDAS[[#This Row],[CODIGO]],STOCK[[#All],[CODIGO]],STOCK[[#All],[DESCRIPCION]],"PRODUCTO INEXISTENTE",0)</f>
        <v>CARTON CARTULINA CALIBRE 14 "PLIEGO"</v>
      </c>
      <c r="D1047" s="1">
        <v>45929</v>
      </c>
      <c r="E1047">
        <v>1</v>
      </c>
    </row>
    <row r="1048" spans="1:5" x14ac:dyDescent="0.25">
      <c r="A1048">
        <v>1633</v>
      </c>
      <c r="B1048" t="str">
        <f>SALIDAS[[#This Row],[CODIGO]]&amp;SALIDAS[[#This Row],[FECHA]]</f>
        <v>163345929</v>
      </c>
      <c r="C1048" t="str" cm="1">
        <f t="array" ref="C1048">_xlfn.XLOOKUP(SALIDAS[[#This Row],[CODIGO]],STOCK[[#All],[CODIGO]],STOCK[[#All],[DESCRIPCION]],"PRODUCTO INEXISTENTE",0)</f>
        <v>COLOR GIGO*12</v>
      </c>
      <c r="D1048" s="1">
        <v>45929</v>
      </c>
      <c r="E1048">
        <v>1</v>
      </c>
    </row>
    <row r="1049" spans="1:5" x14ac:dyDescent="0.25">
      <c r="A1049">
        <v>14791</v>
      </c>
      <c r="B1049" t="str">
        <f>SALIDAS[[#This Row],[CODIGO]]&amp;SALIDAS[[#This Row],[FECHA]]</f>
        <v>1479145929</v>
      </c>
      <c r="C1049" t="str" cm="1">
        <f t="array" ref="C1049">_xlfn.XLOOKUP(SALIDAS[[#This Row],[CODIGO]],STOCK[[#All],[CODIGO]],STOCK[[#All],[DESCRIPCION]],"PRODUCTO INEXISTENTE",0)</f>
        <v>CUADERNO COSIDO 100H</v>
      </c>
      <c r="D1049" s="1">
        <v>45929</v>
      </c>
      <c r="E1049">
        <v>1</v>
      </c>
    </row>
    <row r="1050" spans="1:5" x14ac:dyDescent="0.25">
      <c r="A1050">
        <v>8102</v>
      </c>
      <c r="B1050" t="str">
        <f>SALIDAS[[#This Row],[CODIGO]]&amp;SALIDAS[[#This Row],[FECHA]]</f>
        <v>810245929</v>
      </c>
      <c r="C1050" t="str" cm="1">
        <f t="array" ref="C1050">_xlfn.XLOOKUP(SALIDAS[[#This Row],[CODIGO]],STOCK[[#All],[CODIGO]],STOCK[[#All],[DESCRIPCION]],"PRODUCTO INEXISTENTE",0)</f>
        <v>BOLI OE-076 S/GEL 0,7</v>
      </c>
      <c r="D1050" s="1">
        <v>45929</v>
      </c>
      <c r="E1050">
        <v>7</v>
      </c>
    </row>
    <row r="1051" spans="1:5" x14ac:dyDescent="0.25">
      <c r="A1051">
        <v>13282</v>
      </c>
      <c r="B1051" t="str">
        <f>SALIDAS[[#This Row],[CODIGO]]&amp;SALIDAS[[#This Row],[FECHA]]</f>
        <v>1328245929</v>
      </c>
      <c r="C1051" t="str" cm="1">
        <f t="array" ref="C1051">_xlfn.XLOOKUP(SALIDAS[[#This Row],[CODIGO]],STOCK[[#All],[CODIGO]],STOCK[[#All],[DESCRIPCION]],"PRODUCTO INEXISTENTE",0)</f>
        <v>BOLI OE-025 BORRABLE</v>
      </c>
      <c r="D1051" s="1">
        <v>45929</v>
      </c>
      <c r="E1051">
        <v>2</v>
      </c>
    </row>
    <row r="1052" spans="1:5" x14ac:dyDescent="0.25">
      <c r="A1052">
        <v>2653</v>
      </c>
      <c r="B1052" t="str">
        <f>SALIDAS[[#This Row],[CODIGO]]&amp;SALIDAS[[#This Row],[FECHA]]</f>
        <v>265345929</v>
      </c>
      <c r="C1052" t="str" cm="1">
        <f t="array" ref="C1052">_xlfn.XLOOKUP(SALIDAS[[#This Row],[CODIGO]],STOCK[[#All],[CODIGO]],STOCK[[#All],[DESCRIPCION]],"PRODUCTO INEXISTENTE",0)</f>
        <v>LAPIZ ROJO KORES</v>
      </c>
      <c r="D1052" s="1">
        <v>45929</v>
      </c>
      <c r="E1052">
        <v>1</v>
      </c>
    </row>
    <row r="1053" spans="1:5" x14ac:dyDescent="0.25">
      <c r="A1053">
        <v>3318</v>
      </c>
      <c r="B1053" t="str">
        <f>SALIDAS[[#This Row],[CODIGO]]&amp;SALIDAS[[#This Row],[FECHA]]</f>
        <v>331845929</v>
      </c>
      <c r="C1053" t="str" cm="1">
        <f t="array" ref="C1053">_xlfn.XLOOKUP(SALIDAS[[#This Row],[CODIGO]],STOCK[[#All],[CODIGO]],STOCK[[#All],[DESCRIPCION]],"PRODUCTO INEXISTENTE",0)</f>
        <v>PAPEL PERIODICO PLIEGO 70*100</v>
      </c>
      <c r="D1053" s="1">
        <v>45929</v>
      </c>
      <c r="E1053">
        <v>4</v>
      </c>
    </row>
    <row r="1054" spans="1:5" x14ac:dyDescent="0.25">
      <c r="A1054">
        <v>8835</v>
      </c>
      <c r="B1054" t="str">
        <f>SALIDAS[[#This Row],[CODIGO]]&amp;SALIDAS[[#This Row],[FECHA]]</f>
        <v>883545929</v>
      </c>
      <c r="C1054" t="str" cm="1">
        <f t="array" ref="C1054">_xlfn.XLOOKUP(SALIDAS[[#This Row],[CODIGO]],STOCK[[#All],[CODIGO]],STOCK[[#All],[DESCRIPCION]],"PRODUCTO INEXISTENTE",0)</f>
        <v>TAJALAPIZ DEPOSITO GIGO</v>
      </c>
      <c r="D1054" s="1">
        <v>45929</v>
      </c>
      <c r="E1054">
        <v>3</v>
      </c>
    </row>
    <row r="1055" spans="1:5" x14ac:dyDescent="0.25">
      <c r="A1055">
        <v>11540</v>
      </c>
      <c r="B1055" t="str">
        <f>SALIDAS[[#This Row],[CODIGO]]&amp;SALIDAS[[#This Row],[FECHA]]</f>
        <v>1154045929</v>
      </c>
      <c r="C1055" t="str" cm="1">
        <f t="array" ref="C1055">_xlfn.XLOOKUP(SALIDAS[[#This Row],[CODIGO]],STOCK[[#All],[CODIGO]],STOCK[[#All],[DESCRIPCION]],"PRODUCTO INEXISTENTE",0)</f>
        <v>SILICONA LIQUIDA OE-190 30ML</v>
      </c>
      <c r="D1055" s="1">
        <v>45929</v>
      </c>
      <c r="E1055">
        <v>2</v>
      </c>
    </row>
    <row r="1056" spans="1:5" x14ac:dyDescent="0.25">
      <c r="A1056">
        <v>9289</v>
      </c>
      <c r="B1056" t="str">
        <f>SALIDAS[[#This Row],[CODIGO]]&amp;SALIDAS[[#This Row],[FECHA]]</f>
        <v>928945930</v>
      </c>
      <c r="C1056" t="str" cm="1">
        <f t="array" ref="C1056">_xlfn.XLOOKUP(SALIDAS[[#This Row],[CODIGO]],STOCK[[#All],[CODIGO]],STOCK[[#All],[DESCRIPCION]],"PRODUCTO INEXISTENTE",0)</f>
        <v>BOLI OE-050 S/GEL 0,7 RETRACTIL GRUESO</v>
      </c>
      <c r="D1056" s="1">
        <v>45930</v>
      </c>
      <c r="E1056">
        <v>1</v>
      </c>
    </row>
    <row r="1057" spans="1:5" x14ac:dyDescent="0.25">
      <c r="A1057">
        <v>1710</v>
      </c>
      <c r="B1057" t="str">
        <f>SALIDAS[[#This Row],[CODIGO]]&amp;SALIDAS[[#This Row],[FECHA]]</f>
        <v>171045930</v>
      </c>
      <c r="C1057" t="str" cm="1">
        <f t="array" ref="C1057">_xlfn.XLOOKUP(SALIDAS[[#This Row],[CODIGO]],STOCK[[#All],[CODIGO]],STOCK[[#All],[DESCRIPCION]],"PRODUCTO INEXISTENTE",0)</f>
        <v>COMPAS METAL P/LAPIZ</v>
      </c>
      <c r="D1057" s="1">
        <v>45930</v>
      </c>
      <c r="E1057">
        <v>2</v>
      </c>
    </row>
    <row r="1058" spans="1:5" x14ac:dyDescent="0.25">
      <c r="A1058">
        <v>6202</v>
      </c>
      <c r="B1058" t="str">
        <f>SALIDAS[[#This Row],[CODIGO]]&amp;SALIDAS[[#This Row],[FECHA]]</f>
        <v>620245930</v>
      </c>
      <c r="C1058" t="str" cm="1">
        <f t="array" ref="C1058">_xlfn.XLOOKUP(SALIDAS[[#This Row],[CODIGO]],STOCK[[#All],[CODIGO]],STOCK[[#All],[DESCRIPCION]],"PRODUCTO INEXISTENTE",0)</f>
        <v>REGLA ALUMINIO 30CM</v>
      </c>
      <c r="D1058" s="1">
        <v>45930</v>
      </c>
      <c r="E1058">
        <v>1</v>
      </c>
    </row>
    <row r="1059" spans="1:5" x14ac:dyDescent="0.25">
      <c r="A1059">
        <v>4455</v>
      </c>
      <c r="B1059" t="str">
        <f>SALIDAS[[#This Row],[CODIGO]]&amp;SALIDAS[[#This Row],[FECHA]]</f>
        <v>445545930</v>
      </c>
      <c r="C1059" t="str" cm="1">
        <f t="array" ref="C1059">_xlfn.XLOOKUP(SALIDAS[[#This Row],[CODIGO]],STOCK[[#All],[CODIGO]],STOCK[[#All],[DESCRIPCION]],"PRODUCTO INEXISTENTE",0)</f>
        <v>VASELINA CORRIENTE</v>
      </c>
      <c r="D1059" s="1">
        <v>45930</v>
      </c>
      <c r="E1059">
        <v>2</v>
      </c>
    </row>
    <row r="1060" spans="1:5" x14ac:dyDescent="0.25">
      <c r="A1060">
        <v>1338</v>
      </c>
      <c r="B1060" t="str">
        <f>SALIDAS[[#This Row],[CODIGO]]&amp;SALIDAS[[#This Row],[FECHA]]</f>
        <v>133845930</v>
      </c>
      <c r="C1060" t="str" cm="1">
        <f t="array" ref="C1060">_xlfn.XLOOKUP(SALIDAS[[#This Row],[CODIGO]],STOCK[[#All],[CODIGO]],STOCK[[#All],[DESCRIPCION]],"PRODUCTO INEXISTENTE",0)</f>
        <v>CARTULINA PLANA 1/2</v>
      </c>
      <c r="D1060" s="1">
        <v>45930</v>
      </c>
      <c r="E1060">
        <v>4</v>
      </c>
    </row>
    <row r="1061" spans="1:5" x14ac:dyDescent="0.25">
      <c r="A1061">
        <v>3</v>
      </c>
      <c r="B1061" t="str">
        <f>SALIDAS[[#This Row],[CODIGO]]&amp;SALIDAS[[#This Row],[FECHA]]</f>
        <v>345930</v>
      </c>
      <c r="C1061" t="str" cm="1">
        <f t="array" ref="C1061">_xlfn.XLOOKUP(SALIDAS[[#This Row],[CODIGO]],STOCK[[#All],[CODIGO]],STOCK[[#All],[DESCRIPCION]],"PRODUCTO INEXISTENTE",0)</f>
        <v>HOJA DE VIDA 1003 DOBLE MINERVA</v>
      </c>
      <c r="D1061" s="1">
        <v>45930</v>
      </c>
      <c r="E1061">
        <v>2</v>
      </c>
    </row>
    <row r="1062" spans="1:5" x14ac:dyDescent="0.25">
      <c r="A1062">
        <v>15614</v>
      </c>
      <c r="B1062" t="str">
        <f>SALIDAS[[#This Row],[CODIGO]]&amp;SALIDAS[[#This Row],[FECHA]]</f>
        <v>1561445930</v>
      </c>
      <c r="C1062" t="str" cm="1">
        <f t="array" ref="C1062">_xlfn.XLOOKUP(SALIDAS[[#This Row],[CODIGO]],STOCK[[#All],[CODIGO]],STOCK[[#All],[DESCRIPCION]],"PRODUCTO INEXISTENTE",0)</f>
        <v>PAPEL REGALO PRIMAVERA</v>
      </c>
      <c r="D1062" s="1">
        <v>45930</v>
      </c>
      <c r="E1062">
        <v>1</v>
      </c>
    </row>
    <row r="1063" spans="1:5" x14ac:dyDescent="0.25">
      <c r="A1063">
        <v>640</v>
      </c>
      <c r="B1063" t="str">
        <f>SALIDAS[[#This Row],[CODIGO]]&amp;SALIDAS[[#This Row],[FECHA]]</f>
        <v>64045930</v>
      </c>
      <c r="C1063" t="str" cm="1">
        <f t="array" ref="C1063">_xlfn.XLOOKUP(SALIDAS[[#This Row],[CODIGO]],STOCK[[#All],[CODIGO]],STOCK[[#All],[DESCRIPCION]],"PRODUCTO INEXISTENTE",0)</f>
        <v>BOLA ICOPOR NO. 8</v>
      </c>
      <c r="D1063" s="1">
        <v>45930</v>
      </c>
      <c r="E1063">
        <v>2</v>
      </c>
    </row>
    <row r="1064" spans="1:5" x14ac:dyDescent="0.25">
      <c r="A1064">
        <v>11235</v>
      </c>
      <c r="B1064" t="str">
        <f>SALIDAS[[#This Row],[CODIGO]]&amp;SALIDAS[[#This Row],[FECHA]]</f>
        <v>1123545930</v>
      </c>
      <c r="C1064" t="str" cm="1">
        <f t="array" ref="C1064">_xlfn.XLOOKUP(SALIDAS[[#This Row],[CODIGO]],STOCK[[#All],[CODIGO]],STOCK[[#All],[DESCRIPCION]],"PRODUCTO INEXISTENTE",0)</f>
        <v>CARPETA OE-802 SEGURIDAD CARTA</v>
      </c>
      <c r="D1064" s="1">
        <v>45930</v>
      </c>
      <c r="E1064">
        <v>1</v>
      </c>
    </row>
    <row r="1065" spans="1:5" x14ac:dyDescent="0.25">
      <c r="A1065">
        <v>2603</v>
      </c>
      <c r="B1065" t="str">
        <f>SALIDAS[[#This Row],[CODIGO]]&amp;SALIDAS[[#This Row],[FECHA]]</f>
        <v>260345930</v>
      </c>
      <c r="C1065" t="str" cm="1">
        <f t="array" ref="C1065">_xlfn.XLOOKUP(SALIDAS[[#This Row],[CODIGO]],STOCK[[#All],[CODIGO]],STOCK[[#All],[DESCRIPCION]],"PRODUCTO INEXISTENTE",0)</f>
        <v>LAMINA ICOPOR 1/8 DE 10MM</v>
      </c>
      <c r="D1065" s="1">
        <v>45930</v>
      </c>
      <c r="E1065">
        <v>2</v>
      </c>
    </row>
    <row r="1066" spans="1:5" x14ac:dyDescent="0.25">
      <c r="A1066">
        <v>293</v>
      </c>
      <c r="B1066" t="str">
        <f>SALIDAS[[#This Row],[CODIGO]]&amp;SALIDAS[[#This Row],[FECHA]]</f>
        <v>29345930</v>
      </c>
      <c r="C1066" t="str" cm="1">
        <f t="array" ref="C1066">_xlfn.XLOOKUP(SALIDAS[[#This Row],[CODIGO]],STOCK[[#All],[CODIGO]],STOCK[[#All],[DESCRIPCION]],"PRODUCTO INEXISTENTE",0)</f>
        <v>ARCILLA 300GR</v>
      </c>
      <c r="D1066" s="1">
        <v>45930</v>
      </c>
      <c r="E1066">
        <v>7</v>
      </c>
    </row>
    <row r="1067" spans="1:5" x14ac:dyDescent="0.25">
      <c r="A1067">
        <v>3232</v>
      </c>
      <c r="B1067" t="str">
        <f>SALIDAS[[#This Row],[CODIGO]]&amp;SALIDAS[[#This Row],[FECHA]]</f>
        <v>323245930</v>
      </c>
      <c r="C1067" t="str" cm="1">
        <f t="array" ref="C1067">_xlfn.XLOOKUP(SALIDAS[[#This Row],[CODIGO]],STOCK[[#All],[CODIGO]],STOCK[[#All],[DESCRIPCION]],"PRODUCTO INEXISTENTE",0)</f>
        <v>PALILLO REDONDO CAJILLA</v>
      </c>
      <c r="D1067" s="1">
        <v>45930</v>
      </c>
      <c r="E1067">
        <v>1</v>
      </c>
    </row>
    <row r="1068" spans="1:5" x14ac:dyDescent="0.25">
      <c r="A1068">
        <v>4476</v>
      </c>
      <c r="B1068" t="str">
        <f>SALIDAS[[#This Row],[CODIGO]]&amp;SALIDAS[[#This Row],[FECHA]]</f>
        <v>447645930</v>
      </c>
      <c r="C1068" t="str" cm="1">
        <f t="array" ref="C1068">_xlfn.XLOOKUP(SALIDAS[[#This Row],[CODIGO]],STOCK[[#All],[CODIGO]],STOCK[[#All],[DESCRIPCION]],"PRODUCTO INEXISTENTE",0)</f>
        <v>PINTUCARITA PAYASITO</v>
      </c>
      <c r="D1068" s="1">
        <v>45930</v>
      </c>
      <c r="E1068">
        <v>2</v>
      </c>
    </row>
    <row r="1069" spans="1:5" x14ac:dyDescent="0.25">
      <c r="A1069">
        <v>18</v>
      </c>
      <c r="B1069" t="str">
        <f>SALIDAS[[#This Row],[CODIGO]]&amp;SALIDAS[[#This Row],[FECHA]]</f>
        <v>1845930</v>
      </c>
      <c r="C1069" t="str" cm="1">
        <f t="array" ref="C1069">_xlfn.XLOOKUP(SALIDAS[[#This Row],[CODIGO]],STOCK[[#All],[CODIGO]],STOCK[[#All],[DESCRIPCION]],"PRODUCTO INEXISTENTE",0)</f>
        <v>BOLI OE-164 GEL ESCARCHADO</v>
      </c>
      <c r="D1069" s="1">
        <v>45930</v>
      </c>
      <c r="E1069">
        <v>1</v>
      </c>
    </row>
    <row r="1070" spans="1:5" x14ac:dyDescent="0.25">
      <c r="A1070">
        <v>635</v>
      </c>
      <c r="B1070" t="str">
        <f>SALIDAS[[#This Row],[CODIGO]]&amp;SALIDAS[[#This Row],[FECHA]]</f>
        <v>63545930</v>
      </c>
      <c r="C1070" t="str" cm="1">
        <f t="array" ref="C1070">_xlfn.XLOOKUP(SALIDAS[[#This Row],[CODIGO]],STOCK[[#All],[CODIGO]],STOCK[[#All],[DESCRIPCION]],"PRODUCTO INEXISTENTE",0)</f>
        <v>BOLA ICOPOR NO. 3</v>
      </c>
      <c r="D1070" s="1">
        <v>45930</v>
      </c>
      <c r="E1070">
        <v>2</v>
      </c>
    </row>
    <row r="1071" spans="1:5" x14ac:dyDescent="0.25">
      <c r="A1071">
        <v>636</v>
      </c>
      <c r="B1071" t="str">
        <f>SALIDAS[[#This Row],[CODIGO]]&amp;SALIDAS[[#This Row],[FECHA]]</f>
        <v>63645930</v>
      </c>
      <c r="C1071" t="str" cm="1">
        <f t="array" ref="C1071">_xlfn.XLOOKUP(SALIDAS[[#This Row],[CODIGO]],STOCK[[#All],[CODIGO]],STOCK[[#All],[DESCRIPCION]],"PRODUCTO INEXISTENTE",0)</f>
        <v>BOLA ICOPOR NO. 4</v>
      </c>
      <c r="D1071" s="1">
        <v>45930</v>
      </c>
      <c r="E1071">
        <v>2</v>
      </c>
    </row>
    <row r="1072" spans="1:5" x14ac:dyDescent="0.25">
      <c r="A1072">
        <v>638</v>
      </c>
      <c r="B1072" t="str">
        <f>SALIDAS[[#This Row],[CODIGO]]&amp;SALIDAS[[#This Row],[FECHA]]</f>
        <v>63845930</v>
      </c>
      <c r="C1072" t="str" cm="1">
        <f t="array" ref="C1072">_xlfn.XLOOKUP(SALIDAS[[#This Row],[CODIGO]],STOCK[[#All],[CODIGO]],STOCK[[#All],[DESCRIPCION]],"PRODUCTO INEXISTENTE",0)</f>
        <v>BOLA ICOPOR NO. 6</v>
      </c>
      <c r="D1072" s="1">
        <v>45930</v>
      </c>
      <c r="E1072">
        <v>2</v>
      </c>
    </row>
    <row r="1073" spans="1:5" x14ac:dyDescent="0.25">
      <c r="A1073">
        <v>633</v>
      </c>
      <c r="B1073" t="str">
        <f>SALIDAS[[#This Row],[CODIGO]]&amp;SALIDAS[[#This Row],[FECHA]]</f>
        <v>63345930</v>
      </c>
      <c r="C1073" t="str" cm="1">
        <f t="array" ref="C1073">_xlfn.XLOOKUP(SALIDAS[[#This Row],[CODIGO]],STOCK[[#All],[CODIGO]],STOCK[[#All],[DESCRIPCION]],"PRODUCTO INEXISTENTE",0)</f>
        <v>BOLA ICOPOR NO. 1</v>
      </c>
      <c r="D1073" s="1">
        <v>45930</v>
      </c>
      <c r="E1073">
        <v>2</v>
      </c>
    </row>
    <row r="1074" spans="1:5" x14ac:dyDescent="0.25">
      <c r="A1074">
        <v>3682</v>
      </c>
      <c r="B1074" t="str">
        <f>SALIDAS[[#This Row],[CODIGO]]&amp;SALIDAS[[#This Row],[FECHA]]</f>
        <v>368245930</v>
      </c>
      <c r="C1074" t="str" cm="1">
        <f t="array" ref="C1074">_xlfn.XLOOKUP(SALIDAS[[#This Row],[CODIGO]],STOCK[[#All],[CODIGO]],STOCK[[#All],[DESCRIPCION]],"PRODUCTO INEXISTENTE",0)</f>
        <v>PLUMON PELIKAN COLORELLA</v>
      </c>
      <c r="D1074" s="1">
        <v>45930</v>
      </c>
      <c r="E1074">
        <v>1</v>
      </c>
    </row>
    <row r="1075" spans="1:5" x14ac:dyDescent="0.25">
      <c r="A1075">
        <v>780</v>
      </c>
      <c r="B1075" t="str">
        <f>SALIDAS[[#This Row],[CODIGO]]&amp;SALIDAS[[#This Row],[FECHA]]</f>
        <v>78045930</v>
      </c>
      <c r="C1075" t="str" cm="1">
        <f t="array" ref="C1075">_xlfn.XLOOKUP(SALIDAS[[#This Row],[CODIGO]],STOCK[[#All],[CODIGO]],STOCK[[#All],[DESCRIPCION]],"PRODUCTO INEXISTENTE",0)</f>
        <v>BORRADOR OE-120 GOMA COLORES P1000</v>
      </c>
      <c r="D1075" s="1">
        <v>45930</v>
      </c>
      <c r="E1075">
        <v>1</v>
      </c>
    </row>
    <row r="1076" spans="1:5" x14ac:dyDescent="0.25">
      <c r="A1076">
        <v>583</v>
      </c>
      <c r="B1076" t="str">
        <f>SALIDAS[[#This Row],[CODIGO]]&amp;SALIDAS[[#This Row],[FECHA]]</f>
        <v>58345930</v>
      </c>
      <c r="C1076" t="str" cm="1">
        <f t="array" ref="C1076">_xlfn.XLOOKUP(SALIDAS[[#This Row],[CODIGO]],STOCK[[#All],[CODIGO]],STOCK[[#All],[DESCRIPCION]],"PRODUCTO INEXISTENTE",0)</f>
        <v>BLOCK CARTA CUADROS 70H</v>
      </c>
      <c r="D1076" s="1">
        <v>45930</v>
      </c>
      <c r="E1076">
        <v>1</v>
      </c>
    </row>
    <row r="1077" spans="1:5" x14ac:dyDescent="0.25">
      <c r="A1077">
        <v>1341</v>
      </c>
      <c r="B1077" t="str">
        <f>SALIDAS[[#This Row],[CODIGO]]&amp;SALIDAS[[#This Row],[FECHA]]</f>
        <v>134145930</v>
      </c>
      <c r="C1077" t="str" cm="1">
        <f t="array" ref="C1077">_xlfn.XLOOKUP(SALIDAS[[#This Row],[CODIGO]],STOCK[[#All],[CODIGO]],STOCK[[#All],[DESCRIPCION]],"PRODUCTO INEXISTENTE",0)</f>
        <v>CARTULINA BRISTOL 1/8</v>
      </c>
      <c r="D1077" s="1">
        <v>45930</v>
      </c>
      <c r="E1077">
        <v>7</v>
      </c>
    </row>
    <row r="1078" spans="1:5" x14ac:dyDescent="0.25">
      <c r="A1078">
        <v>1369</v>
      </c>
      <c r="B1078" t="str">
        <f>SALIDAS[[#This Row],[CODIGO]]&amp;SALIDAS[[#This Row],[FECHA]]</f>
        <v>136945930</v>
      </c>
      <c r="C1078" t="str" cm="1">
        <f t="array" ref="C1078">_xlfn.XLOOKUP(SALIDAS[[#This Row],[CODIGO]],STOCK[[#All],[CODIGO]],STOCK[[#All],[DESCRIPCION]],"PRODUCTO INEXISTENTE",0)</f>
        <v>CARTULINA NEGRA FINA PLIEGO</v>
      </c>
      <c r="D1078" s="1">
        <v>45930</v>
      </c>
      <c r="E1078">
        <v>1</v>
      </c>
    </row>
    <row r="1079" spans="1:5" x14ac:dyDescent="0.25">
      <c r="A1079">
        <v>1349</v>
      </c>
      <c r="B1079" t="str">
        <f>SALIDAS[[#This Row],[CODIGO]]&amp;SALIDAS[[#This Row],[FECHA]]</f>
        <v>134945930</v>
      </c>
      <c r="C1079" t="str" cm="1">
        <f t="array" ref="C1079">_xlfn.XLOOKUP(SALIDAS[[#This Row],[CODIGO]],STOCK[[#All],[CODIGO]],STOCK[[#All],[DESCRIPCION]],"PRODUCTO INEXISTENTE",0)</f>
        <v>CARTULINA NEGRA FINA 1/8</v>
      </c>
      <c r="D1079" s="1">
        <v>45930</v>
      </c>
      <c r="E1079">
        <v>3</v>
      </c>
    </row>
    <row r="1080" spans="1:5" x14ac:dyDescent="0.25">
      <c r="A1080">
        <v>1250</v>
      </c>
      <c r="B1080" t="str">
        <f>SALIDAS[[#This Row],[CODIGO]]&amp;SALIDAS[[#This Row],[FECHA]]</f>
        <v>125045930</v>
      </c>
      <c r="C1080" t="str" cm="1">
        <f t="array" ref="C1080">_xlfn.XLOOKUP(SALIDAS[[#This Row],[CODIGO]],STOCK[[#All],[CODIGO]],STOCK[[#All],[DESCRIPCION]],"PRODUCTO INEXISTENTE",0)</f>
        <v>CARTON CARTULINA CALIBRE 14 "PLIEGO"</v>
      </c>
      <c r="D1080" s="1">
        <v>45930</v>
      </c>
      <c r="E1080">
        <v>4</v>
      </c>
    </row>
    <row r="1081" spans="1:5" x14ac:dyDescent="0.25">
      <c r="A1081">
        <v>1540</v>
      </c>
      <c r="B1081" t="str">
        <f>SALIDAS[[#This Row],[CODIGO]]&amp;SALIDAS[[#This Row],[FECHA]]</f>
        <v>154045930</v>
      </c>
      <c r="C1081" t="str" cm="1">
        <f t="array" ref="C1081">_xlfn.XLOOKUP(SALIDAS[[#This Row],[CODIGO]],STOCK[[#All],[CODIGO]],STOCK[[#All],[DESCRIPCION]],"PRODUCTO INEXISTENTE",0)</f>
        <v>CINTA TRANSPARENTE 12*15</v>
      </c>
      <c r="D1081" s="1">
        <v>45930</v>
      </c>
      <c r="E1081">
        <v>2</v>
      </c>
    </row>
    <row r="1082" spans="1:5" x14ac:dyDescent="0.25">
      <c r="A1082">
        <v>1788</v>
      </c>
      <c r="B1082" t="str">
        <f>SALIDAS[[#This Row],[CODIGO]]&amp;SALIDAS[[#This Row],[FECHA]]</f>
        <v>178845930</v>
      </c>
      <c r="C1082" t="str" cm="1">
        <f t="array" ref="C1082">_xlfn.XLOOKUP(SALIDAS[[#This Row],[CODIGO]],STOCK[[#All],[CODIGO]],STOCK[[#All],[DESCRIPCION]],"PRODUCTO INEXISTENTE",0)</f>
        <v>CORRECTOR LAPIZ OE-252</v>
      </c>
      <c r="D1082" s="1">
        <v>45930</v>
      </c>
      <c r="E1082">
        <v>2</v>
      </c>
    </row>
    <row r="1083" spans="1:5" x14ac:dyDescent="0.25">
      <c r="A1083">
        <v>10591</v>
      </c>
      <c r="B1083" t="str">
        <f>SALIDAS[[#This Row],[CODIGO]]&amp;SALIDAS[[#This Row],[FECHA]]</f>
        <v>1059145930</v>
      </c>
      <c r="C1083" t="str" cm="1">
        <f t="array" ref="C1083">_xlfn.XLOOKUP(SALIDAS[[#This Row],[CODIGO]],STOCK[[#All],[CODIGO]],STOCK[[#All],[DESCRIPCION]],"PRODUCTO INEXISTENTE",0)</f>
        <v>CUADERNO COSIDO 50H</v>
      </c>
      <c r="D1083" s="1">
        <v>45930</v>
      </c>
      <c r="E1083">
        <v>3</v>
      </c>
    </row>
    <row r="1084" spans="1:5" x14ac:dyDescent="0.25">
      <c r="A1084">
        <v>14791</v>
      </c>
      <c r="B1084" t="str">
        <f>SALIDAS[[#This Row],[CODIGO]]&amp;SALIDAS[[#This Row],[FECHA]]</f>
        <v>1479145930</v>
      </c>
      <c r="C1084" t="str" cm="1">
        <f t="array" ref="C1084">_xlfn.XLOOKUP(SALIDAS[[#This Row],[CODIGO]],STOCK[[#All],[CODIGO]],STOCK[[#All],[DESCRIPCION]],"PRODUCTO INEXISTENTE",0)</f>
        <v>CUADERNO COSIDO 100H</v>
      </c>
      <c r="D1084" s="1">
        <v>45930</v>
      </c>
      <c r="E1084">
        <v>3</v>
      </c>
    </row>
    <row r="1085" spans="1:5" x14ac:dyDescent="0.25">
      <c r="A1085">
        <v>14132</v>
      </c>
      <c r="B1085" t="str">
        <f>SALIDAS[[#This Row],[CODIGO]]&amp;SALIDAS[[#This Row],[FECHA]]</f>
        <v>1413245930</v>
      </c>
      <c r="C1085" t="str" cm="1">
        <f t="array" ref="C1085">_xlfn.XLOOKUP(SALIDAS[[#This Row],[CODIGO]],STOCK[[#All],[CODIGO]],STOCK[[#All],[DESCRIPCION]],"PRODUCTO INEXISTENTE",0)</f>
        <v>BOLI OE-052 S/GEL 0,7 RETRACTIL</v>
      </c>
      <c r="D1085" s="1">
        <v>45930</v>
      </c>
      <c r="E1085">
        <v>2</v>
      </c>
    </row>
    <row r="1086" spans="1:5" x14ac:dyDescent="0.25">
      <c r="A1086">
        <v>8102</v>
      </c>
      <c r="B1086" t="str">
        <f>SALIDAS[[#This Row],[CODIGO]]&amp;SALIDAS[[#This Row],[FECHA]]</f>
        <v>810245930</v>
      </c>
      <c r="C1086" t="str" cm="1">
        <f t="array" ref="C1086">_xlfn.XLOOKUP(SALIDAS[[#This Row],[CODIGO]],STOCK[[#All],[CODIGO]],STOCK[[#All],[DESCRIPCION]],"PRODUCTO INEXISTENTE",0)</f>
        <v>BOLI OE-076 S/GEL 0,7</v>
      </c>
      <c r="D1086" s="1">
        <v>45930</v>
      </c>
      <c r="E1086">
        <v>6</v>
      </c>
    </row>
    <row r="1087" spans="1:5" x14ac:dyDescent="0.25">
      <c r="A1087">
        <v>2247</v>
      </c>
      <c r="B1087" t="str">
        <f>SALIDAS[[#This Row],[CODIGO]]&amp;SALIDAS[[#This Row],[FECHA]]</f>
        <v>224745930</v>
      </c>
      <c r="C1087" t="str" cm="1">
        <f t="array" ref="C1087">_xlfn.XLOOKUP(SALIDAS[[#This Row],[CODIGO]],STOCK[[#All],[CODIGO]],STOCK[[#All],[DESCRIPCION]],"PRODUCTO INEXISTENTE",0)</f>
        <v>BOLI KILOMETRICO TAPA COLOR</v>
      </c>
      <c r="D1087" s="1">
        <v>45930</v>
      </c>
      <c r="E1087">
        <v>4</v>
      </c>
    </row>
    <row r="1088" spans="1:5" x14ac:dyDescent="0.25">
      <c r="A1088">
        <v>2346</v>
      </c>
      <c r="B1088" t="str">
        <f>SALIDAS[[#This Row],[CODIGO]]&amp;SALIDAS[[#This Row],[FECHA]]</f>
        <v>234645930</v>
      </c>
      <c r="C1088" t="str" cm="1">
        <f t="array" ref="C1088">_xlfn.XLOOKUP(SALIDAS[[#This Row],[CODIGO]],STOCK[[#All],[CODIGO]],STOCK[[#All],[DESCRIPCION]],"PRODUCTO INEXISTENTE",0)</f>
        <v>FICHA BIBLIOGRAFICA P*100</v>
      </c>
      <c r="D1088" s="1">
        <v>45930</v>
      </c>
      <c r="E1088">
        <v>1</v>
      </c>
    </row>
    <row r="1089" spans="1:5" x14ac:dyDescent="0.25">
      <c r="A1089">
        <v>9287</v>
      </c>
      <c r="B1089" t="str">
        <f>SALIDAS[[#This Row],[CODIGO]]&amp;SALIDAS[[#This Row],[FECHA]]</f>
        <v>928745930</v>
      </c>
      <c r="C1089" t="str" cm="1">
        <f t="array" ref="C1089">_xlfn.XLOOKUP(SALIDAS[[#This Row],[CODIGO]],STOCK[[#All],[CODIGO]],STOCK[[#All],[DESCRIPCION]],"PRODUCTO INEXISTENTE",0)</f>
        <v>FOMY ESCARCHADO 1/8</v>
      </c>
      <c r="D1089" s="1">
        <v>45930</v>
      </c>
      <c r="E1089">
        <v>5</v>
      </c>
    </row>
    <row r="1090" spans="1:5" x14ac:dyDescent="0.25">
      <c r="A1090">
        <v>8015</v>
      </c>
      <c r="B1090" t="str">
        <f>SALIDAS[[#This Row],[CODIGO]]&amp;SALIDAS[[#This Row],[FECHA]]</f>
        <v>801545930</v>
      </c>
      <c r="C1090" t="str" cm="1">
        <f t="array" ref="C1090">_xlfn.XLOOKUP(SALIDAS[[#This Row],[CODIGO]],STOCK[[#All],[CODIGO]],STOCK[[#All],[DESCRIPCION]],"PRODUCTO INEXISTENTE",0)</f>
        <v>FOMY 1/8</v>
      </c>
      <c r="D1090" s="1">
        <v>45930</v>
      </c>
      <c r="E1090">
        <v>2</v>
      </c>
    </row>
    <row r="1091" spans="1:5" x14ac:dyDescent="0.25">
      <c r="A1091">
        <v>7664</v>
      </c>
      <c r="B1091" t="str">
        <f>SALIDAS[[#This Row],[CODIGO]]&amp;SALIDAS[[#This Row],[FECHA]]</f>
        <v>766445930</v>
      </c>
      <c r="C1091" t="str" cm="1">
        <f t="array" ref="C1091">_xlfn.XLOOKUP(SALIDAS[[#This Row],[CODIGO]],STOCK[[#All],[CODIGO]],STOCK[[#All],[DESCRIPCION]],"PRODUCTO INEXISTENTE",0)</f>
        <v>LAPIZ OE-150 NEGRO</v>
      </c>
      <c r="D1091" s="1">
        <v>45930</v>
      </c>
      <c r="E1091">
        <v>2</v>
      </c>
    </row>
    <row r="1092" spans="1:5" x14ac:dyDescent="0.25">
      <c r="A1092">
        <v>2635</v>
      </c>
      <c r="B1092" t="str">
        <f>SALIDAS[[#This Row],[CODIGO]]&amp;SALIDAS[[#This Row],[FECHA]]</f>
        <v>263545930</v>
      </c>
      <c r="C1092" t="str" cm="1">
        <f t="array" ref="C1092">_xlfn.XLOOKUP(SALIDAS[[#This Row],[CODIGO]],STOCK[[#All],[CODIGO]],STOCK[[#All],[DESCRIPCION]],"PRODUCTO INEXISTENTE",0)</f>
        <v>LAPIZ MIRADO NEGRO</v>
      </c>
      <c r="D1092" s="1">
        <v>45930</v>
      </c>
      <c r="E1092">
        <v>1</v>
      </c>
    </row>
    <row r="1093" spans="1:5" x14ac:dyDescent="0.25">
      <c r="A1093">
        <v>4422</v>
      </c>
      <c r="B1093" t="str">
        <f>SALIDAS[[#This Row],[CODIGO]]&amp;SALIDAS[[#This Row],[FECHA]]</f>
        <v>442245930</v>
      </c>
      <c r="C1093" t="str" cm="1">
        <f t="array" ref="C1093">_xlfn.XLOOKUP(SALIDAS[[#This Row],[CODIGO]],STOCK[[#All],[CODIGO]],STOCK[[#All],[DESCRIPCION]],"PRODUCTO INEXISTENTE",0)</f>
        <v>PEGANTE BARRA OE-212 21GR</v>
      </c>
      <c r="D1093" s="1">
        <v>45930</v>
      </c>
      <c r="E1093">
        <v>1</v>
      </c>
    </row>
    <row r="1094" spans="1:5" x14ac:dyDescent="0.25">
      <c r="A1094">
        <v>4790</v>
      </c>
      <c r="B1094" t="str">
        <f>SALIDAS[[#This Row],[CODIGO]]&amp;SALIDAS[[#This Row],[FECHA]]</f>
        <v>479045930</v>
      </c>
      <c r="C1094" t="str" cm="1">
        <f t="array" ref="C1094">_xlfn.XLOOKUP(SALIDAS[[#This Row],[CODIGO]],STOCK[[#All],[CODIGO]],STOCK[[#All],[DESCRIPCION]],"PRODUCTO INEXISTENTE",0)</f>
        <v>PEGANTE BARRA OE-214 40GR</v>
      </c>
      <c r="D1094" s="1">
        <v>45930</v>
      </c>
      <c r="E1094">
        <v>1</v>
      </c>
    </row>
    <row r="1095" spans="1:5" x14ac:dyDescent="0.25">
      <c r="A1095">
        <v>3436</v>
      </c>
      <c r="B1095" t="str">
        <f>SALIDAS[[#This Row],[CODIGO]]&amp;SALIDAS[[#This Row],[FECHA]]</f>
        <v>343645930</v>
      </c>
      <c r="C1095" t="str" cm="1">
        <f t="array" ref="C1095">_xlfn.XLOOKUP(SALIDAS[[#This Row],[CODIGO]],STOCK[[#All],[CODIGO]],STOCK[[#All],[DESCRIPCION]],"PRODUCTO INEXISTENTE",0)</f>
        <v>PEGANTE LIQUIDO PAYASITO 40GR</v>
      </c>
      <c r="D1095" s="1">
        <v>45930</v>
      </c>
      <c r="E1095">
        <v>1</v>
      </c>
    </row>
    <row r="1096" spans="1:5" x14ac:dyDescent="0.25">
      <c r="A1096">
        <v>3271</v>
      </c>
      <c r="B1096" t="str">
        <f>SALIDAS[[#This Row],[CODIGO]]&amp;SALIDAS[[#This Row],[FECHA]]</f>
        <v>327145930</v>
      </c>
      <c r="C1096" t="str" cm="1">
        <f t="array" ref="C1096">_xlfn.XLOOKUP(SALIDAS[[#This Row],[CODIGO]],STOCK[[#All],[CODIGO]],STOCK[[#All],[DESCRIPCION]],"PRODUCTO INEXISTENTE",0)</f>
        <v>PAPEL CRAF PLIEGO 70*100</v>
      </c>
      <c r="D1096" s="1">
        <v>45930</v>
      </c>
      <c r="E1096">
        <v>5</v>
      </c>
    </row>
    <row r="1097" spans="1:5" x14ac:dyDescent="0.25">
      <c r="A1097">
        <v>3243</v>
      </c>
      <c r="B1097" t="str">
        <f>SALIDAS[[#This Row],[CODIGO]]&amp;SALIDAS[[#This Row],[FECHA]]</f>
        <v>324345930</v>
      </c>
      <c r="C1097" t="str" cm="1">
        <f t="array" ref="C1097">_xlfn.XLOOKUP(SALIDAS[[#This Row],[CODIGO]],STOCK[[#All],[CODIGO]],STOCK[[#All],[DESCRIPCION]],"PRODUCTO INEXISTENTE",0)</f>
        <v>PALO PINCHO 30CM *100</v>
      </c>
      <c r="D1097" s="1">
        <v>45930</v>
      </c>
      <c r="E1097">
        <v>4</v>
      </c>
    </row>
    <row r="1098" spans="1:5" x14ac:dyDescent="0.25">
      <c r="A1098">
        <v>3655</v>
      </c>
      <c r="B1098" t="str">
        <f>SALIDAS[[#This Row],[CODIGO]]&amp;SALIDAS[[#This Row],[FECHA]]</f>
        <v>365545930</v>
      </c>
      <c r="C1098" t="str" cm="1">
        <f t="array" ref="C1098">_xlfn.XLOOKUP(SALIDAS[[#This Row],[CODIGO]],STOCK[[#All],[CODIGO]],STOCK[[#All],[DESCRIPCION]],"PRODUCTO INEXISTENTE",0)</f>
        <v>PLASTILINA EN BARRA</v>
      </c>
      <c r="D1098" s="1">
        <v>45930</v>
      </c>
      <c r="E1098">
        <v>5</v>
      </c>
    </row>
    <row r="1099" spans="1:5" x14ac:dyDescent="0.25">
      <c r="A1099">
        <v>4122</v>
      </c>
      <c r="B1099" t="str">
        <f>SALIDAS[[#This Row],[CODIGO]]&amp;SALIDAS[[#This Row],[FECHA]]</f>
        <v>412245930</v>
      </c>
      <c r="C1099" t="str" cm="1">
        <f t="array" ref="C1099">_xlfn.XLOOKUP(SALIDAS[[#This Row],[CODIGO]],STOCK[[#All],[CODIGO]],STOCK[[#All],[DESCRIPCION]],"PRODUCTO INEXISTENTE",0)</f>
        <v>SILICONA BARRA DELGADA OE-196</v>
      </c>
      <c r="D1099" s="1">
        <v>45930</v>
      </c>
      <c r="E1099">
        <v>9</v>
      </c>
    </row>
    <row r="1100" spans="1:5" x14ac:dyDescent="0.25">
      <c r="A1100">
        <v>1264</v>
      </c>
      <c r="B1100" t="str">
        <f>SALIDAS[[#This Row],[CODIGO]]&amp;SALIDAS[[#This Row],[FECHA]]</f>
        <v>126445930</v>
      </c>
      <c r="C1100" t="str" cm="1">
        <f t="array" ref="C1100">_xlfn.XLOOKUP(SALIDAS[[#This Row],[CODIGO]],STOCK[[#All],[CODIGO]],STOCK[[#All],[DESCRIPCION]],"PRODUCTO INEXISTENTE",0)</f>
        <v>CARTON PAJA 1/8</v>
      </c>
      <c r="D1100" s="1">
        <v>45930</v>
      </c>
      <c r="E1100">
        <v>5</v>
      </c>
    </row>
    <row r="1101" spans="1:5" x14ac:dyDescent="0.25">
      <c r="A1101">
        <v>3243</v>
      </c>
      <c r="B1101" t="str">
        <f>SALIDAS[[#This Row],[CODIGO]]&amp;SALIDAS[[#This Row],[FECHA]]</f>
        <v>324345931</v>
      </c>
      <c r="C1101" t="str" cm="1">
        <f t="array" ref="C1101">_xlfn.XLOOKUP(SALIDAS[[#This Row],[CODIGO]],STOCK[[#All],[CODIGO]],STOCK[[#All],[DESCRIPCION]],"PRODUCTO INEXISTENTE",0)</f>
        <v>PALO PINCHO 30CM *100</v>
      </c>
      <c r="D1101" s="1">
        <v>45931</v>
      </c>
      <c r="E1101">
        <v>8</v>
      </c>
    </row>
    <row r="1102" spans="1:5" x14ac:dyDescent="0.25">
      <c r="A1102">
        <v>13624</v>
      </c>
      <c r="B1102" t="str">
        <f>SALIDAS[[#This Row],[CODIGO]]&amp;SALIDAS[[#This Row],[FECHA]]</f>
        <v>1362445931</v>
      </c>
      <c r="C1102" t="str" cm="1">
        <f t="array" ref="C1102">_xlfn.XLOOKUP(SALIDAS[[#This Row],[CODIGO]],STOCK[[#All],[CODIGO]],STOCK[[#All],[DESCRIPCION]],"PRODUCTO INEXISTENTE",0)</f>
        <v>TAPABOCAS</v>
      </c>
      <c r="D1102" s="1">
        <v>45931</v>
      </c>
      <c r="E1102">
        <v>3</v>
      </c>
    </row>
    <row r="1103" spans="1:5" x14ac:dyDescent="0.25">
      <c r="A1103">
        <v>1341</v>
      </c>
      <c r="B1103" t="str">
        <f>SALIDAS[[#This Row],[CODIGO]]&amp;SALIDAS[[#This Row],[FECHA]]</f>
        <v>134145931</v>
      </c>
      <c r="C1103" t="str" cm="1">
        <f t="array" ref="C1103">_xlfn.XLOOKUP(SALIDAS[[#This Row],[CODIGO]],STOCK[[#All],[CODIGO]],STOCK[[#All],[DESCRIPCION]],"PRODUCTO INEXISTENTE",0)</f>
        <v>CARTULINA BRISTOL 1/8</v>
      </c>
      <c r="D1103" s="1">
        <v>45931</v>
      </c>
      <c r="E1103">
        <v>5</v>
      </c>
    </row>
    <row r="1104" spans="1:5" x14ac:dyDescent="0.25">
      <c r="A1104">
        <v>1773</v>
      </c>
      <c r="B1104" t="str">
        <f>SALIDAS[[#This Row],[CODIGO]]&amp;SALIDAS[[#This Row],[FECHA]]</f>
        <v>177345931</v>
      </c>
      <c r="C1104" t="str" cm="1">
        <f t="array" ref="C1104">_xlfn.XLOOKUP(SALIDAS[[#This Row],[CODIGO]],STOCK[[#All],[CODIGO]],STOCK[[#All],[DESCRIPCION]],"PRODUCTO INEXISTENTE",0)</f>
        <v>CORRECTOR CINTA OE-260</v>
      </c>
      <c r="D1104" s="1">
        <v>45931</v>
      </c>
      <c r="E1104">
        <v>1</v>
      </c>
    </row>
    <row r="1105" spans="1:5" x14ac:dyDescent="0.25">
      <c r="A1105">
        <v>8102</v>
      </c>
      <c r="B1105" t="str">
        <f>SALIDAS[[#This Row],[CODIGO]]&amp;SALIDAS[[#This Row],[FECHA]]</f>
        <v>810245931</v>
      </c>
      <c r="C1105" t="str" cm="1">
        <f t="array" ref="C1105">_xlfn.XLOOKUP(SALIDAS[[#This Row],[CODIGO]],STOCK[[#All],[CODIGO]],STOCK[[#All],[DESCRIPCION]],"PRODUCTO INEXISTENTE",0)</f>
        <v>BOLI OE-076 S/GEL 0,7</v>
      </c>
      <c r="D1105" s="1">
        <v>45931</v>
      </c>
      <c r="E1105">
        <v>7</v>
      </c>
    </row>
    <row r="1106" spans="1:5" x14ac:dyDescent="0.25">
      <c r="A1106">
        <v>2653</v>
      </c>
      <c r="B1106" t="str">
        <f>SALIDAS[[#This Row],[CODIGO]]&amp;SALIDAS[[#This Row],[FECHA]]</f>
        <v>265345931</v>
      </c>
      <c r="C1106" t="str" cm="1">
        <f t="array" ref="C1106">_xlfn.XLOOKUP(SALIDAS[[#This Row],[CODIGO]],STOCK[[#All],[CODIGO]],STOCK[[#All],[DESCRIPCION]],"PRODUCTO INEXISTENTE",0)</f>
        <v>LAPIZ ROJO KORES</v>
      </c>
      <c r="D1106" s="1">
        <v>45931</v>
      </c>
      <c r="E1106">
        <v>1</v>
      </c>
    </row>
    <row r="1107" spans="1:5" x14ac:dyDescent="0.25">
      <c r="A1107">
        <v>1788</v>
      </c>
      <c r="B1107" t="str">
        <f>SALIDAS[[#This Row],[CODIGO]]&amp;SALIDAS[[#This Row],[FECHA]]</f>
        <v>178845931</v>
      </c>
      <c r="C1107" t="str" cm="1">
        <f t="array" ref="C1107">_xlfn.XLOOKUP(SALIDAS[[#This Row],[CODIGO]],STOCK[[#All],[CODIGO]],STOCK[[#All],[DESCRIPCION]],"PRODUCTO INEXISTENTE",0)</f>
        <v>CORRECTOR LAPIZ OE-252</v>
      </c>
      <c r="D1107" s="1">
        <v>45931</v>
      </c>
      <c r="E1107">
        <v>1</v>
      </c>
    </row>
    <row r="1108" spans="1:5" x14ac:dyDescent="0.25">
      <c r="A1108">
        <v>5137</v>
      </c>
      <c r="B1108" t="str">
        <f>SALIDAS[[#This Row],[CODIGO]]&amp;SALIDAS[[#This Row],[FECHA]]</f>
        <v>513745931</v>
      </c>
      <c r="C1108" t="str" cm="1">
        <f t="array" ref="C1108">_xlfn.XLOOKUP(SALIDAS[[#This Row],[CODIGO]],STOCK[[#All],[CODIGO]],STOCK[[#All],[DESCRIPCION]],"PRODUCTO INEXISTENTE",0)</f>
        <v>MINAS 0,5 FABER HB</v>
      </c>
      <c r="D1108" s="1">
        <v>45931</v>
      </c>
      <c r="E1108">
        <v>1</v>
      </c>
    </row>
    <row r="1109" spans="1:5" x14ac:dyDescent="0.25">
      <c r="A1109">
        <v>2770</v>
      </c>
      <c r="B1109" t="str">
        <f>SALIDAS[[#This Row],[CODIGO]]&amp;SALIDAS[[#This Row],[FECHA]]</f>
        <v>277045931</v>
      </c>
      <c r="C1109" t="str" cm="1">
        <f t="array" ref="C1109">_xlfn.XLOOKUP(SALIDAS[[#This Row],[CODIGO]],STOCK[[#All],[CODIGO]],STOCK[[#All],[DESCRIPCION]],"PRODUCTO INEXISTENTE",0)</f>
        <v>MANTECA CACAO LABIAL</v>
      </c>
      <c r="D1109" s="1">
        <v>45931</v>
      </c>
      <c r="E1109">
        <v>1</v>
      </c>
    </row>
    <row r="1110" spans="1:5" x14ac:dyDescent="0.25">
      <c r="A1110">
        <v>10591</v>
      </c>
      <c r="B1110" t="str">
        <f>SALIDAS[[#This Row],[CODIGO]]&amp;SALIDAS[[#This Row],[FECHA]]</f>
        <v>1059145931</v>
      </c>
      <c r="C1110" t="str" cm="1">
        <f t="array" ref="C1110">_xlfn.XLOOKUP(SALIDAS[[#This Row],[CODIGO]],STOCK[[#All],[CODIGO]],STOCK[[#All],[DESCRIPCION]],"PRODUCTO INEXISTENTE",0)</f>
        <v>CUADERNO COSIDO 50H</v>
      </c>
      <c r="D1110" s="1">
        <v>45931</v>
      </c>
      <c r="E1110">
        <v>3</v>
      </c>
    </row>
    <row r="1111" spans="1:5" x14ac:dyDescent="0.25">
      <c r="A1111">
        <v>5802</v>
      </c>
      <c r="B1111" t="str">
        <f>SALIDAS[[#This Row],[CODIGO]]&amp;SALIDAS[[#This Row],[FECHA]]</f>
        <v>580245931</v>
      </c>
      <c r="C1111" t="str" cm="1">
        <f t="array" ref="C1111">_xlfn.XLOOKUP(SALIDAS[[#This Row],[CODIGO]],STOCK[[#All],[CODIGO]],STOCK[[#All],[DESCRIPCION]],"PRODUCTO INEXISTENTE",0)</f>
        <v>TALONARIO RIFA PEQUEÑO IMPRESARTE</v>
      </c>
      <c r="D1111" s="1">
        <v>45931</v>
      </c>
      <c r="E1111">
        <v>1</v>
      </c>
    </row>
    <row r="1112" spans="1:5" x14ac:dyDescent="0.25">
      <c r="A1112">
        <v>1120</v>
      </c>
      <c r="B1112" t="str">
        <f>SALIDAS[[#This Row],[CODIGO]]&amp;SALIDAS[[#This Row],[FECHA]]</f>
        <v>112045931</v>
      </c>
      <c r="C1112" t="str" cm="1">
        <f t="array" ref="C1112">_xlfn.XLOOKUP(SALIDAS[[#This Row],[CODIGO]],STOCK[[#All],[CODIGO]],STOCK[[#All],[DESCRIPCION]],"PRODUCTO INEXISTENTE",0)</f>
        <v>CARPETA PRESENTACION OFICIO</v>
      </c>
      <c r="D1112" s="1">
        <v>45931</v>
      </c>
      <c r="E1112">
        <v>1</v>
      </c>
    </row>
    <row r="1113" spans="1:5" x14ac:dyDescent="0.25">
      <c r="A1113">
        <v>2648</v>
      </c>
      <c r="B1113" t="str">
        <f>SALIDAS[[#This Row],[CODIGO]]&amp;SALIDAS[[#This Row],[FECHA]]</f>
        <v>264845931</v>
      </c>
      <c r="C1113" t="str" cm="1">
        <f t="array" ref="C1113">_xlfn.XLOOKUP(SALIDAS[[#This Row],[CODIGO]],STOCK[[#All],[CODIGO]],STOCK[[#All],[DESCRIPCION]],"PRODUCTO INEXISTENTE",0)</f>
        <v>LAPIZ ROJO COLORCHECK</v>
      </c>
      <c r="D1113" s="1">
        <v>45931</v>
      </c>
      <c r="E1113">
        <v>3</v>
      </c>
    </row>
    <row r="1114" spans="1:5" x14ac:dyDescent="0.25">
      <c r="A1114">
        <v>2635</v>
      </c>
      <c r="B1114" t="str">
        <f>SALIDAS[[#This Row],[CODIGO]]&amp;SALIDAS[[#This Row],[FECHA]]</f>
        <v>263545931</v>
      </c>
      <c r="C1114" t="str" cm="1">
        <f t="array" ref="C1114">_xlfn.XLOOKUP(SALIDAS[[#This Row],[CODIGO]],STOCK[[#All],[CODIGO]],STOCK[[#All],[DESCRIPCION]],"PRODUCTO INEXISTENTE",0)</f>
        <v>LAPIZ MIRADO NEGRO</v>
      </c>
      <c r="D1114" s="1">
        <v>45931</v>
      </c>
      <c r="E1114">
        <v>1</v>
      </c>
    </row>
    <row r="1115" spans="1:5" x14ac:dyDescent="0.25">
      <c r="A1115">
        <v>8835</v>
      </c>
      <c r="B1115" t="str">
        <f>SALIDAS[[#This Row],[CODIGO]]&amp;SALIDAS[[#This Row],[FECHA]]</f>
        <v>883545931</v>
      </c>
      <c r="C1115" t="str" cm="1">
        <f t="array" ref="C1115">_xlfn.XLOOKUP(SALIDAS[[#This Row],[CODIGO]],STOCK[[#All],[CODIGO]],STOCK[[#All],[DESCRIPCION]],"PRODUCTO INEXISTENTE",0)</f>
        <v>TAJALAPIZ DEPOSITO GIGO</v>
      </c>
      <c r="D1115" s="1">
        <v>45931</v>
      </c>
      <c r="E1115">
        <v>2</v>
      </c>
    </row>
    <row r="1116" spans="1:5" x14ac:dyDescent="0.25">
      <c r="A1116">
        <v>3964</v>
      </c>
      <c r="B1116" t="str">
        <f>SALIDAS[[#This Row],[CODIGO]]&amp;SALIDAS[[#This Row],[FECHA]]</f>
        <v>396445931</v>
      </c>
      <c r="C1116" t="str" cm="1">
        <f t="array" ref="C1116">_xlfn.XLOOKUP(SALIDAS[[#This Row],[CODIGO]],STOCK[[#All],[CODIGO]],STOCK[[#All],[DESCRIPCION]],"PRODUCTO INEXISTENTE",0)</f>
        <v>ROTULOS PAQUETE</v>
      </c>
      <c r="D1116" s="1">
        <v>45931</v>
      </c>
      <c r="E1116">
        <v>1</v>
      </c>
    </row>
    <row r="1117" spans="1:5" x14ac:dyDescent="0.25">
      <c r="A1117">
        <v>2346</v>
      </c>
      <c r="B1117" t="str">
        <f>SALIDAS[[#This Row],[CODIGO]]&amp;SALIDAS[[#This Row],[FECHA]]</f>
        <v>234645931</v>
      </c>
      <c r="C1117" t="str" cm="1">
        <f t="array" ref="C1117">_xlfn.XLOOKUP(SALIDAS[[#This Row],[CODIGO]],STOCK[[#All],[CODIGO]],STOCK[[#All],[DESCRIPCION]],"PRODUCTO INEXISTENTE",0)</f>
        <v>FICHA BIBLIOGRAFICA P*100</v>
      </c>
      <c r="D1117" s="1">
        <v>45931</v>
      </c>
      <c r="E1117">
        <v>1</v>
      </c>
    </row>
    <row r="1118" spans="1:5" x14ac:dyDescent="0.25">
      <c r="A1118">
        <v>1367</v>
      </c>
      <c r="B1118" t="str">
        <f>SALIDAS[[#This Row],[CODIGO]]&amp;SALIDAS[[#This Row],[FECHA]]</f>
        <v>136745931</v>
      </c>
      <c r="C1118" t="str" cm="1">
        <f t="array" ref="C1118">_xlfn.XLOOKUP(SALIDAS[[#This Row],[CODIGO]],STOCK[[#All],[CODIGO]],STOCK[[#All],[DESCRIPCION]],"PRODUCTO INEXISTENTE",0)</f>
        <v>CARTULINA OPALINA CARTA</v>
      </c>
      <c r="D1118" s="1">
        <v>45931</v>
      </c>
      <c r="E1118">
        <v>2</v>
      </c>
    </row>
    <row r="1119" spans="1:5" x14ac:dyDescent="0.25">
      <c r="A1119">
        <v>2247</v>
      </c>
      <c r="B1119" t="str">
        <f>SALIDAS[[#This Row],[CODIGO]]&amp;SALIDAS[[#This Row],[FECHA]]</f>
        <v>224745931</v>
      </c>
      <c r="C1119" t="str" cm="1">
        <f t="array" ref="C1119">_xlfn.XLOOKUP(SALIDAS[[#This Row],[CODIGO]],STOCK[[#All],[CODIGO]],STOCK[[#All],[DESCRIPCION]],"PRODUCTO INEXISTENTE",0)</f>
        <v>BOLI KILOMETRICO TAPA COLOR</v>
      </c>
      <c r="D1119" s="1">
        <v>45931</v>
      </c>
      <c r="E1119">
        <v>1</v>
      </c>
    </row>
    <row r="1120" spans="1:5" x14ac:dyDescent="0.25">
      <c r="A1120">
        <v>1351</v>
      </c>
      <c r="B1120" t="str">
        <f>SALIDAS[[#This Row],[CODIGO]]&amp;SALIDAS[[#This Row],[FECHA]]</f>
        <v>135145931</v>
      </c>
      <c r="C1120" t="str" cm="1">
        <f t="array" ref="C1120">_xlfn.XLOOKUP(SALIDAS[[#This Row],[CODIGO]],STOCK[[#All],[CODIGO]],STOCK[[#All],[DESCRIPCION]],"PRODUCTO INEXISTENTE",0)</f>
        <v>CARTULINA BRISTOL PLIEGO 70*100</v>
      </c>
      <c r="D1120" s="1">
        <v>45931</v>
      </c>
      <c r="E1120">
        <v>4</v>
      </c>
    </row>
    <row r="1121" spans="1:5" x14ac:dyDescent="0.25">
      <c r="A1121">
        <v>3269</v>
      </c>
      <c r="B1121" t="str">
        <f>SALIDAS[[#This Row],[CODIGO]]&amp;SALIDAS[[#This Row],[FECHA]]</f>
        <v>326945931</v>
      </c>
      <c r="C1121" t="str" cm="1">
        <f t="array" ref="C1121">_xlfn.XLOOKUP(SALIDAS[[#This Row],[CODIGO]],STOCK[[#All],[CODIGO]],STOCK[[#All],[DESCRIPCION]],"PRODUCTO INEXISTENTE",0)</f>
        <v xml:space="preserve">PAPEL CELOFAN EXTRAFINO </v>
      </c>
      <c r="D1121" s="1">
        <v>45931</v>
      </c>
      <c r="E1121">
        <v>8</v>
      </c>
    </row>
    <row r="1122" spans="1:5" x14ac:dyDescent="0.25">
      <c r="A1122">
        <v>293</v>
      </c>
      <c r="B1122" t="str">
        <f>SALIDAS[[#This Row],[CODIGO]]&amp;SALIDAS[[#This Row],[FECHA]]</f>
        <v>29345931</v>
      </c>
      <c r="C1122" t="str" cm="1">
        <f t="array" ref="C1122">_xlfn.XLOOKUP(SALIDAS[[#This Row],[CODIGO]],STOCK[[#All],[CODIGO]],STOCK[[#All],[DESCRIPCION]],"PRODUCTO INEXISTENTE",0)</f>
        <v>ARCILLA 300GR</v>
      </c>
      <c r="D1122" s="1">
        <v>45931</v>
      </c>
      <c r="E1122">
        <v>4</v>
      </c>
    </row>
    <row r="1123" spans="1:5" x14ac:dyDescent="0.25">
      <c r="A1123">
        <v>1262</v>
      </c>
      <c r="B1123" t="str">
        <f>SALIDAS[[#This Row],[CODIGO]]&amp;SALIDAS[[#This Row],[FECHA]]</f>
        <v>126245931</v>
      </c>
      <c r="C1123" t="str" cm="1">
        <f t="array" ref="C1123">_xlfn.XLOOKUP(SALIDAS[[#This Row],[CODIGO]],STOCK[[#All],[CODIGO]],STOCK[[#All],[DESCRIPCION]],"PRODUCTO INEXISTENTE",0)</f>
        <v>CARTON PAJA 1/4</v>
      </c>
      <c r="D1123" s="1">
        <v>45931</v>
      </c>
      <c r="E1123">
        <v>1</v>
      </c>
    </row>
    <row r="1124" spans="1:5" x14ac:dyDescent="0.25">
      <c r="A1124">
        <v>14791</v>
      </c>
      <c r="B1124" t="str">
        <f>SALIDAS[[#This Row],[CODIGO]]&amp;SALIDAS[[#This Row],[FECHA]]</f>
        <v>1479145931</v>
      </c>
      <c r="C1124" t="str" cm="1">
        <f t="array" ref="C1124">_xlfn.XLOOKUP(SALIDAS[[#This Row],[CODIGO]],STOCK[[#All],[CODIGO]],STOCK[[#All],[DESCRIPCION]],"PRODUCTO INEXISTENTE",0)</f>
        <v>CUADERNO COSIDO 100H</v>
      </c>
      <c r="D1124" s="1">
        <v>45931</v>
      </c>
      <c r="E1124">
        <v>1</v>
      </c>
    </row>
    <row r="1125" spans="1:5" x14ac:dyDescent="0.25">
      <c r="A1125">
        <v>1540</v>
      </c>
      <c r="B1125" t="str">
        <f>SALIDAS[[#This Row],[CODIGO]]&amp;SALIDAS[[#This Row],[FECHA]]</f>
        <v>154045931</v>
      </c>
      <c r="C1125" t="str" cm="1">
        <f t="array" ref="C1125">_xlfn.XLOOKUP(SALIDAS[[#This Row],[CODIGO]],STOCK[[#All],[CODIGO]],STOCK[[#All],[DESCRIPCION]],"PRODUCTO INEXISTENTE",0)</f>
        <v>CINTA TRANSPARENTE 12*15</v>
      </c>
      <c r="D1125" s="1">
        <v>45931</v>
      </c>
      <c r="E1125">
        <v>1</v>
      </c>
    </row>
    <row r="1126" spans="1:5" x14ac:dyDescent="0.25">
      <c r="A1126">
        <v>3400</v>
      </c>
      <c r="B1126" t="str">
        <f>SALIDAS[[#This Row],[CODIGO]]&amp;SALIDAS[[#This Row],[FECHA]]</f>
        <v>340045931</v>
      </c>
      <c r="C1126" t="str" cm="1">
        <f t="array" ref="C1126">_xlfn.XLOOKUP(SALIDAS[[#This Row],[CODIGO]],STOCK[[#All],[CODIGO]],STOCK[[#All],[DESCRIPCION]],"PRODUCTO INEXISTENTE",0)</f>
        <v>FACTURERA 1/72 PERIODICO 45H</v>
      </c>
      <c r="D1126" s="1">
        <v>45931</v>
      </c>
      <c r="E1126">
        <v>1</v>
      </c>
    </row>
    <row r="1127" spans="1:5" x14ac:dyDescent="0.25">
      <c r="A1127">
        <v>9287</v>
      </c>
      <c r="B1127" t="str">
        <f>SALIDAS[[#This Row],[CODIGO]]&amp;SALIDAS[[#This Row],[FECHA]]</f>
        <v>928745931</v>
      </c>
      <c r="C1127" t="str" cm="1">
        <f t="array" ref="C1127">_xlfn.XLOOKUP(SALIDAS[[#This Row],[CODIGO]],STOCK[[#All],[CODIGO]],STOCK[[#All],[DESCRIPCION]],"PRODUCTO INEXISTENTE",0)</f>
        <v>FOMY ESCARCHADO 1/8</v>
      </c>
      <c r="D1127" s="1">
        <v>45931</v>
      </c>
      <c r="E1127">
        <v>3</v>
      </c>
    </row>
    <row r="1128" spans="1:5" x14ac:dyDescent="0.25">
      <c r="A1128">
        <v>8015</v>
      </c>
      <c r="B1128" t="str">
        <f>SALIDAS[[#This Row],[CODIGO]]&amp;SALIDAS[[#This Row],[FECHA]]</f>
        <v>801545931</v>
      </c>
      <c r="C1128" t="str" cm="1">
        <f t="array" ref="C1128">_xlfn.XLOOKUP(SALIDAS[[#This Row],[CODIGO]],STOCK[[#All],[CODIGO]],STOCK[[#All],[DESCRIPCION]],"PRODUCTO INEXISTENTE",0)</f>
        <v>FOMY 1/8</v>
      </c>
      <c r="D1128" s="1">
        <v>45931</v>
      </c>
      <c r="E1128">
        <v>2</v>
      </c>
    </row>
    <row r="1129" spans="1:5" x14ac:dyDescent="0.25">
      <c r="A1129">
        <v>4312</v>
      </c>
      <c r="B1129" t="str">
        <f>SALIDAS[[#This Row],[CODIGO]]&amp;SALIDAS[[#This Row],[FECHA]]</f>
        <v>431245931</v>
      </c>
      <c r="C1129" t="str" cm="1">
        <f t="array" ref="C1129">_xlfn.XLOOKUP(SALIDAS[[#This Row],[CODIGO]],STOCK[[#All],[CODIGO]],STOCK[[#All],[DESCRIPCION]],"PRODUCTO INEXISTENTE",0)</f>
        <v>TEMPERA PAYASITO CAJA*6</v>
      </c>
      <c r="D1129" s="1">
        <v>45931</v>
      </c>
      <c r="E1129">
        <v>1</v>
      </c>
    </row>
    <row r="1130" spans="1:5" x14ac:dyDescent="0.25">
      <c r="A1130">
        <v>4470</v>
      </c>
      <c r="B1130" t="str">
        <f>SALIDAS[[#This Row],[CODIGO]]&amp;SALIDAS[[#This Row],[FECHA]]</f>
        <v>447045931</v>
      </c>
      <c r="C1130" t="str" cm="1">
        <f t="array" ref="C1130">_xlfn.XLOOKUP(SALIDAS[[#This Row],[CODIGO]],STOCK[[#All],[CODIGO]],STOCK[[#All],[DESCRIPCION]],"PRODUCTO INEXISTENTE",0)</f>
        <v>VINILO PAYASITO 125GR</v>
      </c>
      <c r="D1130" s="1">
        <v>45931</v>
      </c>
      <c r="E1130">
        <v>1</v>
      </c>
    </row>
    <row r="1131" spans="1:5" x14ac:dyDescent="0.25">
      <c r="A1131">
        <v>4475</v>
      </c>
      <c r="B1131" t="str">
        <f>SALIDAS[[#This Row],[CODIGO]]&amp;SALIDAS[[#This Row],[FECHA]]</f>
        <v>447545931</v>
      </c>
      <c r="C1131" t="str" cm="1">
        <f t="array" ref="C1131">_xlfn.XLOOKUP(SALIDAS[[#This Row],[CODIGO]],STOCK[[#All],[CODIGO]],STOCK[[#All],[DESCRIPCION]],"PRODUCTO INEXISTENTE",0)</f>
        <v>VINILO PAYASITO 80GR</v>
      </c>
      <c r="D1131" s="1">
        <v>45931</v>
      </c>
      <c r="E1131">
        <v>1</v>
      </c>
    </row>
    <row r="1132" spans="1:5" x14ac:dyDescent="0.25">
      <c r="A1132">
        <v>11541</v>
      </c>
      <c r="B1132" t="str">
        <f>SALIDAS[[#This Row],[CODIGO]]&amp;SALIDAS[[#This Row],[FECHA]]</f>
        <v>1154145931</v>
      </c>
      <c r="C1132" t="str" cm="1">
        <f t="array" ref="C1132">_xlfn.XLOOKUP(SALIDAS[[#This Row],[CODIGO]],STOCK[[#All],[CODIGO]],STOCK[[#All],[DESCRIPCION]],"PRODUCTO INEXISTENTE",0)</f>
        <v>SILICONA LIQUIDA OE-191 60ML</v>
      </c>
      <c r="D1132" s="1">
        <v>45931</v>
      </c>
      <c r="E1132">
        <v>2</v>
      </c>
    </row>
    <row r="1133" spans="1:5" x14ac:dyDescent="0.25">
      <c r="A1133">
        <v>2598</v>
      </c>
      <c r="B1133" t="str">
        <f>SALIDAS[[#This Row],[CODIGO]]&amp;SALIDAS[[#This Row],[FECHA]]</f>
        <v>259845931</v>
      </c>
      <c r="C1133" t="str" cm="1">
        <f t="array" ref="C1133">_xlfn.XLOOKUP(SALIDAS[[#This Row],[CODIGO]],STOCK[[#All],[CODIGO]],STOCK[[#All],[DESCRIPCION]],"PRODUCTO INEXISTENTE",0)</f>
        <v>LAMINA ICOPOR 1/4 DE 10MM</v>
      </c>
      <c r="D1133" s="1">
        <v>45931</v>
      </c>
      <c r="E1133">
        <v>2</v>
      </c>
    </row>
    <row r="1134" spans="1:5" x14ac:dyDescent="0.25">
      <c r="A1134">
        <v>8004</v>
      </c>
      <c r="B1134" t="str">
        <f>SALIDAS[[#This Row],[CODIGO]]&amp;SALIDAS[[#This Row],[FECHA]]</f>
        <v>800445931</v>
      </c>
      <c r="C1134" t="str" cm="1">
        <f t="array" ref="C1134">_xlfn.XLOOKUP(SALIDAS[[#This Row],[CODIGO]],STOCK[[#All],[CODIGO]],STOCK[[#All],[DESCRIPCION]],"PRODUCTO INEXISTENTE",0)</f>
        <v>TIJERA OE-228 OFICINA 6,5</v>
      </c>
      <c r="D1134" s="1">
        <v>45931</v>
      </c>
      <c r="E1134">
        <v>1</v>
      </c>
    </row>
    <row r="1135" spans="1:5" x14ac:dyDescent="0.25">
      <c r="A1135">
        <v>3271</v>
      </c>
      <c r="B1135" t="str">
        <f>SALIDAS[[#This Row],[CODIGO]]&amp;SALIDAS[[#This Row],[FECHA]]</f>
        <v>327145931</v>
      </c>
      <c r="C1135" t="str" cm="1">
        <f t="array" ref="C1135">_xlfn.XLOOKUP(SALIDAS[[#This Row],[CODIGO]],STOCK[[#All],[CODIGO]],STOCK[[#All],[DESCRIPCION]],"PRODUCTO INEXISTENTE",0)</f>
        <v>PAPEL CRAF PLIEGO 70*100</v>
      </c>
      <c r="D1135" s="1">
        <v>45931</v>
      </c>
      <c r="E1135">
        <v>3</v>
      </c>
    </row>
    <row r="1136" spans="1:5" x14ac:dyDescent="0.25">
      <c r="A1136">
        <v>723</v>
      </c>
      <c r="B1136" t="str">
        <f>SALIDAS[[#This Row],[CODIGO]]&amp;SALIDAS[[#This Row],[FECHA]]</f>
        <v>72345931</v>
      </c>
      <c r="C1136" t="str" cm="1">
        <f t="array" ref="C1136">_xlfn.XLOOKUP(SALIDAS[[#This Row],[CODIGO]],STOCK[[#All],[CODIGO]],STOCK[[#All],[DESCRIPCION]],"PRODUCTO INEXISTENTE",0)</f>
        <v>BOLSILLO CATALOGO OFICIO GRUESO PQ25</v>
      </c>
      <c r="D1136" s="1">
        <v>45931</v>
      </c>
      <c r="E1136">
        <v>2</v>
      </c>
    </row>
    <row r="1137" spans="1:5" x14ac:dyDescent="0.25">
      <c r="A1137">
        <v>1271</v>
      </c>
      <c r="B1137" t="str">
        <f>SALIDAS[[#This Row],[CODIGO]]&amp;SALIDAS[[#This Row],[FECHA]]</f>
        <v>127145931</v>
      </c>
      <c r="C1137" t="str" cm="1">
        <f t="array" ref="C1137">_xlfn.XLOOKUP(SALIDAS[[#This Row],[CODIGO]],STOCK[[#All],[CODIGO]],STOCK[[#All],[DESCRIPCION]],"PRODUCTO INEXISTENTE",0)</f>
        <v>CARTON PRENSADO 1/8</v>
      </c>
      <c r="D1137" s="1">
        <v>45931</v>
      </c>
      <c r="E1137">
        <v>1</v>
      </c>
    </row>
    <row r="1138" spans="1:5" x14ac:dyDescent="0.25">
      <c r="A1138">
        <v>4313</v>
      </c>
      <c r="B1138" t="str">
        <f>SALIDAS[[#This Row],[CODIGO]]&amp;SALIDAS[[#This Row],[FECHA]]</f>
        <v>431345931</v>
      </c>
      <c r="C1138" t="str" cm="1">
        <f t="array" ref="C1138">_xlfn.XLOOKUP(SALIDAS[[#This Row],[CODIGO]],STOCK[[#All],[CODIGO]],STOCK[[#All],[DESCRIPCION]],"PRODUCTO INEXISTENTE",0)</f>
        <v>TEMPERA PAYASITO</v>
      </c>
      <c r="D1138" s="1">
        <v>45931</v>
      </c>
      <c r="E1138">
        <v>2</v>
      </c>
    </row>
    <row r="1139" spans="1:5" x14ac:dyDescent="0.25">
      <c r="A1139">
        <v>3370</v>
      </c>
      <c r="B1139" t="str">
        <f>SALIDAS[[#This Row],[CODIGO]]&amp;SALIDAS[[#This Row],[FECHA]]</f>
        <v>337045931</v>
      </c>
      <c r="C1139" t="str" cm="1">
        <f t="array" ref="C1139">_xlfn.XLOOKUP(SALIDAS[[#This Row],[CODIGO]],STOCK[[#All],[CODIGO]],STOCK[[#All],[DESCRIPCION]],"PRODUCTO INEXISTENTE",0)</f>
        <v>PASTA CATALOGO 0,5 CARTA ECONOMICO</v>
      </c>
      <c r="D1139" s="1">
        <v>45931</v>
      </c>
      <c r="E1139">
        <v>1</v>
      </c>
    </row>
    <row r="1140" spans="1:5" x14ac:dyDescent="0.25">
      <c r="A1140">
        <v>720</v>
      </c>
      <c r="B1140" t="str">
        <f>SALIDAS[[#This Row],[CODIGO]]&amp;SALIDAS[[#This Row],[FECHA]]</f>
        <v>72045931</v>
      </c>
      <c r="C1140" t="str" cm="1">
        <f t="array" ref="C1140">_xlfn.XLOOKUP(SALIDAS[[#This Row],[CODIGO]],STOCK[[#All],[CODIGO]],STOCK[[#All],[DESCRIPCION]],"PRODUCTO INEXISTENTE",0)</f>
        <v>BOLSILLO CATALOGO CARTA GRUESO PQ25</v>
      </c>
      <c r="D1140" s="1">
        <v>45931</v>
      </c>
      <c r="E1140">
        <v>7</v>
      </c>
    </row>
    <row r="1141" spans="1:5" x14ac:dyDescent="0.25">
      <c r="A1141">
        <v>1543</v>
      </c>
      <c r="B1141" t="str">
        <f>SALIDAS[[#This Row],[CODIGO]]&amp;SALIDAS[[#This Row],[FECHA]]</f>
        <v>154345931</v>
      </c>
      <c r="C1141" t="str" cm="1">
        <f t="array" ref="C1141">_xlfn.XLOOKUP(SALIDAS[[#This Row],[CODIGO]],STOCK[[#All],[CODIGO]],STOCK[[#All],[DESCRIPCION]],"PRODUCTO INEXISTENTE",0)</f>
        <v xml:space="preserve">CINTA TRANSPARENTE 12*25 </v>
      </c>
      <c r="D1141" s="1">
        <v>45931</v>
      </c>
      <c r="E1141">
        <v>1</v>
      </c>
    </row>
    <row r="1142" spans="1:5" x14ac:dyDescent="0.25">
      <c r="A1142">
        <v>435</v>
      </c>
      <c r="B1142" t="str">
        <f>SALIDAS[[#This Row],[CODIGO]]&amp;SALIDAS[[#This Row],[FECHA]]</f>
        <v>43545931</v>
      </c>
      <c r="C1142" t="str" cm="1">
        <f t="array" ref="C1142">_xlfn.XLOOKUP(SALIDAS[[#This Row],[CODIGO]],STOCK[[#All],[CODIGO]],STOCK[[#All],[DESCRIPCION]],"PRODUCTO INEXISTENTE",0)</f>
        <v>BALSO CUADRADO DE 8*8MM</v>
      </c>
      <c r="D1142" s="1">
        <v>45931</v>
      </c>
      <c r="E1142">
        <v>1</v>
      </c>
    </row>
    <row r="1143" spans="1:5" x14ac:dyDescent="0.25">
      <c r="A1143">
        <v>521</v>
      </c>
      <c r="B1143" t="str">
        <f>SALIDAS[[#This Row],[CODIGO]]&amp;SALIDAS[[#This Row],[FECHA]]</f>
        <v>52145931</v>
      </c>
      <c r="C1143" t="str" cm="1">
        <f t="array" ref="C1143">_xlfn.XLOOKUP(SALIDAS[[#This Row],[CODIGO]],STOCK[[#All],[CODIGO]],STOCK[[#All],[DESCRIPCION]],"PRODUCTO INEXISTENTE",0)</f>
        <v xml:space="preserve">BILLETE DIDACTICO </v>
      </c>
      <c r="D1143" s="1">
        <v>45931</v>
      </c>
      <c r="E1143">
        <v>1</v>
      </c>
    </row>
    <row r="1144" spans="1:5" x14ac:dyDescent="0.25">
      <c r="A1144">
        <v>15614</v>
      </c>
      <c r="B1144" t="str">
        <f>SALIDAS[[#This Row],[CODIGO]]&amp;SALIDAS[[#This Row],[FECHA]]</f>
        <v>1561445931</v>
      </c>
      <c r="C1144" t="str" cm="1">
        <f t="array" ref="C1144">_xlfn.XLOOKUP(SALIDAS[[#This Row],[CODIGO]],STOCK[[#All],[CODIGO]],STOCK[[#All],[DESCRIPCION]],"PRODUCTO INEXISTENTE",0)</f>
        <v>PAPEL REGALO PRIMAVERA</v>
      </c>
      <c r="D1144" s="1">
        <v>45931</v>
      </c>
      <c r="E1144">
        <v>5</v>
      </c>
    </row>
    <row r="1145" spans="1:5" x14ac:dyDescent="0.25">
      <c r="A1145">
        <v>17791</v>
      </c>
      <c r="B1145" t="str">
        <f>SALIDAS[[#This Row],[CODIGO]]&amp;SALIDAS[[#This Row],[FECHA]]</f>
        <v>1779145931</v>
      </c>
      <c r="C1145" t="str" cm="1">
        <f t="array" ref="C1145">_xlfn.XLOOKUP(SALIDAS[[#This Row],[CODIGO]],STOCK[[#All],[CODIGO]],STOCK[[#All],[DESCRIPCION]],"PRODUCTO INEXISTENTE",0)</f>
        <v>LAPIZ CARBONCILLO CHARCOAL</v>
      </c>
      <c r="D1145" s="1">
        <v>45931</v>
      </c>
      <c r="E1145">
        <v>1</v>
      </c>
    </row>
    <row r="1146" spans="1:5" x14ac:dyDescent="0.25">
      <c r="A1146">
        <v>2515</v>
      </c>
      <c r="B1146" t="str">
        <f>SALIDAS[[#This Row],[CODIGO]]&amp;SALIDAS[[#This Row],[FECHA]]</f>
        <v>251545931</v>
      </c>
      <c r="C1146" t="str" cm="1">
        <f t="array" ref="C1146">_xlfn.XLOOKUP(SALIDAS[[#This Row],[CODIGO]],STOCK[[#All],[CODIGO]],STOCK[[#All],[DESCRIPCION]],"PRODUCTO INEXISTENTE",0)</f>
        <v>HOJA EXAMEN</v>
      </c>
      <c r="D1146" s="1">
        <v>45931</v>
      </c>
      <c r="E1146">
        <v>1</v>
      </c>
    </row>
    <row r="1147" spans="1:5" x14ac:dyDescent="0.25">
      <c r="A1147">
        <v>1369</v>
      </c>
      <c r="B1147" t="str">
        <f>SALIDAS[[#This Row],[CODIGO]]&amp;SALIDAS[[#This Row],[FECHA]]</f>
        <v>136945931</v>
      </c>
      <c r="C1147" t="str" cm="1">
        <f t="array" ref="C1147">_xlfn.XLOOKUP(SALIDAS[[#This Row],[CODIGO]],STOCK[[#All],[CODIGO]],STOCK[[#All],[DESCRIPCION]],"PRODUCTO INEXISTENTE",0)</f>
        <v>CARTULINA NEGRA FINA PLIEGO</v>
      </c>
      <c r="D1147" s="1">
        <v>45931</v>
      </c>
      <c r="E1147">
        <v>1</v>
      </c>
    </row>
    <row r="1148" spans="1:5" x14ac:dyDescent="0.25">
      <c r="A1148">
        <v>1264</v>
      </c>
      <c r="B1148" t="str">
        <f>SALIDAS[[#This Row],[CODIGO]]&amp;SALIDAS[[#This Row],[FECHA]]</f>
        <v>126445931</v>
      </c>
      <c r="C1148" t="str" cm="1">
        <f t="array" ref="C1148">_xlfn.XLOOKUP(SALIDAS[[#This Row],[CODIGO]],STOCK[[#All],[CODIGO]],STOCK[[#All],[DESCRIPCION]],"PRODUCTO INEXISTENTE",0)</f>
        <v>CARTON PAJA 1/8</v>
      </c>
      <c r="D1148" s="1">
        <v>45931</v>
      </c>
      <c r="E1148">
        <v>3</v>
      </c>
    </row>
    <row r="1149" spans="1:5" x14ac:dyDescent="0.25">
      <c r="A1149">
        <v>17223</v>
      </c>
      <c r="B1149" t="str">
        <f>SALIDAS[[#This Row],[CODIGO]]&amp;SALIDAS[[#This Row],[FECHA]]</f>
        <v>1722345931</v>
      </c>
      <c r="C1149" t="str" cm="1">
        <f t="array" ref="C1149">_xlfn.XLOOKUP(SALIDAS[[#This Row],[CODIGO]],STOCK[[#All],[CODIGO]],STOCK[[#All],[DESCRIPCION]],"PRODUCTO INEXISTENTE",0)</f>
        <v>CINTA TRANSPARENTE 24*40</v>
      </c>
      <c r="D1149" s="1">
        <v>45931</v>
      </c>
      <c r="E1149">
        <v>1</v>
      </c>
    </row>
    <row r="1150" spans="1:5" x14ac:dyDescent="0.25">
      <c r="A1150">
        <v>1266</v>
      </c>
      <c r="B1150" t="str">
        <f>SALIDAS[[#This Row],[CODIGO]]&amp;SALIDAS[[#This Row],[FECHA]]</f>
        <v>126645931</v>
      </c>
      <c r="C1150" t="str" cm="1">
        <f t="array" ref="C1150">_xlfn.XLOOKUP(SALIDAS[[#This Row],[CODIGO]],STOCK[[#All],[CODIGO]],STOCK[[#All],[DESCRIPCION]],"PRODUCTO INEXISTENTE",0)</f>
        <v>CARTON PAJA PLIEGO</v>
      </c>
      <c r="D1150" s="1">
        <v>45931</v>
      </c>
      <c r="E1150">
        <v>1</v>
      </c>
    </row>
    <row r="1151" spans="1:5" x14ac:dyDescent="0.25">
      <c r="A1151">
        <v>7664</v>
      </c>
      <c r="B1151" t="str">
        <f>SALIDAS[[#This Row],[CODIGO]]&amp;SALIDAS[[#This Row],[FECHA]]</f>
        <v>766445931</v>
      </c>
      <c r="C1151" t="str" cm="1">
        <f t="array" ref="C1151">_xlfn.XLOOKUP(SALIDAS[[#This Row],[CODIGO]],STOCK[[#All],[CODIGO]],STOCK[[#All],[DESCRIPCION]],"PRODUCTO INEXISTENTE",0)</f>
        <v>LAPIZ OE-150 NEGRO</v>
      </c>
      <c r="D1151" s="1">
        <v>45931</v>
      </c>
      <c r="E1151">
        <v>2</v>
      </c>
    </row>
    <row r="1152" spans="1:5" x14ac:dyDescent="0.25">
      <c r="A1152">
        <v>3399</v>
      </c>
      <c r="B1152" t="str">
        <f>SALIDAS[[#This Row],[CODIGO]]&amp;SALIDAS[[#This Row],[FECHA]]</f>
        <v>339945931</v>
      </c>
      <c r="C1152" t="str" cm="1">
        <f t="array" ref="C1152">_xlfn.XLOOKUP(SALIDAS[[#This Row],[CODIGO]],STOCK[[#All],[CODIGO]],STOCK[[#All],[DESCRIPCION]],"PRODUCTO INEXISTENTE",0)</f>
        <v>FACTURERA 1/32 PERIODICO 45H</v>
      </c>
      <c r="D1152" s="1">
        <v>45931</v>
      </c>
      <c r="E1152">
        <v>1</v>
      </c>
    </row>
    <row r="1153" spans="1:5" x14ac:dyDescent="0.25">
      <c r="A1153">
        <v>3796</v>
      </c>
      <c r="B1153" t="str">
        <f>SALIDAS[[#This Row],[CODIGO]]&amp;SALIDAS[[#This Row],[FECHA]]</f>
        <v>379645931</v>
      </c>
      <c r="C1153" t="str" cm="1">
        <f t="array" ref="C1153">_xlfn.XLOOKUP(SALIDAS[[#This Row],[CODIGO]],STOCK[[#All],[CODIGO]],STOCK[[#All],[DESCRIPCION]],"PRODUCTO INEXISTENTE",0)</f>
        <v>RECIBO CAJA MENOR PQ*100</v>
      </c>
      <c r="D1153" s="1">
        <v>45931</v>
      </c>
      <c r="E1153">
        <v>1</v>
      </c>
    </row>
    <row r="1154" spans="1:5" x14ac:dyDescent="0.25">
      <c r="A1154">
        <v>633</v>
      </c>
      <c r="B1154" t="str">
        <f>SALIDAS[[#This Row],[CODIGO]]&amp;SALIDAS[[#This Row],[FECHA]]</f>
        <v>63345931</v>
      </c>
      <c r="C1154" t="str" cm="1">
        <f t="array" ref="C1154">_xlfn.XLOOKUP(SALIDAS[[#This Row],[CODIGO]],STOCK[[#All],[CODIGO]],STOCK[[#All],[DESCRIPCION]],"PRODUCTO INEXISTENTE",0)</f>
        <v>BOLA ICOPOR NO. 1</v>
      </c>
      <c r="D1154" s="1">
        <v>45931</v>
      </c>
      <c r="E1154">
        <v>1</v>
      </c>
    </row>
    <row r="1155" spans="1:5" x14ac:dyDescent="0.25">
      <c r="A1155">
        <v>634</v>
      </c>
      <c r="B1155" t="str">
        <f>SALIDAS[[#This Row],[CODIGO]]&amp;SALIDAS[[#This Row],[FECHA]]</f>
        <v>63445931</v>
      </c>
      <c r="C1155" t="str" cm="1">
        <f t="array" ref="C1155">_xlfn.XLOOKUP(SALIDAS[[#This Row],[CODIGO]],STOCK[[#All],[CODIGO]],STOCK[[#All],[DESCRIPCION]],"PRODUCTO INEXISTENTE",0)</f>
        <v>BOLA ICOPOR NO. 2</v>
      </c>
      <c r="D1155" s="1">
        <v>45931</v>
      </c>
      <c r="E1155">
        <v>1</v>
      </c>
    </row>
    <row r="1156" spans="1:5" x14ac:dyDescent="0.25">
      <c r="A1156">
        <v>635</v>
      </c>
      <c r="B1156" t="str">
        <f>SALIDAS[[#This Row],[CODIGO]]&amp;SALIDAS[[#This Row],[FECHA]]</f>
        <v>63545931</v>
      </c>
      <c r="C1156" t="str" cm="1">
        <f t="array" ref="C1156">_xlfn.XLOOKUP(SALIDAS[[#This Row],[CODIGO]],STOCK[[#All],[CODIGO]],STOCK[[#All],[DESCRIPCION]],"PRODUCTO INEXISTENTE",0)</f>
        <v>BOLA ICOPOR NO. 3</v>
      </c>
      <c r="D1156" s="1">
        <v>45931</v>
      </c>
      <c r="E1156">
        <v>1</v>
      </c>
    </row>
    <row r="1157" spans="1:5" x14ac:dyDescent="0.25">
      <c r="A1157">
        <v>636</v>
      </c>
      <c r="B1157" t="str">
        <f>SALIDAS[[#This Row],[CODIGO]]&amp;SALIDAS[[#This Row],[FECHA]]</f>
        <v>63645931</v>
      </c>
      <c r="C1157" t="str" cm="1">
        <f t="array" ref="C1157">_xlfn.XLOOKUP(SALIDAS[[#This Row],[CODIGO]],STOCK[[#All],[CODIGO]],STOCK[[#All],[DESCRIPCION]],"PRODUCTO INEXISTENTE",0)</f>
        <v>BOLA ICOPOR NO. 4</v>
      </c>
      <c r="D1157" s="1">
        <v>45931</v>
      </c>
      <c r="E1157">
        <v>1</v>
      </c>
    </row>
    <row r="1158" spans="1:5" x14ac:dyDescent="0.25">
      <c r="A1158">
        <v>637</v>
      </c>
      <c r="B1158" t="str">
        <f>SALIDAS[[#This Row],[CODIGO]]&amp;SALIDAS[[#This Row],[FECHA]]</f>
        <v>63745931</v>
      </c>
      <c r="C1158" t="str" cm="1">
        <f t="array" ref="C1158">_xlfn.XLOOKUP(SALIDAS[[#This Row],[CODIGO]],STOCK[[#All],[CODIGO]],STOCK[[#All],[DESCRIPCION]],"PRODUCTO INEXISTENTE",0)</f>
        <v>BOLA ICOPOR NO. 5</v>
      </c>
      <c r="D1158" s="1">
        <v>45931</v>
      </c>
      <c r="E1158">
        <v>1</v>
      </c>
    </row>
    <row r="1159" spans="1:5" x14ac:dyDescent="0.25">
      <c r="A1159">
        <v>638</v>
      </c>
      <c r="B1159" t="str">
        <f>SALIDAS[[#This Row],[CODIGO]]&amp;SALIDAS[[#This Row],[FECHA]]</f>
        <v>63845931</v>
      </c>
      <c r="C1159" t="str" cm="1">
        <f t="array" ref="C1159">_xlfn.XLOOKUP(SALIDAS[[#This Row],[CODIGO]],STOCK[[#All],[CODIGO]],STOCK[[#All],[DESCRIPCION]],"PRODUCTO INEXISTENTE",0)</f>
        <v>BOLA ICOPOR NO. 6</v>
      </c>
      <c r="D1159" s="1">
        <v>45931</v>
      </c>
      <c r="E1159">
        <v>1</v>
      </c>
    </row>
    <row r="1160" spans="1:5" x14ac:dyDescent="0.25">
      <c r="A1160">
        <v>639</v>
      </c>
      <c r="B1160" t="str">
        <f>SALIDAS[[#This Row],[CODIGO]]&amp;SALIDAS[[#This Row],[FECHA]]</f>
        <v>63945931</v>
      </c>
      <c r="C1160" t="str" cm="1">
        <f t="array" ref="C1160">_xlfn.XLOOKUP(SALIDAS[[#This Row],[CODIGO]],STOCK[[#All],[CODIGO]],STOCK[[#All],[DESCRIPCION]],"PRODUCTO INEXISTENTE",0)</f>
        <v>BOLA ICOPOR NO. 7</v>
      </c>
      <c r="D1160" s="1">
        <v>45931</v>
      </c>
      <c r="E1160">
        <v>1</v>
      </c>
    </row>
    <row r="1161" spans="1:5" x14ac:dyDescent="0.25">
      <c r="A1161">
        <v>4122</v>
      </c>
      <c r="B1161" t="str">
        <f>SALIDAS[[#This Row],[CODIGO]]&amp;SALIDAS[[#This Row],[FECHA]]</f>
        <v>412245931</v>
      </c>
      <c r="C1161" t="str" cm="1">
        <f t="array" ref="C1161">_xlfn.XLOOKUP(SALIDAS[[#This Row],[CODIGO]],STOCK[[#All],[CODIGO]],STOCK[[#All],[DESCRIPCION]],"PRODUCTO INEXISTENTE",0)</f>
        <v>SILICONA BARRA DELGADA OE-196</v>
      </c>
      <c r="D1161" s="1">
        <v>45931</v>
      </c>
      <c r="E1161">
        <v>5</v>
      </c>
    </row>
    <row r="1162" spans="1:5" x14ac:dyDescent="0.25">
      <c r="A1162">
        <v>127</v>
      </c>
      <c r="B1162" t="str">
        <f>SALIDAS[[#This Row],[CODIGO]]&amp;SALIDAS[[#This Row],[FECHA]]</f>
        <v>12745931</v>
      </c>
      <c r="C1162" t="str" cm="1">
        <f t="array" ref="C1162">_xlfn.XLOOKUP(SALIDAS[[#This Row],[CODIGO]],STOCK[[#All],[CODIGO]],STOCK[[#All],[DESCRIPCION]],"PRODUCTO INEXISTENTE",0)</f>
        <v>ALFILER TRITON 50GM</v>
      </c>
      <c r="D1162" s="1">
        <v>45931</v>
      </c>
      <c r="E1162">
        <v>1</v>
      </c>
    </row>
    <row r="1163" spans="1:5" x14ac:dyDescent="0.25">
      <c r="A1163">
        <v>6533</v>
      </c>
      <c r="B1163" t="str">
        <f>SALIDAS[[#This Row],[CODIGO]]&amp;SALIDAS[[#This Row],[FECHA]]</f>
        <v>653345931</v>
      </c>
      <c r="C1163" t="str" cm="1">
        <f t="array" ref="C1163">_xlfn.XLOOKUP(SALIDAS[[#This Row],[CODIGO]],STOCK[[#All],[CODIGO]],STOCK[[#All],[DESCRIPCION]],"PRODUCTO INEXISTENTE",0)</f>
        <v>BLOCK ORIGAMI 20*20</v>
      </c>
      <c r="D1163" s="1">
        <v>45931</v>
      </c>
      <c r="E1163">
        <v>1</v>
      </c>
    </row>
    <row r="1164" spans="1:5" x14ac:dyDescent="0.25">
      <c r="A1164">
        <v>16985</v>
      </c>
      <c r="B1164" t="str">
        <f>SALIDAS[[#This Row],[CODIGO]]&amp;SALIDAS[[#This Row],[FECHA]]</f>
        <v>1698545931</v>
      </c>
      <c r="C1164" t="str" cm="1">
        <f t="array" ref="C1164">_xlfn.XLOOKUP(SALIDAS[[#This Row],[CODIGO]],STOCK[[#All],[CODIGO]],STOCK[[#All],[DESCRIPCION]],"PRODUCTO INEXISTENTE",0)</f>
        <v>BLOCK ORIGAMI 15*15</v>
      </c>
      <c r="D1164" s="1">
        <v>45931</v>
      </c>
      <c r="E1164">
        <v>1</v>
      </c>
    </row>
    <row r="1165" spans="1:5" x14ac:dyDescent="0.25">
      <c r="A1165">
        <v>1250</v>
      </c>
      <c r="B1165" t="str">
        <f>SALIDAS[[#This Row],[CODIGO]]&amp;SALIDAS[[#This Row],[FECHA]]</f>
        <v>125045931</v>
      </c>
      <c r="C1165" t="str" cm="1">
        <f t="array" ref="C1165">_xlfn.XLOOKUP(SALIDAS[[#This Row],[CODIGO]],STOCK[[#All],[CODIGO]],STOCK[[#All],[DESCRIPCION]],"PRODUCTO INEXISTENTE",0)</f>
        <v>CARTON CARTULINA CALIBRE 14 "PLIEGO"</v>
      </c>
      <c r="D1165" s="1">
        <v>45931</v>
      </c>
      <c r="E1165">
        <v>1</v>
      </c>
    </row>
    <row r="1166" spans="1:5" x14ac:dyDescent="0.25">
      <c r="A1166">
        <v>1349</v>
      </c>
      <c r="B1166" t="str">
        <f>SALIDAS[[#This Row],[CODIGO]]&amp;SALIDAS[[#This Row],[FECHA]]</f>
        <v>134945931</v>
      </c>
      <c r="C1166" t="str" cm="1">
        <f t="array" ref="C1166">_xlfn.XLOOKUP(SALIDAS[[#This Row],[CODIGO]],STOCK[[#All],[CODIGO]],STOCK[[#All],[DESCRIPCION]],"PRODUCTO INEXISTENTE",0)</f>
        <v>CARTULINA NEGRA FINA 1/8</v>
      </c>
      <c r="D1166" s="1">
        <v>45931</v>
      </c>
      <c r="E1166">
        <v>3</v>
      </c>
    </row>
    <row r="1167" spans="1:5" x14ac:dyDescent="0.25">
      <c r="A1167">
        <v>4334</v>
      </c>
      <c r="B1167" t="str">
        <f>SALIDAS[[#This Row],[CODIGO]]&amp;SALIDAS[[#This Row],[FECHA]]</f>
        <v>433445931</v>
      </c>
      <c r="C1167" t="str" cm="1">
        <f t="array" ref="C1167">_xlfn.XLOOKUP(SALIDAS[[#This Row],[CODIGO]],STOCK[[#All],[CODIGO]],STOCK[[#All],[DESCRIPCION]],"PRODUCTO INEXISTENTE",0)</f>
        <v>TINTA CHINA</v>
      </c>
      <c r="D1167" s="1">
        <v>45931</v>
      </c>
      <c r="E1167">
        <v>1</v>
      </c>
    </row>
    <row r="1168" spans="1:5" x14ac:dyDescent="0.25">
      <c r="A1168">
        <v>796</v>
      </c>
      <c r="B1168" t="str">
        <f>SALIDAS[[#This Row],[CODIGO]]&amp;SALIDAS[[#This Row],[FECHA]]</f>
        <v>79645931</v>
      </c>
      <c r="C1168" t="str" cm="1">
        <f t="array" ref="C1168">_xlfn.XLOOKUP(SALIDAS[[#This Row],[CODIGO]],STOCK[[#All],[CODIGO]],STOCK[[#All],[DESCRIPCION]],"PRODUCTO INEXISTENTE",0)</f>
        <v>BORRADOR PELIKAN PZ-60</v>
      </c>
      <c r="D1168" s="1">
        <v>45931</v>
      </c>
      <c r="E1168">
        <v>1</v>
      </c>
    </row>
    <row r="1169" spans="1:5" x14ac:dyDescent="0.25">
      <c r="A1169">
        <v>8015</v>
      </c>
      <c r="B1169" t="str">
        <f>SALIDAS[[#This Row],[CODIGO]]&amp;SALIDAS[[#This Row],[FECHA]]</f>
        <v>801545932</v>
      </c>
      <c r="C1169" t="str" cm="1">
        <f t="array" ref="C1169">_xlfn.XLOOKUP(SALIDAS[[#This Row],[CODIGO]],STOCK[[#All],[CODIGO]],STOCK[[#All],[DESCRIPCION]],"PRODUCTO INEXISTENTE",0)</f>
        <v>FOMY 1/8</v>
      </c>
      <c r="D1169" s="1">
        <v>45932</v>
      </c>
      <c r="E1169">
        <v>15</v>
      </c>
    </row>
    <row r="1170" spans="1:5" x14ac:dyDescent="0.25">
      <c r="A1170">
        <v>8102</v>
      </c>
      <c r="B1170" t="str">
        <f>SALIDAS[[#This Row],[CODIGO]]&amp;SALIDAS[[#This Row],[FECHA]]</f>
        <v>810245932</v>
      </c>
      <c r="C1170" t="str" cm="1">
        <f t="array" ref="C1170">_xlfn.XLOOKUP(SALIDAS[[#This Row],[CODIGO]],STOCK[[#All],[CODIGO]],STOCK[[#All],[DESCRIPCION]],"PRODUCTO INEXISTENTE",0)</f>
        <v>BOLI OE-076 S/GEL 0,7</v>
      </c>
      <c r="D1170" s="1">
        <v>45932</v>
      </c>
      <c r="E1170">
        <v>3</v>
      </c>
    </row>
    <row r="1171" spans="1:5" x14ac:dyDescent="0.25">
      <c r="A1171">
        <v>2515</v>
      </c>
      <c r="B1171" t="str">
        <f>SALIDAS[[#This Row],[CODIGO]]&amp;SALIDAS[[#This Row],[FECHA]]</f>
        <v>251545932</v>
      </c>
      <c r="C1171" t="str" cm="1">
        <f t="array" ref="C1171">_xlfn.XLOOKUP(SALIDAS[[#This Row],[CODIGO]],STOCK[[#All],[CODIGO]],STOCK[[#All],[DESCRIPCION]],"PRODUCTO INEXISTENTE",0)</f>
        <v>HOJA EXAMEN</v>
      </c>
      <c r="D1171" s="1">
        <v>45932</v>
      </c>
      <c r="E1171">
        <v>6</v>
      </c>
    </row>
    <row r="1172" spans="1:5" x14ac:dyDescent="0.25">
      <c r="A1172">
        <v>604</v>
      </c>
      <c r="B1172" t="str">
        <f>SALIDAS[[#This Row],[CODIGO]]&amp;SALIDAS[[#This Row],[FECHA]]</f>
        <v>60445932</v>
      </c>
      <c r="C1172" t="str" cm="1">
        <f t="array" ref="C1172">_xlfn.XLOOKUP(SALIDAS[[#This Row],[CODIGO]],STOCK[[#All],[CODIGO]],STOCK[[#All],[DESCRIPCION]],"PRODUCTO INEXISTENTE",0)</f>
        <v>BLOCK MANTEQUILLA 1/8*35 HJS</v>
      </c>
      <c r="D1172" s="1">
        <v>45932</v>
      </c>
      <c r="E1172">
        <v>1</v>
      </c>
    </row>
    <row r="1173" spans="1:5" x14ac:dyDescent="0.25">
      <c r="A1173">
        <v>2603</v>
      </c>
      <c r="B1173" t="str">
        <f>SALIDAS[[#This Row],[CODIGO]]&amp;SALIDAS[[#This Row],[FECHA]]</f>
        <v>260345932</v>
      </c>
      <c r="C1173" t="str" cm="1">
        <f t="array" ref="C1173">_xlfn.XLOOKUP(SALIDAS[[#This Row],[CODIGO]],STOCK[[#All],[CODIGO]],STOCK[[#All],[DESCRIPCION]],"PRODUCTO INEXISTENTE",0)</f>
        <v>LAMINA ICOPOR 1/8 DE 10MM</v>
      </c>
      <c r="D1173" s="1">
        <v>45932</v>
      </c>
      <c r="E1173">
        <v>1</v>
      </c>
    </row>
    <row r="1174" spans="1:5" x14ac:dyDescent="0.25">
      <c r="A1174">
        <v>1271</v>
      </c>
      <c r="B1174" t="str">
        <f>SALIDAS[[#This Row],[CODIGO]]&amp;SALIDAS[[#This Row],[FECHA]]</f>
        <v>127145932</v>
      </c>
      <c r="C1174" t="str" cm="1">
        <f t="array" ref="C1174">_xlfn.XLOOKUP(SALIDAS[[#This Row],[CODIGO]],STOCK[[#All],[CODIGO]],STOCK[[#All],[DESCRIPCION]],"PRODUCTO INEXISTENTE",0)</f>
        <v>CARTON PRENSADO 1/8</v>
      </c>
      <c r="D1174" s="1">
        <v>45932</v>
      </c>
      <c r="E1174">
        <v>1</v>
      </c>
    </row>
    <row r="1175" spans="1:5" x14ac:dyDescent="0.25">
      <c r="A1175">
        <v>9287</v>
      </c>
      <c r="B1175" t="str">
        <f>SALIDAS[[#This Row],[CODIGO]]&amp;SALIDAS[[#This Row],[FECHA]]</f>
        <v>928745932</v>
      </c>
      <c r="C1175" t="str" cm="1">
        <f t="array" ref="C1175">_xlfn.XLOOKUP(SALIDAS[[#This Row],[CODIGO]],STOCK[[#All],[CODIGO]],STOCK[[#All],[DESCRIPCION]],"PRODUCTO INEXISTENTE",0)</f>
        <v>FOMY ESCARCHADO 1/8</v>
      </c>
      <c r="D1175" s="1">
        <v>45932</v>
      </c>
      <c r="E1175">
        <v>4</v>
      </c>
    </row>
    <row r="1176" spans="1:5" x14ac:dyDescent="0.25">
      <c r="A1176">
        <v>2860</v>
      </c>
      <c r="B1176" t="str">
        <f>SALIDAS[[#This Row],[CODIGO]]&amp;SALIDAS[[#This Row],[FECHA]]</f>
        <v>286045932</v>
      </c>
      <c r="C1176" t="str" cm="1">
        <f t="array" ref="C1176">_xlfn.XLOOKUP(SALIDAS[[#This Row],[CODIGO]],STOCK[[#All],[CODIGO]],STOCK[[#All],[DESCRIPCION]],"PRODUCTO INEXISTENTE",0)</f>
        <v>MICROPUNTA PELIKAN</v>
      </c>
      <c r="D1176" s="1">
        <v>45932</v>
      </c>
      <c r="E1176">
        <v>1</v>
      </c>
    </row>
    <row r="1177" spans="1:5" x14ac:dyDescent="0.25">
      <c r="A1177">
        <v>6333</v>
      </c>
      <c r="B1177" t="str">
        <f>SALIDAS[[#This Row],[CODIGO]]&amp;SALIDAS[[#This Row],[FECHA]]</f>
        <v>633345932</v>
      </c>
      <c r="C1177" t="str" cm="1">
        <f t="array" ref="C1177">_xlfn.XLOOKUP(SALIDAS[[#This Row],[CODIGO]],STOCK[[#All],[CODIGO]],STOCK[[#All],[DESCRIPCION]],"PRODUCTO INEXISTENTE",0)</f>
        <v>MARCADOR OE-528 PERMANENTE</v>
      </c>
      <c r="D1177" s="1">
        <v>45932</v>
      </c>
      <c r="E1177">
        <v>1</v>
      </c>
    </row>
    <row r="1178" spans="1:5" x14ac:dyDescent="0.25">
      <c r="A1178">
        <v>16879</v>
      </c>
      <c r="B1178" t="str">
        <f>SALIDAS[[#This Row],[CODIGO]]&amp;SALIDAS[[#This Row],[FECHA]]</f>
        <v>1687945932</v>
      </c>
      <c r="C1178" t="str" cm="1">
        <f t="array" ref="C1178">_xlfn.XLOOKUP(SALIDAS[[#This Row],[CODIGO]],STOCK[[#All],[CODIGO]],STOCK[[#All],[DESCRIPCION]],"PRODUCTO INEXISTENTE",0)</f>
        <v>MARCADOR OE-524 BARRIL INDUSTRIAL</v>
      </c>
      <c r="D1178" s="1">
        <v>45932</v>
      </c>
      <c r="E1178">
        <v>2</v>
      </c>
    </row>
    <row r="1179" spans="1:5" x14ac:dyDescent="0.25">
      <c r="A1179">
        <v>13624</v>
      </c>
      <c r="B1179" t="str">
        <f>SALIDAS[[#This Row],[CODIGO]]&amp;SALIDAS[[#This Row],[FECHA]]</f>
        <v>1362445932</v>
      </c>
      <c r="C1179" t="str" cm="1">
        <f t="array" ref="C1179">_xlfn.XLOOKUP(SALIDAS[[#This Row],[CODIGO]],STOCK[[#All],[CODIGO]],STOCK[[#All],[DESCRIPCION]],"PRODUCTO INEXISTENTE",0)</f>
        <v>TAPABOCAS</v>
      </c>
      <c r="D1179" s="1">
        <v>45932</v>
      </c>
      <c r="E1179">
        <v>5</v>
      </c>
    </row>
    <row r="1180" spans="1:5" x14ac:dyDescent="0.25">
      <c r="A1180">
        <v>11541</v>
      </c>
      <c r="B1180" t="str">
        <f>SALIDAS[[#This Row],[CODIGO]]&amp;SALIDAS[[#This Row],[FECHA]]</f>
        <v>1154145932</v>
      </c>
      <c r="C1180" t="str" cm="1">
        <f t="array" ref="C1180">_xlfn.XLOOKUP(SALIDAS[[#This Row],[CODIGO]],STOCK[[#All],[CODIGO]],STOCK[[#All],[DESCRIPCION]],"PRODUCTO INEXISTENTE",0)</f>
        <v>SILICONA LIQUIDA OE-191 60ML</v>
      </c>
      <c r="D1180" s="1">
        <v>45932</v>
      </c>
      <c r="E1180">
        <v>1</v>
      </c>
    </row>
    <row r="1181" spans="1:5" x14ac:dyDescent="0.25">
      <c r="A1181">
        <v>2653</v>
      </c>
      <c r="B1181" t="str">
        <f>SALIDAS[[#This Row],[CODIGO]]&amp;SALIDAS[[#This Row],[FECHA]]</f>
        <v>265345932</v>
      </c>
      <c r="C1181" t="str" cm="1">
        <f t="array" ref="C1181">_xlfn.XLOOKUP(SALIDAS[[#This Row],[CODIGO]],STOCK[[#All],[CODIGO]],STOCK[[#All],[DESCRIPCION]],"PRODUCTO INEXISTENTE",0)</f>
        <v>LAPIZ ROJO KORES</v>
      </c>
      <c r="D1181" s="1">
        <v>45932</v>
      </c>
      <c r="E1181">
        <v>1</v>
      </c>
    </row>
    <row r="1182" spans="1:5" x14ac:dyDescent="0.25">
      <c r="A1182">
        <v>796</v>
      </c>
      <c r="B1182" t="str">
        <f>SALIDAS[[#This Row],[CODIGO]]&amp;SALIDAS[[#This Row],[FECHA]]</f>
        <v>79645932</v>
      </c>
      <c r="C1182" t="str" cm="1">
        <f t="array" ref="C1182">_xlfn.XLOOKUP(SALIDAS[[#This Row],[CODIGO]],STOCK[[#All],[CODIGO]],STOCK[[#All],[DESCRIPCION]],"PRODUCTO INEXISTENTE",0)</f>
        <v>BORRADOR PELIKAN PZ-60</v>
      </c>
      <c r="D1182" s="1">
        <v>45932</v>
      </c>
      <c r="E1182">
        <v>1</v>
      </c>
    </row>
    <row r="1183" spans="1:5" x14ac:dyDescent="0.25">
      <c r="A1183">
        <v>8835</v>
      </c>
      <c r="B1183" t="str">
        <f>SALIDAS[[#This Row],[CODIGO]]&amp;SALIDAS[[#This Row],[FECHA]]</f>
        <v>883545932</v>
      </c>
      <c r="C1183" t="str" cm="1">
        <f t="array" ref="C1183">_xlfn.XLOOKUP(SALIDAS[[#This Row],[CODIGO]],STOCK[[#All],[CODIGO]],STOCK[[#All],[DESCRIPCION]],"PRODUCTO INEXISTENTE",0)</f>
        <v>TAJALAPIZ DEPOSITO GIGO</v>
      </c>
      <c r="D1183" s="1">
        <v>45932</v>
      </c>
      <c r="E1183">
        <v>1</v>
      </c>
    </row>
    <row r="1184" spans="1:5" x14ac:dyDescent="0.25">
      <c r="A1184">
        <v>9738</v>
      </c>
      <c r="B1184" t="str">
        <f>SALIDAS[[#This Row],[CODIGO]]&amp;SALIDAS[[#This Row],[FECHA]]</f>
        <v>973845932</v>
      </c>
      <c r="C1184" t="str" cm="1">
        <f t="array" ref="C1184">_xlfn.XLOOKUP(SALIDAS[[#This Row],[CODIGO]],STOCK[[#All],[CODIGO]],STOCK[[#All],[DESCRIPCION]],"PRODUCTO INEXISTENTE",0)</f>
        <v>LAPIZ OE-148 D/PUNTA ROJO NEGRO</v>
      </c>
      <c r="D1184" s="1">
        <v>45932</v>
      </c>
      <c r="E1184">
        <v>1</v>
      </c>
    </row>
    <row r="1185" spans="1:5" x14ac:dyDescent="0.25">
      <c r="A1185">
        <v>1351</v>
      </c>
      <c r="B1185" t="str">
        <f>SALIDAS[[#This Row],[CODIGO]]&amp;SALIDAS[[#This Row],[FECHA]]</f>
        <v>135145932</v>
      </c>
      <c r="C1185" t="str" cm="1">
        <f t="array" ref="C1185">_xlfn.XLOOKUP(SALIDAS[[#This Row],[CODIGO]],STOCK[[#All],[CODIGO]],STOCK[[#All],[DESCRIPCION]],"PRODUCTO INEXISTENTE",0)</f>
        <v>CARTULINA BRISTOL PLIEGO 70*100</v>
      </c>
      <c r="D1185" s="1">
        <v>45932</v>
      </c>
      <c r="E1185">
        <v>1</v>
      </c>
    </row>
    <row r="1186" spans="1:5" x14ac:dyDescent="0.25">
      <c r="A1186">
        <v>3304</v>
      </c>
      <c r="B1186" t="str">
        <f>SALIDAS[[#This Row],[CODIGO]]&amp;SALIDAS[[#This Row],[FECHA]]</f>
        <v>330445932</v>
      </c>
      <c r="C1186" t="str" cm="1">
        <f t="array" ref="C1186">_xlfn.XLOOKUP(SALIDAS[[#This Row],[CODIGO]],STOCK[[#All],[CODIGO]],STOCK[[#All],[DESCRIPCION]],"PRODUCTO INEXISTENTE",0)</f>
        <v>PAPEL IRIS</v>
      </c>
      <c r="D1186" s="1">
        <v>45932</v>
      </c>
      <c r="E1186">
        <v>1</v>
      </c>
    </row>
    <row r="1187" spans="1:5" x14ac:dyDescent="0.25">
      <c r="A1187">
        <v>14132</v>
      </c>
      <c r="B1187" t="str">
        <f>SALIDAS[[#This Row],[CODIGO]]&amp;SALIDAS[[#This Row],[FECHA]]</f>
        <v>1413245932</v>
      </c>
      <c r="C1187" t="str" cm="1">
        <f t="array" ref="C1187">_xlfn.XLOOKUP(SALIDAS[[#This Row],[CODIGO]],STOCK[[#All],[CODIGO]],STOCK[[#All],[DESCRIPCION]],"PRODUCTO INEXISTENTE",0)</f>
        <v>BOLI OE-052 S/GEL 0,7 RETRACTIL</v>
      </c>
      <c r="D1187" s="1">
        <v>45932</v>
      </c>
      <c r="E1187">
        <v>1</v>
      </c>
    </row>
    <row r="1188" spans="1:5" x14ac:dyDescent="0.25">
      <c r="A1188">
        <v>636</v>
      </c>
      <c r="B1188" t="str">
        <f>SALIDAS[[#This Row],[CODIGO]]&amp;SALIDAS[[#This Row],[FECHA]]</f>
        <v>63645932</v>
      </c>
      <c r="C1188" t="str" cm="1">
        <f t="array" ref="C1188">_xlfn.XLOOKUP(SALIDAS[[#This Row],[CODIGO]],STOCK[[#All],[CODIGO]],STOCK[[#All],[DESCRIPCION]],"PRODUCTO INEXISTENTE",0)</f>
        <v>BOLA ICOPOR NO. 4</v>
      </c>
      <c r="D1188" s="1">
        <v>45932</v>
      </c>
      <c r="E1188">
        <v>1</v>
      </c>
    </row>
    <row r="1189" spans="1:5" x14ac:dyDescent="0.25">
      <c r="A1189">
        <v>639</v>
      </c>
      <c r="B1189" t="str">
        <f>SALIDAS[[#This Row],[CODIGO]]&amp;SALIDAS[[#This Row],[FECHA]]</f>
        <v>63945932</v>
      </c>
      <c r="C1189" t="str" cm="1">
        <f t="array" ref="C1189">_xlfn.XLOOKUP(SALIDAS[[#This Row],[CODIGO]],STOCK[[#All],[CODIGO]],STOCK[[#All],[DESCRIPCION]],"PRODUCTO INEXISTENTE",0)</f>
        <v>BOLA ICOPOR NO. 7</v>
      </c>
      <c r="D1189" s="1">
        <v>45932</v>
      </c>
      <c r="E1189">
        <v>1</v>
      </c>
    </row>
    <row r="1190" spans="1:5" x14ac:dyDescent="0.25">
      <c r="A1190">
        <v>1367</v>
      </c>
      <c r="B1190" t="str">
        <f>SALIDAS[[#This Row],[CODIGO]]&amp;SALIDAS[[#This Row],[FECHA]]</f>
        <v>136745932</v>
      </c>
      <c r="C1190" t="str" cm="1">
        <f t="array" ref="C1190">_xlfn.XLOOKUP(SALIDAS[[#This Row],[CODIGO]],STOCK[[#All],[CODIGO]],STOCK[[#All],[DESCRIPCION]],"PRODUCTO INEXISTENTE",0)</f>
        <v>CARTULINA OPALINA CARTA</v>
      </c>
      <c r="D1190" s="1">
        <v>45932</v>
      </c>
      <c r="E1190">
        <v>5</v>
      </c>
    </row>
    <row r="1191" spans="1:5" x14ac:dyDescent="0.25">
      <c r="A1191">
        <v>4164</v>
      </c>
      <c r="B1191" t="str">
        <f>SALIDAS[[#This Row],[CODIGO]]&amp;SALIDAS[[#This Row],[FECHA]]</f>
        <v>416445932</v>
      </c>
      <c r="C1191" t="str" cm="1">
        <f t="array" ref="C1191">_xlfn.XLOOKUP(SALIDAS[[#This Row],[CODIGO]],STOCK[[#All],[CODIGO]],STOCK[[#All],[DESCRIPCION]],"PRODUCTO INEXISTENTE",0)</f>
        <v>SOBRE MANILA OFICIO NORMA</v>
      </c>
      <c r="D1191" s="1">
        <v>45932</v>
      </c>
      <c r="E1191">
        <v>1</v>
      </c>
    </row>
    <row r="1192" spans="1:5" x14ac:dyDescent="0.25">
      <c r="A1192">
        <v>3400</v>
      </c>
      <c r="B1192" t="str">
        <f>SALIDAS[[#This Row],[CODIGO]]&amp;SALIDAS[[#This Row],[FECHA]]</f>
        <v>340045932</v>
      </c>
      <c r="C1192" t="str" cm="1">
        <f t="array" ref="C1192">_xlfn.XLOOKUP(SALIDAS[[#This Row],[CODIGO]],STOCK[[#All],[CODIGO]],STOCK[[#All],[DESCRIPCION]],"PRODUCTO INEXISTENTE",0)</f>
        <v>FACTURERA 1/72 PERIODICO 45H</v>
      </c>
      <c r="D1192" s="1">
        <v>45932</v>
      </c>
      <c r="E1192">
        <v>10</v>
      </c>
    </row>
    <row r="1193" spans="1:5" x14ac:dyDescent="0.25">
      <c r="A1193">
        <v>85</v>
      </c>
      <c r="B1193" t="str">
        <f>SALIDAS[[#This Row],[CODIGO]]&amp;SALIDAS[[#This Row],[FECHA]]</f>
        <v>8545932</v>
      </c>
      <c r="C1193" t="str" cm="1">
        <f t="array" ref="C1193">_xlfn.XLOOKUP(SALIDAS[[#This Row],[CODIGO]],STOCK[[#All],[CODIGO]],STOCK[[#All],[DESCRIPCION]],"PRODUCTO INEXISTENTE",0)</f>
        <v>ACETATO PROYECCION CARTA</v>
      </c>
      <c r="D1193" s="1">
        <v>45932</v>
      </c>
      <c r="E1193">
        <v>2</v>
      </c>
    </row>
    <row r="1194" spans="1:5" x14ac:dyDescent="0.25">
      <c r="A1194">
        <v>2770</v>
      </c>
      <c r="B1194" t="str">
        <f>SALIDAS[[#This Row],[CODIGO]]&amp;SALIDAS[[#This Row],[FECHA]]</f>
        <v>277045932</v>
      </c>
      <c r="C1194" t="str" cm="1">
        <f t="array" ref="C1194">_xlfn.XLOOKUP(SALIDAS[[#This Row],[CODIGO]],STOCK[[#All],[CODIGO]],STOCK[[#All],[DESCRIPCION]],"PRODUCTO INEXISTENTE",0)</f>
        <v>MANTECA CACAO LABIAL</v>
      </c>
      <c r="D1194" s="1">
        <v>45932</v>
      </c>
      <c r="E1194">
        <v>1</v>
      </c>
    </row>
    <row r="1195" spans="1:5" x14ac:dyDescent="0.25">
      <c r="A1195">
        <v>435</v>
      </c>
      <c r="B1195" t="str">
        <f>SALIDAS[[#This Row],[CODIGO]]&amp;SALIDAS[[#This Row],[FECHA]]</f>
        <v>43545932</v>
      </c>
      <c r="C1195" t="str" cm="1">
        <f t="array" ref="C1195">_xlfn.XLOOKUP(SALIDAS[[#This Row],[CODIGO]],STOCK[[#All],[CODIGO]],STOCK[[#All],[DESCRIPCION]],"PRODUCTO INEXISTENTE",0)</f>
        <v>BALSO CUADRADO DE 8*8MM</v>
      </c>
      <c r="D1195" s="1">
        <v>45932</v>
      </c>
      <c r="E1195">
        <v>1</v>
      </c>
    </row>
    <row r="1196" spans="1:5" x14ac:dyDescent="0.25">
      <c r="A1196">
        <v>3399</v>
      </c>
      <c r="B1196" t="str">
        <f>SALIDAS[[#This Row],[CODIGO]]&amp;SALIDAS[[#This Row],[FECHA]]</f>
        <v>339945932</v>
      </c>
      <c r="C1196" t="str" cm="1">
        <f t="array" ref="C1196">_xlfn.XLOOKUP(SALIDAS[[#This Row],[CODIGO]],STOCK[[#All],[CODIGO]],STOCK[[#All],[DESCRIPCION]],"PRODUCTO INEXISTENTE",0)</f>
        <v>FACTURERA 1/32 PERIODICO 45H</v>
      </c>
      <c r="D1196" s="1">
        <v>45932</v>
      </c>
      <c r="E1196">
        <v>3</v>
      </c>
    </row>
    <row r="1197" spans="1:5" x14ac:dyDescent="0.25">
      <c r="A1197">
        <v>430</v>
      </c>
      <c r="B1197" t="str">
        <f>SALIDAS[[#This Row],[CODIGO]]&amp;SALIDAS[[#This Row],[FECHA]]</f>
        <v>43045932</v>
      </c>
      <c r="C1197" t="str" cm="1">
        <f t="array" ref="C1197">_xlfn.XLOOKUP(SALIDAS[[#This Row],[CODIGO]],STOCK[[#All],[CODIGO]],STOCK[[#All],[DESCRIPCION]],"PRODUCTO INEXISTENTE",0)</f>
        <v>BALSO CUADRADO DE 15*15MM</v>
      </c>
      <c r="D1197" s="1">
        <v>45932</v>
      </c>
      <c r="E1197">
        <v>1</v>
      </c>
    </row>
    <row r="1198" spans="1:5" x14ac:dyDescent="0.25">
      <c r="A1198">
        <v>14791</v>
      </c>
      <c r="B1198" t="str">
        <f>SALIDAS[[#This Row],[CODIGO]]&amp;SALIDAS[[#This Row],[FECHA]]</f>
        <v>1479145932</v>
      </c>
      <c r="C1198" t="str" cm="1">
        <f t="array" ref="C1198">_xlfn.XLOOKUP(SALIDAS[[#This Row],[CODIGO]],STOCK[[#All],[CODIGO]],STOCK[[#All],[DESCRIPCION]],"PRODUCTO INEXISTENTE",0)</f>
        <v>CUADERNO COSIDO 100H</v>
      </c>
      <c r="D1198" s="1">
        <v>45932</v>
      </c>
      <c r="E1198">
        <v>1</v>
      </c>
    </row>
    <row r="1199" spans="1:5" x14ac:dyDescent="0.25">
      <c r="A1199">
        <v>3318</v>
      </c>
      <c r="B1199" t="str">
        <f>SALIDAS[[#This Row],[CODIGO]]&amp;SALIDAS[[#This Row],[FECHA]]</f>
        <v>331845932</v>
      </c>
      <c r="C1199" t="str" cm="1">
        <f t="array" ref="C1199">_xlfn.XLOOKUP(SALIDAS[[#This Row],[CODIGO]],STOCK[[#All],[CODIGO]],STOCK[[#All],[DESCRIPCION]],"PRODUCTO INEXISTENTE",0)</f>
        <v>PAPEL PERIODICO PLIEGO 70*100</v>
      </c>
      <c r="D1199" s="1">
        <v>45932</v>
      </c>
      <c r="E1199">
        <v>2</v>
      </c>
    </row>
    <row r="1200" spans="1:5" x14ac:dyDescent="0.25">
      <c r="A1200">
        <v>4790</v>
      </c>
      <c r="B1200" t="str">
        <f>SALIDAS[[#This Row],[CODIGO]]&amp;SALIDAS[[#This Row],[FECHA]]</f>
        <v>479045932</v>
      </c>
      <c r="C1200" t="str" cm="1">
        <f t="array" ref="C1200">_xlfn.XLOOKUP(SALIDAS[[#This Row],[CODIGO]],STOCK[[#All],[CODIGO]],STOCK[[#All],[DESCRIPCION]],"PRODUCTO INEXISTENTE",0)</f>
        <v>PEGANTE BARRA OE-214 40GR</v>
      </c>
      <c r="D1200" s="1">
        <v>45932</v>
      </c>
      <c r="E1200">
        <v>1</v>
      </c>
    </row>
    <row r="1201" spans="1:5" x14ac:dyDescent="0.25">
      <c r="A1201">
        <v>3272</v>
      </c>
      <c r="B1201" t="str">
        <f>SALIDAS[[#This Row],[CODIGO]]&amp;SALIDAS[[#This Row],[FECHA]]</f>
        <v>327245932</v>
      </c>
      <c r="C1201" t="str" cm="1">
        <f t="array" ref="C1201">_xlfn.XLOOKUP(SALIDAS[[#This Row],[CODIGO]],STOCK[[#All],[CODIGO]],STOCK[[#All],[DESCRIPCION]],"PRODUCTO INEXISTENTE",0)</f>
        <v>PAPEL CREPE PLIEGO</v>
      </c>
      <c r="D1201" s="1">
        <v>45932</v>
      </c>
      <c r="E1201">
        <v>3</v>
      </c>
    </row>
    <row r="1202" spans="1:5" x14ac:dyDescent="0.25">
      <c r="A1202">
        <v>6263</v>
      </c>
      <c r="B1202" t="str">
        <f>SALIDAS[[#This Row],[CODIGO]]&amp;SALIDAS[[#This Row],[FECHA]]</f>
        <v>626345933</v>
      </c>
      <c r="C1202" t="str" cm="1">
        <f t="array" ref="C1202">_xlfn.XLOOKUP(SALIDAS[[#This Row],[CODIGO]],STOCK[[#All],[CODIGO]],STOCK[[#All],[DESCRIPCION]],"PRODUCTO INEXISTENTE",0)</f>
        <v>TIJERA OE-234 PUNTA ROMA</v>
      </c>
      <c r="D1202" s="1">
        <v>45933</v>
      </c>
      <c r="E1202">
        <v>1</v>
      </c>
    </row>
    <row r="1203" spans="1:5" x14ac:dyDescent="0.25">
      <c r="A1203">
        <v>8102</v>
      </c>
      <c r="B1203" t="str">
        <f>SALIDAS[[#This Row],[CODIGO]]&amp;SALIDAS[[#This Row],[FECHA]]</f>
        <v>810245933</v>
      </c>
      <c r="C1203" t="str" cm="1">
        <f t="array" ref="C1203">_xlfn.XLOOKUP(SALIDAS[[#This Row],[CODIGO]],STOCK[[#All],[CODIGO]],STOCK[[#All],[DESCRIPCION]],"PRODUCTO INEXISTENTE",0)</f>
        <v>BOLI OE-076 S/GEL 0,7</v>
      </c>
      <c r="D1203" s="1">
        <v>45933</v>
      </c>
      <c r="E1203">
        <v>15</v>
      </c>
    </row>
    <row r="1204" spans="1:5" x14ac:dyDescent="0.25">
      <c r="A1204">
        <v>2515</v>
      </c>
      <c r="B1204" t="str">
        <f>SALIDAS[[#This Row],[CODIGO]]&amp;SALIDAS[[#This Row],[FECHA]]</f>
        <v>251545933</v>
      </c>
      <c r="C1204" t="str" cm="1">
        <f t="array" ref="C1204">_xlfn.XLOOKUP(SALIDAS[[#This Row],[CODIGO]],STOCK[[#All],[CODIGO]],STOCK[[#All],[DESCRIPCION]],"PRODUCTO INEXISTENTE",0)</f>
        <v>HOJA EXAMEN</v>
      </c>
      <c r="D1204" s="1">
        <v>45933</v>
      </c>
      <c r="E1204">
        <v>37</v>
      </c>
    </row>
    <row r="1205" spans="1:5" x14ac:dyDescent="0.25">
      <c r="A1205">
        <v>1341</v>
      </c>
      <c r="B1205" t="str">
        <f>SALIDAS[[#This Row],[CODIGO]]&amp;SALIDAS[[#This Row],[FECHA]]</f>
        <v>134145933</v>
      </c>
      <c r="C1205" t="str" cm="1">
        <f t="array" ref="C1205">_xlfn.XLOOKUP(SALIDAS[[#This Row],[CODIGO]],STOCK[[#All],[CODIGO]],STOCK[[#All],[DESCRIPCION]],"PRODUCTO INEXISTENTE",0)</f>
        <v>CARTULINA BRISTOL 1/8</v>
      </c>
      <c r="D1205" s="1">
        <v>45933</v>
      </c>
      <c r="E1205">
        <v>15</v>
      </c>
    </row>
    <row r="1206" spans="1:5" x14ac:dyDescent="0.25">
      <c r="A1206">
        <v>796</v>
      </c>
      <c r="B1206" t="str">
        <f>SALIDAS[[#This Row],[CODIGO]]&amp;SALIDAS[[#This Row],[FECHA]]</f>
        <v>79645933</v>
      </c>
      <c r="C1206" t="str" cm="1">
        <f t="array" ref="C1206">_xlfn.XLOOKUP(SALIDAS[[#This Row],[CODIGO]],STOCK[[#All],[CODIGO]],STOCK[[#All],[DESCRIPCION]],"PRODUCTO INEXISTENTE",0)</f>
        <v>BORRADOR PELIKAN PZ-60</v>
      </c>
      <c r="D1206" s="1">
        <v>45933</v>
      </c>
      <c r="E1206">
        <v>2</v>
      </c>
    </row>
    <row r="1207" spans="1:5" x14ac:dyDescent="0.25">
      <c r="A1207">
        <v>14791</v>
      </c>
      <c r="B1207" t="str">
        <f>SALIDAS[[#This Row],[CODIGO]]&amp;SALIDAS[[#This Row],[FECHA]]</f>
        <v>1479145933</v>
      </c>
      <c r="C1207" t="str" cm="1">
        <f t="array" ref="C1207">_xlfn.XLOOKUP(SALIDAS[[#This Row],[CODIGO]],STOCK[[#All],[CODIGO]],STOCK[[#All],[DESCRIPCION]],"PRODUCTO INEXISTENTE",0)</f>
        <v>CUADERNO COSIDO 100H</v>
      </c>
      <c r="D1207" s="1">
        <v>45933</v>
      </c>
      <c r="E1207">
        <v>1</v>
      </c>
    </row>
    <row r="1208" spans="1:5" x14ac:dyDescent="0.25">
      <c r="A1208">
        <v>3</v>
      </c>
      <c r="B1208" t="str">
        <f>SALIDAS[[#This Row],[CODIGO]]&amp;SALIDAS[[#This Row],[FECHA]]</f>
        <v>345933</v>
      </c>
      <c r="C1208" t="str" cm="1">
        <f t="array" ref="C1208">_xlfn.XLOOKUP(SALIDAS[[#This Row],[CODIGO]],STOCK[[#All],[CODIGO]],STOCK[[#All],[DESCRIPCION]],"PRODUCTO INEXISTENTE",0)</f>
        <v>HOJA DE VIDA 1003 DOBLE MINERVA</v>
      </c>
      <c r="D1208" s="1">
        <v>45933</v>
      </c>
      <c r="E1208">
        <v>3</v>
      </c>
    </row>
    <row r="1209" spans="1:5" x14ac:dyDescent="0.25">
      <c r="A1209">
        <v>10591</v>
      </c>
      <c r="B1209" t="str">
        <f>SALIDAS[[#This Row],[CODIGO]]&amp;SALIDAS[[#This Row],[FECHA]]</f>
        <v>1059145933</v>
      </c>
      <c r="C1209" t="str" cm="1">
        <f t="array" ref="C1209">_xlfn.XLOOKUP(SALIDAS[[#This Row],[CODIGO]],STOCK[[#All],[CODIGO]],STOCK[[#All],[DESCRIPCION]],"PRODUCTO INEXISTENTE",0)</f>
        <v>CUADERNO COSIDO 50H</v>
      </c>
      <c r="D1209" s="1">
        <v>45933</v>
      </c>
      <c r="E1209">
        <v>3</v>
      </c>
    </row>
    <row r="1210" spans="1:5" x14ac:dyDescent="0.25">
      <c r="A1210">
        <v>2653</v>
      </c>
      <c r="B1210" t="str">
        <f>SALIDAS[[#This Row],[CODIGO]]&amp;SALIDAS[[#This Row],[FECHA]]</f>
        <v>265345933</v>
      </c>
      <c r="C1210" t="str" cm="1">
        <f t="array" ref="C1210">_xlfn.XLOOKUP(SALIDAS[[#This Row],[CODIGO]],STOCK[[#All],[CODIGO]],STOCK[[#All],[DESCRIPCION]],"PRODUCTO INEXISTENTE",0)</f>
        <v>LAPIZ ROJO KORES</v>
      </c>
      <c r="D1210" s="1">
        <v>45933</v>
      </c>
      <c r="E1210">
        <v>1</v>
      </c>
    </row>
    <row r="1211" spans="1:5" x14ac:dyDescent="0.25">
      <c r="A1211">
        <v>7664</v>
      </c>
      <c r="B1211" t="str">
        <f>SALIDAS[[#This Row],[CODIGO]]&amp;SALIDAS[[#This Row],[FECHA]]</f>
        <v>766445933</v>
      </c>
      <c r="C1211" t="str" cm="1">
        <f t="array" ref="C1211">_xlfn.XLOOKUP(SALIDAS[[#This Row],[CODIGO]],STOCK[[#All],[CODIGO]],STOCK[[#All],[DESCRIPCION]],"PRODUCTO INEXISTENTE",0)</f>
        <v>LAPIZ OE-150 NEGRO</v>
      </c>
      <c r="D1211" s="1">
        <v>45933</v>
      </c>
      <c r="E1211">
        <v>1</v>
      </c>
    </row>
    <row r="1212" spans="1:5" x14ac:dyDescent="0.25">
      <c r="A1212">
        <v>4155</v>
      </c>
      <c r="B1212" t="str">
        <f>SALIDAS[[#This Row],[CODIGO]]&amp;SALIDAS[[#This Row],[FECHA]]</f>
        <v>415545933</v>
      </c>
      <c r="C1212" t="str" cm="1">
        <f t="array" ref="C1212">_xlfn.XLOOKUP(SALIDAS[[#This Row],[CODIGO]],STOCK[[#All],[CODIGO]],STOCK[[#All],[DESCRIPCION]],"PRODUCTO INEXISTENTE",0)</f>
        <v>SOBRE MANILA CARTA NORMA</v>
      </c>
      <c r="D1212" s="1">
        <v>45933</v>
      </c>
      <c r="E1212">
        <v>1</v>
      </c>
    </row>
    <row r="1213" spans="1:5" x14ac:dyDescent="0.25">
      <c r="A1213">
        <v>3271</v>
      </c>
      <c r="B1213" t="str">
        <f>SALIDAS[[#This Row],[CODIGO]]&amp;SALIDAS[[#This Row],[FECHA]]</f>
        <v>327145933</v>
      </c>
      <c r="C1213" t="str" cm="1">
        <f t="array" ref="C1213">_xlfn.XLOOKUP(SALIDAS[[#This Row],[CODIGO]],STOCK[[#All],[CODIGO]],STOCK[[#All],[DESCRIPCION]],"PRODUCTO INEXISTENTE",0)</f>
        <v>PAPEL CRAF PLIEGO 70*100</v>
      </c>
      <c r="D1213" s="1">
        <v>45933</v>
      </c>
      <c r="E1213">
        <v>4</v>
      </c>
    </row>
    <row r="1214" spans="1:5" x14ac:dyDescent="0.25">
      <c r="A1214">
        <v>8916</v>
      </c>
      <c r="B1214" t="str">
        <f>SALIDAS[[#This Row],[CODIGO]]&amp;SALIDAS[[#This Row],[FECHA]]</f>
        <v>891645933</v>
      </c>
      <c r="C1214" t="str" cm="1">
        <f t="array" ref="C1214">_xlfn.XLOOKUP(SALIDAS[[#This Row],[CODIGO]],STOCK[[#All],[CODIGO]],STOCK[[#All],[DESCRIPCION]],"PRODUCTO INEXISTENTE",0)</f>
        <v>LIENZO</v>
      </c>
      <c r="D1214" s="1">
        <v>45933</v>
      </c>
      <c r="E1214">
        <v>1</v>
      </c>
    </row>
    <row r="1215" spans="1:5" x14ac:dyDescent="0.25">
      <c r="A1215">
        <v>2073</v>
      </c>
      <c r="B1215" t="str">
        <f>SALIDAS[[#This Row],[CODIGO]]&amp;SALIDAS[[#This Row],[FECHA]]</f>
        <v>207345933</v>
      </c>
      <c r="C1215" t="str" cm="1">
        <f t="array" ref="C1215">_xlfn.XLOOKUP(SALIDAS[[#This Row],[CODIGO]],STOCK[[#All],[CODIGO]],STOCK[[#All],[DESCRIPCION]],"PRODUCTO INEXISTENTE",0)</f>
        <v>CURAS VENDITAS</v>
      </c>
      <c r="D1215" s="1">
        <v>45933</v>
      </c>
      <c r="E1215">
        <v>2</v>
      </c>
    </row>
    <row r="1216" spans="1:5" x14ac:dyDescent="0.25">
      <c r="A1216">
        <v>13624</v>
      </c>
      <c r="B1216" t="str">
        <f>SALIDAS[[#This Row],[CODIGO]]&amp;SALIDAS[[#This Row],[FECHA]]</f>
        <v>1362445933</v>
      </c>
      <c r="C1216" t="str" cm="1">
        <f t="array" ref="C1216">_xlfn.XLOOKUP(SALIDAS[[#This Row],[CODIGO]],STOCK[[#All],[CODIGO]],STOCK[[#All],[DESCRIPCION]],"PRODUCTO INEXISTENTE",0)</f>
        <v>TAPABOCAS</v>
      </c>
      <c r="D1216" s="1">
        <v>45933</v>
      </c>
      <c r="E1216">
        <v>5</v>
      </c>
    </row>
    <row r="1217" spans="1:5" x14ac:dyDescent="0.25">
      <c r="A1217">
        <v>801</v>
      </c>
      <c r="B1217" t="str">
        <f>SALIDAS[[#This Row],[CODIGO]]&amp;SALIDAS[[#This Row],[FECHA]]</f>
        <v>80145933</v>
      </c>
      <c r="C1217" t="str" cm="1">
        <f t="array" ref="C1217">_xlfn.XLOOKUP(SALIDAS[[#This Row],[CODIGO]],STOCK[[#All],[CODIGO]],STOCK[[#All],[DESCRIPCION]],"PRODUCTO INEXISTENTE",0)</f>
        <v>TALONARIO DE RECIBO GRANDE 55H</v>
      </c>
      <c r="D1217" s="1">
        <v>45933</v>
      </c>
      <c r="E1217">
        <v>3</v>
      </c>
    </row>
    <row r="1218" spans="1:5" x14ac:dyDescent="0.25">
      <c r="A1218">
        <v>2830</v>
      </c>
      <c r="B1218" t="str">
        <f>SALIDAS[[#This Row],[CODIGO]]&amp;SALIDAS[[#This Row],[FECHA]]</f>
        <v>283045933</v>
      </c>
      <c r="C1218" t="str" cm="1">
        <f t="array" ref="C1218">_xlfn.XLOOKUP(SALIDAS[[#This Row],[CODIGO]],STOCK[[#All],[CODIGO]],STOCK[[#All],[DESCRIPCION]],"PRODUCTO INEXISTENTE",0)</f>
        <v>MARCADOR SHARPIE</v>
      </c>
      <c r="D1218" s="1">
        <v>45933</v>
      </c>
      <c r="E1218">
        <v>2</v>
      </c>
    </row>
    <row r="1219" spans="1:5" x14ac:dyDescent="0.25">
      <c r="A1219">
        <v>1369</v>
      </c>
      <c r="B1219" t="str">
        <f>SALIDAS[[#This Row],[CODIGO]]&amp;SALIDAS[[#This Row],[FECHA]]</f>
        <v>136945933</v>
      </c>
      <c r="C1219" t="str" cm="1">
        <f t="array" ref="C1219">_xlfn.XLOOKUP(SALIDAS[[#This Row],[CODIGO]],STOCK[[#All],[CODIGO]],STOCK[[#All],[DESCRIPCION]],"PRODUCTO INEXISTENTE",0)</f>
        <v>CARTULINA NEGRA FINA PLIEGO</v>
      </c>
      <c r="D1219" s="1">
        <v>45933</v>
      </c>
      <c r="E1219">
        <v>3</v>
      </c>
    </row>
    <row r="1220" spans="1:5" x14ac:dyDescent="0.25">
      <c r="A1220">
        <v>1351</v>
      </c>
      <c r="B1220" t="str">
        <f>SALIDAS[[#This Row],[CODIGO]]&amp;SALIDAS[[#This Row],[FECHA]]</f>
        <v>135145933</v>
      </c>
      <c r="C1220" t="str" cm="1">
        <f t="array" ref="C1220">_xlfn.XLOOKUP(SALIDAS[[#This Row],[CODIGO]],STOCK[[#All],[CODIGO]],STOCK[[#All],[DESCRIPCION]],"PRODUCTO INEXISTENTE",0)</f>
        <v>CARTULINA BRISTOL PLIEGO 70*100</v>
      </c>
      <c r="D1220" s="1">
        <v>45933</v>
      </c>
      <c r="E1220">
        <v>3</v>
      </c>
    </row>
    <row r="1221" spans="1:5" x14ac:dyDescent="0.25">
      <c r="A1221">
        <v>1495</v>
      </c>
      <c r="B1221" t="str">
        <f>SALIDAS[[#This Row],[CODIGO]]&amp;SALIDAS[[#This Row],[FECHA]]</f>
        <v>149545933</v>
      </c>
      <c r="C1221" t="str" cm="1">
        <f t="array" ref="C1221">_xlfn.XLOOKUP(SALIDAS[[#This Row],[CODIGO]],STOCK[[#All],[CODIGO]],STOCK[[#All],[DESCRIPCION]],"PRODUCTO INEXISTENTE",0)</f>
        <v>CINTA ENMASCARAR 24*25 TESA</v>
      </c>
      <c r="D1221" s="1">
        <v>45933</v>
      </c>
      <c r="E1221">
        <v>1</v>
      </c>
    </row>
    <row r="1222" spans="1:5" x14ac:dyDescent="0.25">
      <c r="A1222">
        <v>1250</v>
      </c>
      <c r="B1222" t="str">
        <f>SALIDAS[[#This Row],[CODIGO]]&amp;SALIDAS[[#This Row],[FECHA]]</f>
        <v>125045933</v>
      </c>
      <c r="C1222" t="str" cm="1">
        <f t="array" ref="C1222">_xlfn.XLOOKUP(SALIDAS[[#This Row],[CODIGO]],STOCK[[#All],[CODIGO]],STOCK[[#All],[DESCRIPCION]],"PRODUCTO INEXISTENTE",0)</f>
        <v>CARTON CARTULINA CALIBRE 14 "PLIEGO"</v>
      </c>
      <c r="D1222" s="1">
        <v>45933</v>
      </c>
      <c r="E1222">
        <v>2</v>
      </c>
    </row>
    <row r="1223" spans="1:5" x14ac:dyDescent="0.25">
      <c r="A1223">
        <v>8015</v>
      </c>
      <c r="B1223" t="str">
        <f>SALIDAS[[#This Row],[CODIGO]]&amp;SALIDAS[[#This Row],[FECHA]]</f>
        <v>801545933</v>
      </c>
      <c r="C1223" t="str" cm="1">
        <f t="array" ref="C1223">_xlfn.XLOOKUP(SALIDAS[[#This Row],[CODIGO]],STOCK[[#All],[CODIGO]],STOCK[[#All],[DESCRIPCION]],"PRODUCTO INEXISTENTE",0)</f>
        <v>FOMY 1/8</v>
      </c>
      <c r="D1223" s="1">
        <v>45933</v>
      </c>
      <c r="E1223">
        <v>3</v>
      </c>
    </row>
    <row r="1224" spans="1:5" x14ac:dyDescent="0.25">
      <c r="A1224">
        <v>13282</v>
      </c>
      <c r="B1224" t="str">
        <f>SALIDAS[[#This Row],[CODIGO]]&amp;SALIDAS[[#This Row],[FECHA]]</f>
        <v>1328245933</v>
      </c>
      <c r="C1224" t="str" cm="1">
        <f t="array" ref="C1224">_xlfn.XLOOKUP(SALIDAS[[#This Row],[CODIGO]],STOCK[[#All],[CODIGO]],STOCK[[#All],[DESCRIPCION]],"PRODUCTO INEXISTENTE",0)</f>
        <v>BOLI OE-025 BORRABLE</v>
      </c>
      <c r="D1224" s="1">
        <v>45933</v>
      </c>
      <c r="E1224">
        <v>1</v>
      </c>
    </row>
    <row r="1225" spans="1:5" x14ac:dyDescent="0.25">
      <c r="A1225">
        <v>3318</v>
      </c>
      <c r="B1225" t="str">
        <f>SALIDAS[[#This Row],[CODIGO]]&amp;SALIDAS[[#This Row],[FECHA]]</f>
        <v>331845933</v>
      </c>
      <c r="C1225" t="str" cm="1">
        <f t="array" ref="C1225">_xlfn.XLOOKUP(SALIDAS[[#This Row],[CODIGO]],STOCK[[#All],[CODIGO]],STOCK[[#All],[DESCRIPCION]],"PRODUCTO INEXISTENTE",0)</f>
        <v>PAPEL PERIODICO PLIEGO 70*100</v>
      </c>
      <c r="D1225" s="1">
        <v>45933</v>
      </c>
      <c r="E1225">
        <v>5</v>
      </c>
    </row>
    <row r="1226" spans="1:5" x14ac:dyDescent="0.25">
      <c r="A1226">
        <v>1788</v>
      </c>
      <c r="B1226" t="str">
        <f>SALIDAS[[#This Row],[CODIGO]]&amp;SALIDAS[[#This Row],[FECHA]]</f>
        <v>178845933</v>
      </c>
      <c r="C1226" t="str" cm="1">
        <f t="array" ref="C1226">_xlfn.XLOOKUP(SALIDAS[[#This Row],[CODIGO]],STOCK[[#All],[CODIGO]],STOCK[[#All],[DESCRIPCION]],"PRODUCTO INEXISTENTE",0)</f>
        <v>CORRECTOR LAPIZ OE-252</v>
      </c>
      <c r="D1226" s="1">
        <v>45933</v>
      </c>
      <c r="E1226">
        <v>1</v>
      </c>
    </row>
    <row r="1227" spans="1:5" x14ac:dyDescent="0.25">
      <c r="A1227">
        <v>2066</v>
      </c>
      <c r="B1227" t="str">
        <f>SALIDAS[[#This Row],[CODIGO]]&amp;SALIDAS[[#This Row],[FECHA]]</f>
        <v>206645933</v>
      </c>
      <c r="C1227" t="str" cm="1">
        <f t="array" ref="C1227">_xlfn.XLOOKUP(SALIDAS[[#This Row],[CODIGO]],STOCK[[#All],[CODIGO]],STOCK[[#All],[DESCRIPCION]],"PRODUCTO INEXISTENTE",0)</f>
        <v>CUENTA DE COBRO A/COPIANTE</v>
      </c>
      <c r="D1227" s="1">
        <v>45933</v>
      </c>
      <c r="E1227">
        <v>1</v>
      </c>
    </row>
    <row r="1228" spans="1:5" x14ac:dyDescent="0.25">
      <c r="A1228">
        <v>3395</v>
      </c>
      <c r="B1228" t="str">
        <f>SALIDAS[[#This Row],[CODIGO]]&amp;SALIDAS[[#This Row],[FECHA]]</f>
        <v>339545933</v>
      </c>
      <c r="C1228" t="str" cm="1">
        <f t="array" ref="C1228">_xlfn.XLOOKUP(SALIDAS[[#This Row],[CODIGO]],STOCK[[#All],[CODIGO]],STOCK[[#All],[DESCRIPCION]],"PRODUCTO INEXISTENTE",0)</f>
        <v>FACTURERA 1/32 AUTOC 30H</v>
      </c>
      <c r="D1228" s="1">
        <v>45933</v>
      </c>
      <c r="E1228">
        <v>1</v>
      </c>
    </row>
    <row r="1229" spans="1:5" x14ac:dyDescent="0.25">
      <c r="A1229">
        <v>4122</v>
      </c>
      <c r="B1229" t="str">
        <f>SALIDAS[[#This Row],[CODIGO]]&amp;SALIDAS[[#This Row],[FECHA]]</f>
        <v>412245933</v>
      </c>
      <c r="C1229" t="str" cm="1">
        <f t="array" ref="C1229">_xlfn.XLOOKUP(SALIDAS[[#This Row],[CODIGO]],STOCK[[#All],[CODIGO]],STOCK[[#All],[DESCRIPCION]],"PRODUCTO INEXISTENTE",0)</f>
        <v>SILICONA BARRA DELGADA OE-196</v>
      </c>
      <c r="D1229" s="1">
        <v>45933</v>
      </c>
      <c r="E1229">
        <v>2</v>
      </c>
    </row>
    <row r="1230" spans="1:5" x14ac:dyDescent="0.25">
      <c r="A1230">
        <v>9740</v>
      </c>
      <c r="B1230" t="str">
        <f>SALIDAS[[#This Row],[CODIGO]]&amp;SALIDAS[[#This Row],[FECHA]]</f>
        <v>974045933</v>
      </c>
      <c r="C1230" t="str" cm="1">
        <f t="array" ref="C1230">_xlfn.XLOOKUP(SALIDAS[[#This Row],[CODIGO]],STOCK[[#All],[CODIGO]],STOCK[[#All],[DESCRIPCION]],"PRODUCTO INEXISTENTE",0)</f>
        <v>FLAUTA GIGO/YAMAHA</v>
      </c>
      <c r="D1230" s="1">
        <v>45933</v>
      </c>
      <c r="E1230">
        <v>1</v>
      </c>
    </row>
    <row r="1231" spans="1:5" x14ac:dyDescent="0.25">
      <c r="A1231">
        <v>9748</v>
      </c>
      <c r="B1231" t="str">
        <f>SALIDAS[[#This Row],[CODIGO]]&amp;SALIDAS[[#This Row],[FECHA]]</f>
        <v>974845933</v>
      </c>
      <c r="C1231" t="str" cm="1">
        <f t="array" ref="C1231">_xlfn.XLOOKUP(SALIDAS[[#This Row],[CODIGO]],STOCK[[#All],[CODIGO]],STOCK[[#All],[DESCRIPCION]],"PRODUCTO INEXISTENTE",0)</f>
        <v>SILICONA BARRA GRUESA OE-196</v>
      </c>
      <c r="D1231" s="1">
        <v>45933</v>
      </c>
      <c r="E1231">
        <v>1</v>
      </c>
    </row>
    <row r="1232" spans="1:5" x14ac:dyDescent="0.25">
      <c r="A1232">
        <v>3867</v>
      </c>
      <c r="B1232" t="str">
        <f>SALIDAS[[#This Row],[CODIGO]]&amp;SALIDAS[[#This Row],[FECHA]]</f>
        <v>386745933</v>
      </c>
      <c r="C1232" t="str" cm="1">
        <f t="array" ref="C1232">_xlfn.XLOOKUP(SALIDAS[[#This Row],[CODIGO]],STOCK[[#All],[CODIGO]],STOCK[[#All],[DESCRIPCION]],"PRODUCTO INEXISTENTE",0)</f>
        <v>RESMA CARTA 75GR REPROGRAF</v>
      </c>
      <c r="D1232" s="1">
        <v>45933</v>
      </c>
      <c r="E1232">
        <v>1</v>
      </c>
    </row>
    <row r="1233" spans="1:5" x14ac:dyDescent="0.25">
      <c r="A1233">
        <v>780</v>
      </c>
      <c r="B1233" t="str">
        <f>SALIDAS[[#This Row],[CODIGO]]&amp;SALIDAS[[#This Row],[FECHA]]</f>
        <v>78045933</v>
      </c>
      <c r="C1233" t="str" cm="1">
        <f t="array" ref="C1233">_xlfn.XLOOKUP(SALIDAS[[#This Row],[CODIGO]],STOCK[[#All],[CODIGO]],STOCK[[#All],[DESCRIPCION]],"PRODUCTO INEXISTENTE",0)</f>
        <v>BORRADOR OE-120 GOMA COLORES P1000</v>
      </c>
      <c r="D1233" s="1">
        <v>45933</v>
      </c>
      <c r="E1233">
        <v>1</v>
      </c>
    </row>
    <row r="1234" spans="1:5" x14ac:dyDescent="0.25">
      <c r="A1234">
        <v>9287</v>
      </c>
      <c r="B1234" t="str">
        <f>SALIDAS[[#This Row],[CODIGO]]&amp;SALIDAS[[#This Row],[FECHA]]</f>
        <v>928745933</v>
      </c>
      <c r="C1234" t="str" cm="1">
        <f t="array" ref="C1234">_xlfn.XLOOKUP(SALIDAS[[#This Row],[CODIGO]],STOCK[[#All],[CODIGO]],STOCK[[#All],[DESCRIPCION]],"PRODUCTO INEXISTENTE",0)</f>
        <v>FOMY ESCARCHADO 1/8</v>
      </c>
      <c r="D1234" s="1">
        <v>45933</v>
      </c>
      <c r="E1234">
        <v>1</v>
      </c>
    </row>
    <row r="1235" spans="1:5" x14ac:dyDescent="0.25">
      <c r="A1235">
        <v>15614</v>
      </c>
      <c r="B1235" t="str">
        <f>SALIDAS[[#This Row],[CODIGO]]&amp;SALIDAS[[#This Row],[FECHA]]</f>
        <v>1561445933</v>
      </c>
      <c r="C1235" t="str" cm="1">
        <f t="array" ref="C1235">_xlfn.XLOOKUP(SALIDAS[[#This Row],[CODIGO]],STOCK[[#All],[CODIGO]],STOCK[[#All],[DESCRIPCION]],"PRODUCTO INEXISTENTE",0)</f>
        <v>PAPEL REGALO PRIMAVERA</v>
      </c>
      <c r="D1235" s="1">
        <v>45933</v>
      </c>
      <c r="E1235">
        <v>5</v>
      </c>
    </row>
    <row r="1236" spans="1:5" x14ac:dyDescent="0.25">
      <c r="A1236">
        <v>3964</v>
      </c>
      <c r="B1236" t="str">
        <f>SALIDAS[[#This Row],[CODIGO]]&amp;SALIDAS[[#This Row],[FECHA]]</f>
        <v>396445933</v>
      </c>
      <c r="C1236" t="str" cm="1">
        <f t="array" ref="C1236">_xlfn.XLOOKUP(SALIDAS[[#This Row],[CODIGO]],STOCK[[#All],[CODIGO]],STOCK[[#All],[DESCRIPCION]],"PRODUCTO INEXISTENTE",0)</f>
        <v>ROTULOS PAQUETE</v>
      </c>
      <c r="D1236" s="1">
        <v>45933</v>
      </c>
      <c r="E1236">
        <v>2</v>
      </c>
    </row>
    <row r="1237" spans="1:5" x14ac:dyDescent="0.25">
      <c r="A1237">
        <v>14971</v>
      </c>
      <c r="B1237" t="str">
        <f>SALIDAS[[#This Row],[CODIGO]]&amp;SALIDAS[[#This Row],[FECHA]]</f>
        <v>1497145933</v>
      </c>
      <c r="C1237" t="str" cm="1">
        <f t="array" ref="C1237">_xlfn.XLOOKUP(SALIDAS[[#This Row],[CODIGO]],STOCK[[#All],[CODIGO]],STOCK[[#All],[DESCRIPCION]],"PRODUCTO INEXISTENTE",0)</f>
        <v xml:space="preserve">PORTAMINAS 2MM OE-159 </v>
      </c>
      <c r="D1237" s="1">
        <v>45933</v>
      </c>
      <c r="E1237">
        <v>2</v>
      </c>
    </row>
    <row r="1238" spans="1:5" x14ac:dyDescent="0.25">
      <c r="A1238">
        <v>3856</v>
      </c>
      <c r="B1238" t="str">
        <f>SALIDAS[[#This Row],[CODIGO]]&amp;SALIDAS[[#This Row],[FECHA]]</f>
        <v>385645933</v>
      </c>
      <c r="C1238" t="str" cm="1">
        <f t="array" ref="C1238">_xlfn.XLOOKUP(SALIDAS[[#This Row],[CODIGO]],STOCK[[#All],[CODIGO]],STOCK[[#All],[DESCRIPCION]],"PRODUCTO INEXISTENTE",0)</f>
        <v>RESALTADOR OE-540</v>
      </c>
      <c r="D1238" s="1">
        <v>45933</v>
      </c>
      <c r="E1238">
        <v>1</v>
      </c>
    </row>
    <row r="1239" spans="1:5" x14ac:dyDescent="0.25">
      <c r="A1239">
        <v>4244</v>
      </c>
      <c r="B1239" t="str">
        <f>SALIDAS[[#This Row],[CODIGO]]&amp;SALIDAS[[#This Row],[FECHA]]</f>
        <v>424445933</v>
      </c>
      <c r="C1239" t="str" cm="1">
        <f t="array" ref="C1239">_xlfn.XLOOKUP(SALIDAS[[#This Row],[CODIGO]],STOCK[[#All],[CODIGO]],STOCK[[#All],[DESCRIPCION]],"PRODUCTO INEXISTENTE",0)</f>
        <v>TAJALAPIZ METALICO</v>
      </c>
      <c r="D1239" s="1">
        <v>45933</v>
      </c>
      <c r="E1239">
        <v>1</v>
      </c>
    </row>
    <row r="1240" spans="1:5" x14ac:dyDescent="0.25">
      <c r="A1240">
        <v>723</v>
      </c>
      <c r="B1240" t="str">
        <f>SALIDAS[[#This Row],[CODIGO]]&amp;SALIDAS[[#This Row],[FECHA]]</f>
        <v>72345933</v>
      </c>
      <c r="C1240" t="str" cm="1">
        <f t="array" ref="C1240">_xlfn.XLOOKUP(SALIDAS[[#This Row],[CODIGO]],STOCK[[#All],[CODIGO]],STOCK[[#All],[DESCRIPCION]],"PRODUCTO INEXISTENTE",0)</f>
        <v>BOLSILLO CATALOGO OFICIO GRUESO PQ25</v>
      </c>
      <c r="D1240" s="1">
        <v>45933</v>
      </c>
      <c r="E1240">
        <v>2</v>
      </c>
    </row>
    <row r="1241" spans="1:5" x14ac:dyDescent="0.25">
      <c r="A1241">
        <v>3243</v>
      </c>
      <c r="B1241" t="str">
        <f>SALIDAS[[#This Row],[CODIGO]]&amp;SALIDAS[[#This Row],[FECHA]]</f>
        <v>324345933</v>
      </c>
      <c r="C1241" t="str" cm="1">
        <f t="array" ref="C1241">_xlfn.XLOOKUP(SALIDAS[[#This Row],[CODIGO]],STOCK[[#All],[CODIGO]],STOCK[[#All],[DESCRIPCION]],"PRODUCTO INEXISTENTE",0)</f>
        <v>PALO PINCHO 30CM *100</v>
      </c>
      <c r="D1241" s="1">
        <v>45933</v>
      </c>
      <c r="E1241">
        <v>5</v>
      </c>
    </row>
    <row r="1242" spans="1:5" x14ac:dyDescent="0.25">
      <c r="A1242">
        <v>3272</v>
      </c>
      <c r="B1242" t="str">
        <f>SALIDAS[[#This Row],[CODIGO]]&amp;SALIDAS[[#This Row],[FECHA]]</f>
        <v>327245933</v>
      </c>
      <c r="C1242" t="str" cm="1">
        <f t="array" ref="C1242">_xlfn.XLOOKUP(SALIDAS[[#This Row],[CODIGO]],STOCK[[#All],[CODIGO]],STOCK[[#All],[DESCRIPCION]],"PRODUCTO INEXISTENTE",0)</f>
        <v>PAPEL CREPE PLIEGO</v>
      </c>
      <c r="D1242" s="1">
        <v>45933</v>
      </c>
      <c r="E1242">
        <v>6</v>
      </c>
    </row>
    <row r="1243" spans="1:5" x14ac:dyDescent="0.25">
      <c r="A1243">
        <v>1788</v>
      </c>
      <c r="B1243" t="str">
        <f>SALIDAS[[#This Row],[CODIGO]]&amp;SALIDAS[[#This Row],[FECHA]]</f>
        <v>178845934</v>
      </c>
      <c r="C1243" t="str" cm="1">
        <f t="array" ref="C1243">_xlfn.XLOOKUP(SALIDAS[[#This Row],[CODIGO]],STOCK[[#All],[CODIGO]],STOCK[[#All],[DESCRIPCION]],"PRODUCTO INEXISTENTE",0)</f>
        <v>CORRECTOR LAPIZ OE-252</v>
      </c>
      <c r="D1243" s="1">
        <v>45934</v>
      </c>
      <c r="E1243">
        <v>1</v>
      </c>
    </row>
    <row r="1244" spans="1:5" x14ac:dyDescent="0.25">
      <c r="A1244">
        <v>1540</v>
      </c>
      <c r="B1244" t="str">
        <f>SALIDAS[[#This Row],[CODIGO]]&amp;SALIDAS[[#This Row],[FECHA]]</f>
        <v>154045934</v>
      </c>
      <c r="C1244" t="str" cm="1">
        <f t="array" ref="C1244">_xlfn.XLOOKUP(SALIDAS[[#This Row],[CODIGO]],STOCK[[#All],[CODIGO]],STOCK[[#All],[DESCRIPCION]],"PRODUCTO INEXISTENTE",0)</f>
        <v>CINTA TRANSPARENTE 12*15</v>
      </c>
      <c r="D1244" s="1">
        <v>45934</v>
      </c>
      <c r="E1244">
        <v>2</v>
      </c>
    </row>
    <row r="1245" spans="1:5" x14ac:dyDescent="0.25">
      <c r="A1245">
        <v>3318</v>
      </c>
      <c r="B1245" t="str">
        <f>SALIDAS[[#This Row],[CODIGO]]&amp;SALIDAS[[#This Row],[FECHA]]</f>
        <v>331845934</v>
      </c>
      <c r="C1245" t="str" cm="1">
        <f t="array" ref="C1245">_xlfn.XLOOKUP(SALIDAS[[#This Row],[CODIGO]],STOCK[[#All],[CODIGO]],STOCK[[#All],[DESCRIPCION]],"PRODUCTO INEXISTENTE",0)</f>
        <v>PAPEL PERIODICO PLIEGO 70*100</v>
      </c>
      <c r="D1245" s="1">
        <v>45934</v>
      </c>
      <c r="E1245">
        <v>2</v>
      </c>
    </row>
    <row r="1246" spans="1:5" x14ac:dyDescent="0.25">
      <c r="A1246">
        <v>2830</v>
      </c>
      <c r="B1246" t="str">
        <f>SALIDAS[[#This Row],[CODIGO]]&amp;SALIDAS[[#This Row],[FECHA]]</f>
        <v>283045934</v>
      </c>
      <c r="C1246" t="str" cm="1">
        <f t="array" ref="C1246">_xlfn.XLOOKUP(SALIDAS[[#This Row],[CODIGO]],STOCK[[#All],[CODIGO]],STOCK[[#All],[DESCRIPCION]],"PRODUCTO INEXISTENTE",0)</f>
        <v>MARCADOR SHARPIE</v>
      </c>
      <c r="D1246" s="1">
        <v>45934</v>
      </c>
      <c r="E1246">
        <v>1</v>
      </c>
    </row>
    <row r="1247" spans="1:5" x14ac:dyDescent="0.25">
      <c r="A1247">
        <v>3271</v>
      </c>
      <c r="B1247" t="str">
        <f>SALIDAS[[#This Row],[CODIGO]]&amp;SALIDAS[[#This Row],[FECHA]]</f>
        <v>327145934</v>
      </c>
      <c r="C1247" t="str" cm="1">
        <f t="array" ref="C1247">_xlfn.XLOOKUP(SALIDAS[[#This Row],[CODIGO]],STOCK[[#All],[CODIGO]],STOCK[[#All],[DESCRIPCION]],"PRODUCTO INEXISTENTE",0)</f>
        <v>PAPEL CRAF PLIEGO 70*100</v>
      </c>
      <c r="D1247" s="1">
        <v>45934</v>
      </c>
      <c r="E1247">
        <v>1</v>
      </c>
    </row>
    <row r="1248" spans="1:5" x14ac:dyDescent="0.25">
      <c r="A1248">
        <v>3269</v>
      </c>
      <c r="B1248" t="str">
        <f>SALIDAS[[#This Row],[CODIGO]]&amp;SALIDAS[[#This Row],[FECHA]]</f>
        <v>326945934</v>
      </c>
      <c r="C1248" t="str" cm="1">
        <f t="array" ref="C1248">_xlfn.XLOOKUP(SALIDAS[[#This Row],[CODIGO]],STOCK[[#All],[CODIGO]],STOCK[[#All],[DESCRIPCION]],"PRODUCTO INEXISTENTE",0)</f>
        <v xml:space="preserve">PAPEL CELOFAN EXTRAFINO </v>
      </c>
      <c r="D1248" s="1">
        <v>45934</v>
      </c>
      <c r="E1248">
        <v>4</v>
      </c>
    </row>
    <row r="1249" spans="1:5" x14ac:dyDescent="0.25">
      <c r="A1249">
        <v>15614</v>
      </c>
      <c r="B1249" t="str">
        <f>SALIDAS[[#This Row],[CODIGO]]&amp;SALIDAS[[#This Row],[FECHA]]</f>
        <v>1561445934</v>
      </c>
      <c r="C1249" t="str" cm="1">
        <f t="array" ref="C1249">_xlfn.XLOOKUP(SALIDAS[[#This Row],[CODIGO]],STOCK[[#All],[CODIGO]],STOCK[[#All],[DESCRIPCION]],"PRODUCTO INEXISTENTE",0)</f>
        <v>PAPEL REGALO PRIMAVERA</v>
      </c>
      <c r="D1249" s="1">
        <v>45934</v>
      </c>
      <c r="E1249">
        <v>8</v>
      </c>
    </row>
    <row r="1250" spans="1:5" x14ac:dyDescent="0.25">
      <c r="A1250">
        <v>8102</v>
      </c>
      <c r="B1250" t="str">
        <f>SALIDAS[[#This Row],[CODIGO]]&amp;SALIDAS[[#This Row],[FECHA]]</f>
        <v>810245934</v>
      </c>
      <c r="C1250" t="str" cm="1">
        <f t="array" ref="C1250">_xlfn.XLOOKUP(SALIDAS[[#This Row],[CODIGO]],STOCK[[#All],[CODIGO]],STOCK[[#All],[DESCRIPCION]],"PRODUCTO INEXISTENTE",0)</f>
        <v>BOLI OE-076 S/GEL 0,7</v>
      </c>
      <c r="D1250" s="1">
        <v>45934</v>
      </c>
      <c r="E1250">
        <v>2</v>
      </c>
    </row>
    <row r="1251" spans="1:5" x14ac:dyDescent="0.25">
      <c r="A1251">
        <v>1341</v>
      </c>
      <c r="B1251" t="str">
        <f>SALIDAS[[#This Row],[CODIGO]]&amp;SALIDAS[[#This Row],[FECHA]]</f>
        <v>134145934</v>
      </c>
      <c r="C1251" t="str" cm="1">
        <f t="array" ref="C1251">_xlfn.XLOOKUP(SALIDAS[[#This Row],[CODIGO]],STOCK[[#All],[CODIGO]],STOCK[[#All],[DESCRIPCION]],"PRODUCTO INEXISTENTE",0)</f>
        <v>CARTULINA BRISTOL 1/8</v>
      </c>
      <c r="D1251" s="1">
        <v>45934</v>
      </c>
      <c r="E1251">
        <v>4</v>
      </c>
    </row>
    <row r="1252" spans="1:5" x14ac:dyDescent="0.25">
      <c r="A1252">
        <v>15832</v>
      </c>
      <c r="B1252" t="str">
        <f>SALIDAS[[#This Row],[CODIGO]]&amp;SALIDAS[[#This Row],[FECHA]]</f>
        <v>1583245934</v>
      </c>
      <c r="C1252" t="str" cm="1">
        <f t="array" ref="C1252">_xlfn.XLOOKUP(SALIDAS[[#This Row],[CODIGO]],STOCK[[#All],[CODIGO]],STOCK[[#All],[DESCRIPCION]],"PRODUCTO INEXISTENTE",0)</f>
        <v>PELOTA PING PONG</v>
      </c>
      <c r="D1252" s="1">
        <v>45934</v>
      </c>
      <c r="E1252">
        <v>2</v>
      </c>
    </row>
    <row r="1253" spans="1:5" x14ac:dyDescent="0.25">
      <c r="A1253">
        <v>11540</v>
      </c>
      <c r="B1253" t="str">
        <f>SALIDAS[[#This Row],[CODIGO]]&amp;SALIDAS[[#This Row],[FECHA]]</f>
        <v>1154045934</v>
      </c>
      <c r="C1253" t="str" cm="1">
        <f t="array" ref="C1253">_xlfn.XLOOKUP(SALIDAS[[#This Row],[CODIGO]],STOCK[[#All],[CODIGO]],STOCK[[#All],[DESCRIPCION]],"PRODUCTO INEXISTENTE",0)</f>
        <v>SILICONA LIQUIDA OE-190 30ML</v>
      </c>
      <c r="D1253" s="1">
        <v>45934</v>
      </c>
      <c r="E1253">
        <v>1</v>
      </c>
    </row>
    <row r="1254" spans="1:5" x14ac:dyDescent="0.25">
      <c r="A1254">
        <v>11541</v>
      </c>
      <c r="B1254" t="str">
        <f>SALIDAS[[#This Row],[CODIGO]]&amp;SALIDAS[[#This Row],[FECHA]]</f>
        <v>1154145934</v>
      </c>
      <c r="C1254" t="str" cm="1">
        <f t="array" ref="C1254">_xlfn.XLOOKUP(SALIDAS[[#This Row],[CODIGO]],STOCK[[#All],[CODIGO]],STOCK[[#All],[DESCRIPCION]],"PRODUCTO INEXISTENTE",0)</f>
        <v>SILICONA LIQUIDA OE-191 60ML</v>
      </c>
      <c r="D1254" s="1">
        <v>45934</v>
      </c>
      <c r="E1254">
        <v>1</v>
      </c>
    </row>
    <row r="1255" spans="1:5" x14ac:dyDescent="0.25">
      <c r="A1255">
        <v>2598</v>
      </c>
      <c r="B1255" t="str">
        <f>SALIDAS[[#This Row],[CODIGO]]&amp;SALIDAS[[#This Row],[FECHA]]</f>
        <v>259845934</v>
      </c>
      <c r="C1255" t="str" cm="1">
        <f t="array" ref="C1255">_xlfn.XLOOKUP(SALIDAS[[#This Row],[CODIGO]],STOCK[[#All],[CODIGO]],STOCK[[#All],[DESCRIPCION]],"PRODUCTO INEXISTENTE",0)</f>
        <v>LAMINA ICOPOR 1/4 DE 10MM</v>
      </c>
      <c r="D1255" s="1">
        <v>45934</v>
      </c>
      <c r="E1255">
        <v>4</v>
      </c>
    </row>
    <row r="1256" spans="1:5" x14ac:dyDescent="0.25">
      <c r="A1256">
        <v>1262</v>
      </c>
      <c r="B1256" t="str">
        <f>SALIDAS[[#This Row],[CODIGO]]&amp;SALIDAS[[#This Row],[FECHA]]</f>
        <v>126245934</v>
      </c>
      <c r="C1256" t="str" cm="1">
        <f t="array" ref="C1256">_xlfn.XLOOKUP(SALIDAS[[#This Row],[CODIGO]],STOCK[[#All],[CODIGO]],STOCK[[#All],[DESCRIPCION]],"PRODUCTO INEXISTENTE",0)</f>
        <v>CARTON PAJA 1/4</v>
      </c>
      <c r="D1256" s="1">
        <v>45934</v>
      </c>
      <c r="E1256">
        <v>2</v>
      </c>
    </row>
    <row r="1257" spans="1:5" x14ac:dyDescent="0.25">
      <c r="A1257">
        <v>583</v>
      </c>
      <c r="B1257" t="str">
        <f>SALIDAS[[#This Row],[CODIGO]]&amp;SALIDAS[[#This Row],[FECHA]]</f>
        <v>58345934</v>
      </c>
      <c r="C1257" t="str" cm="1">
        <f t="array" ref="C1257">_xlfn.XLOOKUP(SALIDAS[[#This Row],[CODIGO]],STOCK[[#All],[CODIGO]],STOCK[[#All],[DESCRIPCION]],"PRODUCTO INEXISTENTE",0)</f>
        <v>BLOCK CARTA CUADROS 70H</v>
      </c>
      <c r="D1257" s="1">
        <v>45934</v>
      </c>
      <c r="E1257">
        <v>1</v>
      </c>
    </row>
    <row r="1258" spans="1:5" x14ac:dyDescent="0.25">
      <c r="A1258">
        <v>10491</v>
      </c>
      <c r="B1258" t="str">
        <f>SALIDAS[[#This Row],[CODIGO]]&amp;SALIDAS[[#This Row],[FECHA]]</f>
        <v>1049145934</v>
      </c>
      <c r="C1258" t="str" cm="1">
        <f t="array" ref="C1258">_xlfn.XLOOKUP(SALIDAS[[#This Row],[CODIGO]],STOCK[[#All],[CODIGO]],STOCK[[#All],[DESCRIPCION]],"PRODUCTO INEXISTENTE",0)</f>
        <v>CUADERNO ARGOLLADO 105</v>
      </c>
      <c r="D1258" s="1">
        <v>45934</v>
      </c>
      <c r="E1258">
        <v>1</v>
      </c>
    </row>
    <row r="1259" spans="1:5" x14ac:dyDescent="0.25">
      <c r="A1259">
        <v>16749</v>
      </c>
      <c r="B1259" t="str">
        <f>SALIDAS[[#This Row],[CODIGO]]&amp;SALIDAS[[#This Row],[FECHA]]</f>
        <v>1674945934</v>
      </c>
      <c r="C1259" t="str" cm="1">
        <f t="array" ref="C1259">_xlfn.XLOOKUP(SALIDAS[[#This Row],[CODIGO]],STOCK[[#All],[CODIGO]],STOCK[[#All],[DESCRIPCION]],"PRODUCTO INEXISTENTE",0)</f>
        <v>CUADERNILLO DOBLE CUADRICULADO</v>
      </c>
      <c r="D1259" s="1">
        <v>45934</v>
      </c>
      <c r="E1259">
        <v>1</v>
      </c>
    </row>
    <row r="1260" spans="1:5" x14ac:dyDescent="0.25">
      <c r="A1260">
        <v>2635</v>
      </c>
      <c r="B1260" t="str">
        <f>SALIDAS[[#This Row],[CODIGO]]&amp;SALIDAS[[#This Row],[FECHA]]</f>
        <v>263545934</v>
      </c>
      <c r="C1260" t="str" cm="1">
        <f t="array" ref="C1260">_xlfn.XLOOKUP(SALIDAS[[#This Row],[CODIGO]],STOCK[[#All],[CODIGO]],STOCK[[#All],[DESCRIPCION]],"PRODUCTO INEXISTENTE",0)</f>
        <v>LAPIZ MIRADO NEGRO</v>
      </c>
      <c r="D1260" s="1">
        <v>45934</v>
      </c>
      <c r="E1260">
        <v>1</v>
      </c>
    </row>
    <row r="1261" spans="1:5" x14ac:dyDescent="0.25">
      <c r="A1261">
        <v>9287</v>
      </c>
      <c r="B1261" t="str">
        <f>SALIDAS[[#This Row],[CODIGO]]&amp;SALIDAS[[#This Row],[FECHA]]</f>
        <v>928745934</v>
      </c>
      <c r="C1261" t="str" cm="1">
        <f t="array" ref="C1261">_xlfn.XLOOKUP(SALIDAS[[#This Row],[CODIGO]],STOCK[[#All],[CODIGO]],STOCK[[#All],[DESCRIPCION]],"PRODUCTO INEXISTENTE",0)</f>
        <v>FOMY ESCARCHADO 1/8</v>
      </c>
      <c r="D1261" s="1">
        <v>45934</v>
      </c>
      <c r="E1261">
        <v>2</v>
      </c>
    </row>
    <row r="1262" spans="1:5" x14ac:dyDescent="0.25">
      <c r="A1262">
        <v>2830</v>
      </c>
      <c r="B1262" t="str">
        <f>SALIDAS[[#This Row],[CODIGO]]&amp;SALIDAS[[#This Row],[FECHA]]</f>
        <v>283045935</v>
      </c>
      <c r="C1262" t="str" cm="1">
        <f t="array" ref="C1262">_xlfn.XLOOKUP(SALIDAS[[#This Row],[CODIGO]],STOCK[[#All],[CODIGO]],STOCK[[#All],[DESCRIPCION]],"PRODUCTO INEXISTENTE",0)</f>
        <v>MARCADOR SHARPIE</v>
      </c>
      <c r="D1262" s="1">
        <v>45935</v>
      </c>
      <c r="E1262">
        <v>1</v>
      </c>
    </row>
    <row r="1263" spans="1:5" x14ac:dyDescent="0.25">
      <c r="A1263">
        <v>1351</v>
      </c>
      <c r="B1263" t="str">
        <f>SALIDAS[[#This Row],[CODIGO]]&amp;SALIDAS[[#This Row],[FECHA]]</f>
        <v>135145935</v>
      </c>
      <c r="C1263" t="str" cm="1">
        <f t="array" ref="C1263">_xlfn.XLOOKUP(SALIDAS[[#This Row],[CODIGO]],STOCK[[#All],[CODIGO]],STOCK[[#All],[DESCRIPCION]],"PRODUCTO INEXISTENTE",0)</f>
        <v>CARTULINA BRISTOL PLIEGO 70*100</v>
      </c>
      <c r="D1263" s="1">
        <v>45935</v>
      </c>
      <c r="E1263">
        <v>4</v>
      </c>
    </row>
    <row r="1264" spans="1:5" x14ac:dyDescent="0.25">
      <c r="A1264">
        <v>4164</v>
      </c>
      <c r="B1264" t="str">
        <f>SALIDAS[[#This Row],[CODIGO]]&amp;SALIDAS[[#This Row],[FECHA]]</f>
        <v>416445935</v>
      </c>
      <c r="C1264" t="str" cm="1">
        <f t="array" ref="C1264">_xlfn.XLOOKUP(SALIDAS[[#This Row],[CODIGO]],STOCK[[#All],[CODIGO]],STOCK[[#All],[DESCRIPCION]],"PRODUCTO INEXISTENTE",0)</f>
        <v>SOBRE MANILA OFICIO NORMA</v>
      </c>
      <c r="D1264" s="1">
        <v>45935</v>
      </c>
      <c r="E1264">
        <v>1</v>
      </c>
    </row>
    <row r="1265" spans="1:5" x14ac:dyDescent="0.25">
      <c r="A1265">
        <v>2598</v>
      </c>
      <c r="B1265" t="str">
        <f>SALIDAS[[#This Row],[CODIGO]]&amp;SALIDAS[[#This Row],[FECHA]]</f>
        <v>259845935</v>
      </c>
      <c r="C1265" t="str" cm="1">
        <f t="array" ref="C1265">_xlfn.XLOOKUP(SALIDAS[[#This Row],[CODIGO]],STOCK[[#All],[CODIGO]],STOCK[[#All],[DESCRIPCION]],"PRODUCTO INEXISTENTE",0)</f>
        <v>LAMINA ICOPOR 1/4 DE 10MM</v>
      </c>
      <c r="D1265" s="1">
        <v>45935</v>
      </c>
      <c r="E1265">
        <v>1</v>
      </c>
    </row>
    <row r="1266" spans="1:5" x14ac:dyDescent="0.25">
      <c r="A1266">
        <v>4475</v>
      </c>
      <c r="B1266" t="str">
        <f>SALIDAS[[#This Row],[CODIGO]]&amp;SALIDAS[[#This Row],[FECHA]]</f>
        <v>447545935</v>
      </c>
      <c r="C1266" t="str" cm="1">
        <f t="array" ref="C1266">_xlfn.XLOOKUP(SALIDAS[[#This Row],[CODIGO]],STOCK[[#All],[CODIGO]],STOCK[[#All],[DESCRIPCION]],"PRODUCTO INEXISTENTE",0)</f>
        <v>VINILO PAYASITO 80GR</v>
      </c>
      <c r="D1266" s="1">
        <v>45935</v>
      </c>
      <c r="E1266">
        <v>3</v>
      </c>
    </row>
    <row r="1267" spans="1:5" x14ac:dyDescent="0.25">
      <c r="A1267">
        <v>4313</v>
      </c>
      <c r="B1267" t="str">
        <f>SALIDAS[[#This Row],[CODIGO]]&amp;SALIDAS[[#This Row],[FECHA]]</f>
        <v>431345935</v>
      </c>
      <c r="C1267" t="str" cm="1">
        <f t="array" ref="C1267">_xlfn.XLOOKUP(SALIDAS[[#This Row],[CODIGO]],STOCK[[#All],[CODIGO]],STOCK[[#All],[DESCRIPCION]],"PRODUCTO INEXISTENTE",0)</f>
        <v>TEMPERA PAYASITO</v>
      </c>
      <c r="D1267" s="1">
        <v>45935</v>
      </c>
      <c r="E1267">
        <v>3</v>
      </c>
    </row>
    <row r="1268" spans="1:5" x14ac:dyDescent="0.25">
      <c r="A1268">
        <v>3232</v>
      </c>
      <c r="B1268" t="str">
        <f>SALIDAS[[#This Row],[CODIGO]]&amp;SALIDAS[[#This Row],[FECHA]]</f>
        <v>323245935</v>
      </c>
      <c r="C1268" t="str" cm="1">
        <f t="array" ref="C1268">_xlfn.XLOOKUP(SALIDAS[[#This Row],[CODIGO]],STOCK[[#All],[CODIGO]],STOCK[[#All],[DESCRIPCION]],"PRODUCTO INEXISTENTE",0)</f>
        <v>PALILLO REDONDO CAJILLA</v>
      </c>
      <c r="D1268" s="1">
        <v>45935</v>
      </c>
      <c r="E1268">
        <v>1</v>
      </c>
    </row>
    <row r="1269" spans="1:5" x14ac:dyDescent="0.25">
      <c r="A1269">
        <v>1119</v>
      </c>
      <c r="B1269" t="str">
        <f>SALIDAS[[#This Row],[CODIGO]]&amp;SALIDAS[[#This Row],[FECHA]]</f>
        <v>111945935</v>
      </c>
      <c r="C1269" t="str" cm="1">
        <f t="array" ref="C1269">_xlfn.XLOOKUP(SALIDAS[[#This Row],[CODIGO]],STOCK[[#All],[CODIGO]],STOCK[[#All],[DESCRIPCION]],"PRODUCTO INEXISTENTE",0)</f>
        <v>CARPETA PRESENTACION CARTA</v>
      </c>
      <c r="D1269" s="1">
        <v>45935</v>
      </c>
      <c r="E1269">
        <v>1</v>
      </c>
    </row>
    <row r="1270" spans="1:5" x14ac:dyDescent="0.25">
      <c r="A1270">
        <v>4145</v>
      </c>
      <c r="B1270" t="str">
        <f>SALIDAS[[#This Row],[CODIGO]]&amp;SALIDAS[[#This Row],[FECHA]]</f>
        <v>414545935</v>
      </c>
      <c r="C1270" t="str" cm="1">
        <f t="array" ref="C1270">_xlfn.XLOOKUP(SALIDAS[[#This Row],[CODIGO]],STOCK[[#All],[CODIGO]],STOCK[[#All],[DESCRIPCION]],"PRODUCTO INEXISTENTE",0)</f>
        <v>SOBRE OE-864 HILO OFICIO</v>
      </c>
      <c r="D1270" s="1">
        <v>45935</v>
      </c>
      <c r="E1270">
        <v>2</v>
      </c>
    </row>
    <row r="1271" spans="1:5" x14ac:dyDescent="0.25">
      <c r="A1271">
        <v>1369</v>
      </c>
      <c r="B1271" t="str">
        <f>SALIDAS[[#This Row],[CODIGO]]&amp;SALIDAS[[#This Row],[FECHA]]</f>
        <v>136945935</v>
      </c>
      <c r="C1271" t="str" cm="1">
        <f t="array" ref="C1271">_xlfn.XLOOKUP(SALIDAS[[#This Row],[CODIGO]],STOCK[[#All],[CODIGO]],STOCK[[#All],[DESCRIPCION]],"PRODUCTO INEXISTENTE",0)</f>
        <v>CARTULINA NEGRA FINA PLIEGO</v>
      </c>
      <c r="D1271" s="1">
        <v>45935</v>
      </c>
      <c r="E1271">
        <v>3</v>
      </c>
    </row>
    <row r="1272" spans="1:5" x14ac:dyDescent="0.25">
      <c r="A1272">
        <v>3272</v>
      </c>
      <c r="B1272" t="str">
        <f>SALIDAS[[#This Row],[CODIGO]]&amp;SALIDAS[[#This Row],[FECHA]]</f>
        <v>327245935</v>
      </c>
      <c r="C1272" t="str" cm="1">
        <f t="array" ref="C1272">_xlfn.XLOOKUP(SALIDAS[[#This Row],[CODIGO]],STOCK[[#All],[CODIGO]],STOCK[[#All],[DESCRIPCION]],"PRODUCTO INEXISTENTE",0)</f>
        <v>PAPEL CREPE PLIEGO</v>
      </c>
      <c r="D1272" s="1">
        <v>45935</v>
      </c>
      <c r="E1272">
        <v>1</v>
      </c>
    </row>
    <row r="1273" spans="1:5" x14ac:dyDescent="0.25">
      <c r="A1273">
        <v>1349</v>
      </c>
      <c r="B1273" t="str">
        <f>SALIDAS[[#This Row],[CODIGO]]&amp;SALIDAS[[#This Row],[FECHA]]</f>
        <v>134945935</v>
      </c>
      <c r="C1273" t="str" cm="1">
        <f t="array" ref="C1273">_xlfn.XLOOKUP(SALIDAS[[#This Row],[CODIGO]],STOCK[[#All],[CODIGO]],STOCK[[#All],[DESCRIPCION]],"PRODUCTO INEXISTENTE",0)</f>
        <v>CARTULINA NEGRA FINA 1/8</v>
      </c>
      <c r="D1273" s="1">
        <v>45935</v>
      </c>
      <c r="E1273">
        <v>1</v>
      </c>
    </row>
    <row r="1274" spans="1:5" x14ac:dyDescent="0.25">
      <c r="A1274">
        <v>2515</v>
      </c>
      <c r="B1274" t="str">
        <f>SALIDAS[[#This Row],[CODIGO]]&amp;SALIDAS[[#This Row],[FECHA]]</f>
        <v>251545935</v>
      </c>
      <c r="C1274" t="str" cm="1">
        <f t="array" ref="C1274">_xlfn.XLOOKUP(SALIDAS[[#This Row],[CODIGO]],STOCK[[#All],[CODIGO]],STOCK[[#All],[DESCRIPCION]],"PRODUCTO INEXISTENTE",0)</f>
        <v>HOJA EXAMEN</v>
      </c>
      <c r="D1274" s="1">
        <v>45935</v>
      </c>
      <c r="E1274">
        <v>2</v>
      </c>
    </row>
    <row r="1275" spans="1:5" x14ac:dyDescent="0.25">
      <c r="A1275">
        <v>2648</v>
      </c>
      <c r="B1275" t="str">
        <f>SALIDAS[[#This Row],[CODIGO]]&amp;SALIDAS[[#This Row],[FECHA]]</f>
        <v>264845935</v>
      </c>
      <c r="C1275" t="str" cm="1">
        <f t="array" ref="C1275">_xlfn.XLOOKUP(SALIDAS[[#This Row],[CODIGO]],STOCK[[#All],[CODIGO]],STOCK[[#All],[DESCRIPCION]],"PRODUCTO INEXISTENTE",0)</f>
        <v>LAPIZ ROJO COLORCHECK</v>
      </c>
      <c r="D1275" s="1">
        <v>45935</v>
      </c>
      <c r="E1275">
        <v>1</v>
      </c>
    </row>
    <row r="1276" spans="1:5" x14ac:dyDescent="0.25">
      <c r="A1276">
        <v>15614</v>
      </c>
      <c r="B1276" t="str">
        <f>SALIDAS[[#This Row],[CODIGO]]&amp;SALIDAS[[#This Row],[FECHA]]</f>
        <v>1561445935</v>
      </c>
      <c r="C1276" t="str" cm="1">
        <f t="array" ref="C1276">_xlfn.XLOOKUP(SALIDAS[[#This Row],[CODIGO]],STOCK[[#All],[CODIGO]],STOCK[[#All],[DESCRIPCION]],"PRODUCTO INEXISTENTE",0)</f>
        <v>PAPEL REGALO PRIMAVERA</v>
      </c>
      <c r="D1276" s="1">
        <v>45935</v>
      </c>
      <c r="E1276">
        <v>6</v>
      </c>
    </row>
    <row r="1277" spans="1:5" x14ac:dyDescent="0.25">
      <c r="A1277">
        <v>1250</v>
      </c>
      <c r="B1277" t="str">
        <f>SALIDAS[[#This Row],[CODIGO]]&amp;SALIDAS[[#This Row],[FECHA]]</f>
        <v>125045936</v>
      </c>
      <c r="C1277" t="str" cm="1">
        <f t="array" ref="C1277">_xlfn.XLOOKUP(SALIDAS[[#This Row],[CODIGO]],STOCK[[#All],[CODIGO]],STOCK[[#All],[DESCRIPCION]],"PRODUCTO INEXISTENTE",0)</f>
        <v>CARTON CARTULINA CALIBRE 14 "PLIEGO"</v>
      </c>
      <c r="D1277" s="1">
        <v>45936</v>
      </c>
      <c r="E1277">
        <v>7</v>
      </c>
    </row>
    <row r="1278" spans="1:5" x14ac:dyDescent="0.25">
      <c r="A1278">
        <v>10491</v>
      </c>
      <c r="B1278" t="str">
        <f>SALIDAS[[#This Row],[CODIGO]]&amp;SALIDAS[[#This Row],[FECHA]]</f>
        <v>1049145936</v>
      </c>
      <c r="C1278" t="str" cm="1">
        <f t="array" ref="C1278">_xlfn.XLOOKUP(SALIDAS[[#This Row],[CODIGO]],STOCK[[#All],[CODIGO]],STOCK[[#All],[DESCRIPCION]],"PRODUCTO INEXISTENTE",0)</f>
        <v>CUADERNO ARGOLLADO 105</v>
      </c>
      <c r="D1278" s="1">
        <v>45936</v>
      </c>
      <c r="E1278">
        <v>2</v>
      </c>
    </row>
    <row r="1279" spans="1:5" x14ac:dyDescent="0.25">
      <c r="A1279">
        <v>7106</v>
      </c>
      <c r="B1279" t="str">
        <f>SALIDAS[[#This Row],[CODIGO]]&amp;SALIDAS[[#This Row],[FECHA]]</f>
        <v>710645936</v>
      </c>
      <c r="C1279" t="str" cm="1">
        <f t="array" ref="C1279">_xlfn.XLOOKUP(SALIDAS[[#This Row],[CODIGO]],STOCK[[#All],[CODIGO]],STOCK[[#All],[DESCRIPCION]],"PRODUCTO INEXISTENTE",0)</f>
        <v>GANCHO LEGAJADOR PLASTICO TRITON</v>
      </c>
      <c r="D1279" s="1">
        <v>45936</v>
      </c>
      <c r="E1279">
        <v>6</v>
      </c>
    </row>
    <row r="1280" spans="1:5" x14ac:dyDescent="0.25">
      <c r="A1280">
        <v>2830</v>
      </c>
      <c r="B1280" t="str">
        <f>SALIDAS[[#This Row],[CODIGO]]&amp;SALIDAS[[#This Row],[FECHA]]</f>
        <v>283045936</v>
      </c>
      <c r="C1280" t="str" cm="1">
        <f t="array" ref="C1280">_xlfn.XLOOKUP(SALIDAS[[#This Row],[CODIGO]],STOCK[[#All],[CODIGO]],STOCK[[#All],[DESCRIPCION]],"PRODUCTO INEXISTENTE",0)</f>
        <v>MARCADOR SHARPIE</v>
      </c>
      <c r="D1280" s="1">
        <v>45936</v>
      </c>
      <c r="E1280">
        <v>3</v>
      </c>
    </row>
    <row r="1281" spans="1:5" x14ac:dyDescent="0.25">
      <c r="A1281">
        <v>1788</v>
      </c>
      <c r="B1281" t="str">
        <f>SALIDAS[[#This Row],[CODIGO]]&amp;SALIDAS[[#This Row],[FECHA]]</f>
        <v>178845936</v>
      </c>
      <c r="C1281" t="str" cm="1">
        <f t="array" ref="C1281">_xlfn.XLOOKUP(SALIDAS[[#This Row],[CODIGO]],STOCK[[#All],[CODIGO]],STOCK[[#All],[DESCRIPCION]],"PRODUCTO INEXISTENTE",0)</f>
        <v>CORRECTOR LAPIZ OE-252</v>
      </c>
      <c r="D1281" s="1">
        <v>45936</v>
      </c>
      <c r="E1281">
        <v>1</v>
      </c>
    </row>
    <row r="1282" spans="1:5" x14ac:dyDescent="0.25">
      <c r="A1282">
        <v>7664</v>
      </c>
      <c r="B1282" t="str">
        <f>SALIDAS[[#This Row],[CODIGO]]&amp;SALIDAS[[#This Row],[FECHA]]</f>
        <v>766445936</v>
      </c>
      <c r="C1282" t="str" cm="1">
        <f t="array" ref="C1282">_xlfn.XLOOKUP(SALIDAS[[#This Row],[CODIGO]],STOCK[[#All],[CODIGO]],STOCK[[#All],[DESCRIPCION]],"PRODUCTO INEXISTENTE",0)</f>
        <v>LAPIZ OE-150 NEGRO</v>
      </c>
      <c r="D1282" s="1">
        <v>45936</v>
      </c>
      <c r="E1282">
        <v>15</v>
      </c>
    </row>
    <row r="1283" spans="1:5" x14ac:dyDescent="0.25">
      <c r="A1283">
        <v>16765</v>
      </c>
      <c r="B1283" t="str">
        <f>SALIDAS[[#This Row],[CODIGO]]&amp;SALIDAS[[#This Row],[FECHA]]</f>
        <v>1676545936</v>
      </c>
      <c r="C1283" t="str" cm="1">
        <f t="array" ref="C1283">_xlfn.XLOOKUP(SALIDAS[[#This Row],[CODIGO]],STOCK[[#All],[CODIGO]],STOCK[[#All],[DESCRIPCION]],"PRODUCTO INEXISTENTE",0)</f>
        <v>SOBRE OE-871 BROCHE 1/2 OFICIO</v>
      </c>
      <c r="D1283" s="1">
        <v>45936</v>
      </c>
      <c r="E1283">
        <v>3</v>
      </c>
    </row>
    <row r="1284" spans="1:5" x14ac:dyDescent="0.25">
      <c r="A1284">
        <v>3688</v>
      </c>
      <c r="B1284" t="str">
        <f>SALIDAS[[#This Row],[CODIGO]]&amp;SALIDAS[[#This Row],[FECHA]]</f>
        <v>368845936</v>
      </c>
      <c r="C1284" t="str" cm="1">
        <f t="array" ref="C1284">_xlfn.XLOOKUP(SALIDAS[[#This Row],[CODIGO]],STOCK[[#All],[CODIGO]],STOCK[[#All],[DESCRIPCION]],"PRODUCTO INEXISTENTE",0)</f>
        <v>PLUMON OE-080 ES*12</v>
      </c>
      <c r="D1284" s="1">
        <v>45936</v>
      </c>
      <c r="E1284">
        <v>1</v>
      </c>
    </row>
    <row r="1285" spans="1:5" x14ac:dyDescent="0.25">
      <c r="A1285">
        <v>1351</v>
      </c>
      <c r="B1285" t="str">
        <f>SALIDAS[[#This Row],[CODIGO]]&amp;SALIDAS[[#This Row],[FECHA]]</f>
        <v>135145936</v>
      </c>
      <c r="C1285" t="str" cm="1">
        <f t="array" ref="C1285">_xlfn.XLOOKUP(SALIDAS[[#This Row],[CODIGO]],STOCK[[#All],[CODIGO]],STOCK[[#All],[DESCRIPCION]],"PRODUCTO INEXISTENTE",0)</f>
        <v>CARTULINA BRISTOL PLIEGO 70*100</v>
      </c>
      <c r="D1285" s="1">
        <v>45936</v>
      </c>
      <c r="E1285">
        <v>4</v>
      </c>
    </row>
    <row r="1286" spans="1:5" x14ac:dyDescent="0.25">
      <c r="A1286">
        <v>7662</v>
      </c>
      <c r="B1286" t="str">
        <f>SALIDAS[[#This Row],[CODIGO]]&amp;SALIDAS[[#This Row],[FECHA]]</f>
        <v>766245936</v>
      </c>
      <c r="C1286" t="str" cm="1">
        <f t="array" ref="C1286">_xlfn.XLOOKUP(SALIDAS[[#This Row],[CODIGO]],STOCK[[#All],[CODIGO]],STOCK[[#All],[DESCRIPCION]],"PRODUCTO INEXISTENTE",0)</f>
        <v>COLOR OE-142*12 D/PUNTA</v>
      </c>
      <c r="D1286" s="1">
        <v>45936</v>
      </c>
      <c r="E1286">
        <v>1</v>
      </c>
    </row>
    <row r="1287" spans="1:5" x14ac:dyDescent="0.25">
      <c r="A1287">
        <v>13993</v>
      </c>
      <c r="B1287" t="str">
        <f>SALIDAS[[#This Row],[CODIGO]]&amp;SALIDAS[[#This Row],[FECHA]]</f>
        <v>1399345936</v>
      </c>
      <c r="C1287" t="str" cm="1">
        <f t="array" ref="C1287">_xlfn.XLOOKUP(SALIDAS[[#This Row],[CODIGO]],STOCK[[#All],[CODIGO]],STOCK[[#All],[DESCRIPCION]],"PRODUCTO INEXISTENTE",0)</f>
        <v>TAJALAPIZ 2H GIGO</v>
      </c>
      <c r="D1287" s="1">
        <v>45936</v>
      </c>
      <c r="E1287">
        <v>1</v>
      </c>
    </row>
    <row r="1288" spans="1:5" x14ac:dyDescent="0.25">
      <c r="A1288">
        <v>10591</v>
      </c>
      <c r="B1288" t="str">
        <f>SALIDAS[[#This Row],[CODIGO]]&amp;SALIDAS[[#This Row],[FECHA]]</f>
        <v>1059145936</v>
      </c>
      <c r="C1288" t="str" cm="1">
        <f t="array" ref="C1288">_xlfn.XLOOKUP(SALIDAS[[#This Row],[CODIGO]],STOCK[[#All],[CODIGO]],STOCK[[#All],[DESCRIPCION]],"PRODUCTO INEXISTENTE",0)</f>
        <v>CUADERNO COSIDO 50H</v>
      </c>
      <c r="D1288" s="1">
        <v>45936</v>
      </c>
      <c r="E1288">
        <v>1</v>
      </c>
    </row>
    <row r="1289" spans="1:5" x14ac:dyDescent="0.25">
      <c r="A1289">
        <v>8102</v>
      </c>
      <c r="B1289" t="str">
        <f>SALIDAS[[#This Row],[CODIGO]]&amp;SALIDAS[[#This Row],[FECHA]]</f>
        <v>810245936</v>
      </c>
      <c r="C1289" t="str" cm="1">
        <f t="array" ref="C1289">_xlfn.XLOOKUP(SALIDAS[[#This Row],[CODIGO]],STOCK[[#All],[CODIGO]],STOCK[[#All],[DESCRIPCION]],"PRODUCTO INEXISTENTE",0)</f>
        <v>BOLI OE-076 S/GEL 0,7</v>
      </c>
      <c r="D1289" s="1">
        <v>45936</v>
      </c>
      <c r="E1289">
        <v>1</v>
      </c>
    </row>
    <row r="1290" spans="1:5" x14ac:dyDescent="0.25">
      <c r="A1290">
        <v>2247</v>
      </c>
      <c r="B1290" t="str">
        <f>SALIDAS[[#This Row],[CODIGO]]&amp;SALIDAS[[#This Row],[FECHA]]</f>
        <v>224745936</v>
      </c>
      <c r="C1290" t="str" cm="1">
        <f t="array" ref="C1290">_xlfn.XLOOKUP(SALIDAS[[#This Row],[CODIGO]],STOCK[[#All],[CODIGO]],STOCK[[#All],[DESCRIPCION]],"PRODUCTO INEXISTENTE",0)</f>
        <v>BOLI KILOMETRICO TAPA COLOR</v>
      </c>
      <c r="D1290" s="1">
        <v>45936</v>
      </c>
      <c r="E1290">
        <v>1</v>
      </c>
    </row>
    <row r="1291" spans="1:5" x14ac:dyDescent="0.25">
      <c r="A1291">
        <v>1349</v>
      </c>
      <c r="B1291" t="str">
        <f>SALIDAS[[#This Row],[CODIGO]]&amp;SALIDAS[[#This Row],[FECHA]]</f>
        <v>134945936</v>
      </c>
      <c r="C1291" t="str" cm="1">
        <f t="array" ref="C1291">_xlfn.XLOOKUP(SALIDAS[[#This Row],[CODIGO]],STOCK[[#All],[CODIGO]],STOCK[[#All],[DESCRIPCION]],"PRODUCTO INEXISTENTE",0)</f>
        <v>CARTULINA NEGRA FINA 1/8</v>
      </c>
      <c r="D1291" s="1">
        <v>45936</v>
      </c>
      <c r="E1291">
        <v>10</v>
      </c>
    </row>
    <row r="1292" spans="1:5" x14ac:dyDescent="0.25">
      <c r="A1292">
        <v>3252</v>
      </c>
      <c r="B1292" t="str">
        <f>SALIDAS[[#This Row],[CODIGO]]&amp;SALIDAS[[#This Row],[FECHA]]</f>
        <v>325245936</v>
      </c>
      <c r="C1292" t="str" cm="1">
        <f t="array" ref="C1292">_xlfn.XLOOKUP(SALIDAS[[#This Row],[CODIGO]],STOCK[[#All],[CODIGO]],STOCK[[#All],[DESCRIPCION]],"PRODUCTO INEXISTENTE",0)</f>
        <v>CARTULINA ACUARELA 1/8</v>
      </c>
      <c r="D1292" s="1">
        <v>45936</v>
      </c>
      <c r="E1292">
        <v>1</v>
      </c>
    </row>
    <row r="1293" spans="1:5" x14ac:dyDescent="0.25">
      <c r="A1293">
        <v>3964</v>
      </c>
      <c r="B1293" t="str">
        <f>SALIDAS[[#This Row],[CODIGO]]&amp;SALIDAS[[#This Row],[FECHA]]</f>
        <v>396445936</v>
      </c>
      <c r="C1293" t="str" cm="1">
        <f t="array" ref="C1293">_xlfn.XLOOKUP(SALIDAS[[#This Row],[CODIGO]],STOCK[[#All],[CODIGO]],STOCK[[#All],[DESCRIPCION]],"PRODUCTO INEXISTENTE",0)</f>
        <v>ROTULOS PAQUETE</v>
      </c>
      <c r="D1293" s="1">
        <v>45936</v>
      </c>
      <c r="E1293">
        <v>1</v>
      </c>
    </row>
    <row r="1294" spans="1:5" x14ac:dyDescent="0.25">
      <c r="A1294">
        <v>2860</v>
      </c>
      <c r="B1294" t="str">
        <f>SALIDAS[[#This Row],[CODIGO]]&amp;SALIDAS[[#This Row],[FECHA]]</f>
        <v>286045936</v>
      </c>
      <c r="C1294" t="str" cm="1">
        <f t="array" ref="C1294">_xlfn.XLOOKUP(SALIDAS[[#This Row],[CODIGO]],STOCK[[#All],[CODIGO]],STOCK[[#All],[DESCRIPCION]],"PRODUCTO INEXISTENTE",0)</f>
        <v>MICROPUNTA PELIKAN</v>
      </c>
      <c r="D1294" s="1">
        <v>45936</v>
      </c>
      <c r="E1294">
        <v>1</v>
      </c>
    </row>
    <row r="1295" spans="1:5" x14ac:dyDescent="0.25">
      <c r="A1295">
        <v>1087</v>
      </c>
      <c r="B1295" t="str">
        <f>SALIDAS[[#This Row],[CODIGO]]&amp;SALIDAS[[#This Row],[FECHA]]</f>
        <v>108745936</v>
      </c>
      <c r="C1295" t="str" cm="1">
        <f t="array" ref="C1295">_xlfn.XLOOKUP(SALIDAS[[#This Row],[CODIGO]],STOCK[[#All],[CODIGO]],STOCK[[#All],[DESCRIPCION]],"PRODUCTO INEXISTENTE",0)</f>
        <v>CARPETA CELUGUIA OFICIO HORIZONTAL ECONOMICA</v>
      </c>
      <c r="D1295" s="1">
        <v>45936</v>
      </c>
      <c r="E1295">
        <v>1</v>
      </c>
    </row>
    <row r="1296" spans="1:5" x14ac:dyDescent="0.25">
      <c r="A1296">
        <v>3318</v>
      </c>
      <c r="B1296" t="str">
        <f>SALIDAS[[#This Row],[CODIGO]]&amp;SALIDAS[[#This Row],[FECHA]]</f>
        <v>331845936</v>
      </c>
      <c r="C1296" t="str" cm="1">
        <f t="array" ref="C1296">_xlfn.XLOOKUP(SALIDAS[[#This Row],[CODIGO]],STOCK[[#All],[CODIGO]],STOCK[[#All],[DESCRIPCION]],"PRODUCTO INEXISTENTE",0)</f>
        <v>PAPEL PERIODICO PLIEGO 70*100</v>
      </c>
      <c r="D1296" s="1">
        <v>45936</v>
      </c>
      <c r="E1296">
        <v>10</v>
      </c>
    </row>
    <row r="1297" spans="1:5" x14ac:dyDescent="0.25">
      <c r="A1297">
        <v>1341</v>
      </c>
      <c r="B1297" t="str">
        <f>SALIDAS[[#This Row],[CODIGO]]&amp;SALIDAS[[#This Row],[FECHA]]</f>
        <v>134145936</v>
      </c>
      <c r="C1297" t="str" cm="1">
        <f t="array" ref="C1297">_xlfn.XLOOKUP(SALIDAS[[#This Row],[CODIGO]],STOCK[[#All],[CODIGO]],STOCK[[#All],[DESCRIPCION]],"PRODUCTO INEXISTENTE",0)</f>
        <v>CARTULINA BRISTOL 1/8</v>
      </c>
      <c r="D1297" s="1">
        <v>45936</v>
      </c>
      <c r="E1297">
        <v>6</v>
      </c>
    </row>
    <row r="1298" spans="1:5" x14ac:dyDescent="0.25">
      <c r="A1298">
        <v>3856</v>
      </c>
      <c r="B1298" t="str">
        <f>SALIDAS[[#This Row],[CODIGO]]&amp;SALIDAS[[#This Row],[FECHA]]</f>
        <v>385645936</v>
      </c>
      <c r="C1298" t="str" cm="1">
        <f t="array" ref="C1298">_xlfn.XLOOKUP(SALIDAS[[#This Row],[CODIGO]],STOCK[[#All],[CODIGO]],STOCK[[#All],[DESCRIPCION]],"PRODUCTO INEXISTENTE",0)</f>
        <v>RESALTADOR OE-540</v>
      </c>
      <c r="D1298" s="1">
        <v>45936</v>
      </c>
      <c r="E1298">
        <v>1</v>
      </c>
    </row>
    <row r="1299" spans="1:5" x14ac:dyDescent="0.25">
      <c r="A1299">
        <v>14132</v>
      </c>
      <c r="B1299" t="str">
        <f>SALIDAS[[#This Row],[CODIGO]]&amp;SALIDAS[[#This Row],[FECHA]]</f>
        <v>1413245936</v>
      </c>
      <c r="C1299" t="str" cm="1">
        <f t="array" ref="C1299">_xlfn.XLOOKUP(SALIDAS[[#This Row],[CODIGO]],STOCK[[#All],[CODIGO]],STOCK[[#All],[DESCRIPCION]],"PRODUCTO INEXISTENTE",0)</f>
        <v>BOLI OE-052 S/GEL 0,7 RETRACTIL</v>
      </c>
      <c r="D1299" s="1">
        <v>45936</v>
      </c>
      <c r="E1299">
        <v>1</v>
      </c>
    </row>
    <row r="1300" spans="1:5" x14ac:dyDescent="0.25">
      <c r="A1300">
        <v>4164</v>
      </c>
      <c r="B1300" t="str">
        <f>SALIDAS[[#This Row],[CODIGO]]&amp;SALIDAS[[#This Row],[FECHA]]</f>
        <v>416445936</v>
      </c>
      <c r="C1300" t="str" cm="1">
        <f t="array" ref="C1300">_xlfn.XLOOKUP(SALIDAS[[#This Row],[CODIGO]],STOCK[[#All],[CODIGO]],STOCK[[#All],[DESCRIPCION]],"PRODUCTO INEXISTENTE",0)</f>
        <v>SOBRE MANILA OFICIO NORMA</v>
      </c>
      <c r="D1300" s="1">
        <v>45936</v>
      </c>
      <c r="E1300">
        <v>1</v>
      </c>
    </row>
    <row r="1301" spans="1:5" x14ac:dyDescent="0.25">
      <c r="A1301">
        <v>2683</v>
      </c>
      <c r="B1301" t="str">
        <f>SALIDAS[[#This Row],[CODIGO]]&amp;SALIDAS[[#This Row],[FECHA]]</f>
        <v>268345936</v>
      </c>
      <c r="C1301" t="str" cm="1">
        <f t="array" ref="C1301">_xlfn.XLOOKUP(SALIDAS[[#This Row],[CODIGO]],STOCK[[#All],[CODIGO]],STOCK[[#All],[DESCRIPCION]],"PRODUCTO INEXISTENTE",0)</f>
        <v>LIBRO CONTABILIDAD 100FL</v>
      </c>
      <c r="D1301" s="1">
        <v>45936</v>
      </c>
      <c r="E1301">
        <v>1</v>
      </c>
    </row>
    <row r="1302" spans="1:5" x14ac:dyDescent="0.25">
      <c r="A1302">
        <v>8015</v>
      </c>
      <c r="B1302" t="str">
        <f>SALIDAS[[#This Row],[CODIGO]]&amp;SALIDAS[[#This Row],[FECHA]]</f>
        <v>801545936</v>
      </c>
      <c r="C1302" t="str" cm="1">
        <f t="array" ref="C1302">_xlfn.XLOOKUP(SALIDAS[[#This Row],[CODIGO]],STOCK[[#All],[CODIGO]],STOCK[[#All],[DESCRIPCION]],"PRODUCTO INEXISTENTE",0)</f>
        <v>FOMY 1/8</v>
      </c>
      <c r="D1302" s="1">
        <v>45936</v>
      </c>
      <c r="E1302">
        <v>3</v>
      </c>
    </row>
    <row r="1303" spans="1:5" x14ac:dyDescent="0.25">
      <c r="A1303">
        <v>3237</v>
      </c>
      <c r="B1303" t="str">
        <f>SALIDAS[[#This Row],[CODIGO]]&amp;SALIDAS[[#This Row],[FECHA]]</f>
        <v>323745936</v>
      </c>
      <c r="C1303" t="str" cm="1">
        <f t="array" ref="C1303">_xlfn.XLOOKUP(SALIDAS[[#This Row],[CODIGO]],STOCK[[#All],[CODIGO]],STOCK[[#All],[DESCRIPCION]],"PRODUCTO INEXISTENTE",0)</f>
        <v>PALO PALETA LARGO</v>
      </c>
      <c r="D1303" s="1">
        <v>45936</v>
      </c>
      <c r="E1303">
        <v>1</v>
      </c>
    </row>
    <row r="1304" spans="1:5" x14ac:dyDescent="0.25">
      <c r="A1304">
        <v>633</v>
      </c>
      <c r="B1304" t="str">
        <f>SALIDAS[[#This Row],[CODIGO]]&amp;SALIDAS[[#This Row],[FECHA]]</f>
        <v>63345936</v>
      </c>
      <c r="C1304" t="str" cm="1">
        <f t="array" ref="C1304">_xlfn.XLOOKUP(SALIDAS[[#This Row],[CODIGO]],STOCK[[#All],[CODIGO]],STOCK[[#All],[DESCRIPCION]],"PRODUCTO INEXISTENTE",0)</f>
        <v>BOLA ICOPOR NO. 1</v>
      </c>
      <c r="D1304" s="1">
        <v>45936</v>
      </c>
      <c r="E1304">
        <v>10</v>
      </c>
    </row>
    <row r="1305" spans="1:5" x14ac:dyDescent="0.25">
      <c r="A1305">
        <v>11540</v>
      </c>
      <c r="B1305" t="str">
        <f>SALIDAS[[#This Row],[CODIGO]]&amp;SALIDAS[[#This Row],[FECHA]]</f>
        <v>1154045936</v>
      </c>
      <c r="C1305" t="str" cm="1">
        <f t="array" ref="C1305">_xlfn.XLOOKUP(SALIDAS[[#This Row],[CODIGO]],STOCK[[#All],[CODIGO]],STOCK[[#All],[DESCRIPCION]],"PRODUCTO INEXISTENTE",0)</f>
        <v>SILICONA LIQUIDA OE-190 30ML</v>
      </c>
      <c r="D1305" s="1">
        <v>45936</v>
      </c>
      <c r="E1305">
        <v>1</v>
      </c>
    </row>
    <row r="1306" spans="1:5" x14ac:dyDescent="0.25">
      <c r="A1306">
        <v>435</v>
      </c>
      <c r="B1306" t="str">
        <f>SALIDAS[[#This Row],[CODIGO]]&amp;SALIDAS[[#This Row],[FECHA]]</f>
        <v>43545936</v>
      </c>
      <c r="C1306" t="str" cm="1">
        <f t="array" ref="C1306">_xlfn.XLOOKUP(SALIDAS[[#This Row],[CODIGO]],STOCK[[#All],[CODIGO]],STOCK[[#All],[DESCRIPCION]],"PRODUCTO INEXISTENTE",0)</f>
        <v>BALSO CUADRADO DE 8*8MM</v>
      </c>
      <c r="D1306" s="1">
        <v>45936</v>
      </c>
      <c r="E1306">
        <v>4</v>
      </c>
    </row>
    <row r="1307" spans="1:5" x14ac:dyDescent="0.25">
      <c r="A1307">
        <v>1264</v>
      </c>
      <c r="B1307" t="str">
        <f>SALIDAS[[#This Row],[CODIGO]]&amp;SALIDAS[[#This Row],[FECHA]]</f>
        <v>126445936</v>
      </c>
      <c r="C1307" t="str" cm="1">
        <f t="array" ref="C1307">_xlfn.XLOOKUP(SALIDAS[[#This Row],[CODIGO]],STOCK[[#All],[CODIGO]],STOCK[[#All],[DESCRIPCION]],"PRODUCTO INEXISTENTE",0)</f>
        <v>CARTON PAJA 1/8</v>
      </c>
      <c r="D1307" s="1">
        <v>45936</v>
      </c>
      <c r="E1307">
        <v>8</v>
      </c>
    </row>
    <row r="1308" spans="1:5" x14ac:dyDescent="0.25">
      <c r="A1308">
        <v>14791</v>
      </c>
      <c r="B1308" t="str">
        <f>SALIDAS[[#This Row],[CODIGO]]&amp;SALIDAS[[#This Row],[FECHA]]</f>
        <v>1479145936</v>
      </c>
      <c r="C1308" t="str" cm="1">
        <f t="array" ref="C1308">_xlfn.XLOOKUP(SALIDAS[[#This Row],[CODIGO]],STOCK[[#All],[CODIGO]],STOCK[[#All],[DESCRIPCION]],"PRODUCTO INEXISTENTE",0)</f>
        <v>CUADERNO COSIDO 100H</v>
      </c>
      <c r="D1308" s="1">
        <v>45936</v>
      </c>
      <c r="E1308">
        <v>5</v>
      </c>
    </row>
    <row r="1309" spans="1:5" x14ac:dyDescent="0.25">
      <c r="A1309">
        <v>14132</v>
      </c>
      <c r="B1309" t="str">
        <f>SALIDAS[[#This Row],[CODIGO]]&amp;SALIDAS[[#This Row],[FECHA]]</f>
        <v>1413245937</v>
      </c>
      <c r="C1309" t="str" cm="1">
        <f t="array" ref="C1309">_xlfn.XLOOKUP(SALIDAS[[#This Row],[CODIGO]],STOCK[[#All],[CODIGO]],STOCK[[#All],[DESCRIPCION]],"PRODUCTO INEXISTENTE",0)</f>
        <v>BOLI OE-052 S/GEL 0,7 RETRACTIL</v>
      </c>
      <c r="D1309" s="1">
        <v>45937</v>
      </c>
      <c r="E1309">
        <v>4</v>
      </c>
    </row>
    <row r="1310" spans="1:5" x14ac:dyDescent="0.25">
      <c r="A1310">
        <v>3395</v>
      </c>
      <c r="B1310" t="str">
        <f>SALIDAS[[#This Row],[CODIGO]]&amp;SALIDAS[[#This Row],[FECHA]]</f>
        <v>339545937</v>
      </c>
      <c r="C1310" t="str" cm="1">
        <f t="array" ref="C1310">_xlfn.XLOOKUP(SALIDAS[[#This Row],[CODIGO]],STOCK[[#All],[CODIGO]],STOCK[[#All],[DESCRIPCION]],"PRODUCTO INEXISTENTE",0)</f>
        <v>FACTURERA 1/32 AUTOC 30H</v>
      </c>
      <c r="D1310" s="1">
        <v>45937</v>
      </c>
      <c r="E1310">
        <v>1</v>
      </c>
    </row>
    <row r="1311" spans="1:5" x14ac:dyDescent="0.25">
      <c r="A1311">
        <v>604</v>
      </c>
      <c r="B1311" t="str">
        <f>SALIDAS[[#This Row],[CODIGO]]&amp;SALIDAS[[#This Row],[FECHA]]</f>
        <v>60445937</v>
      </c>
      <c r="C1311" t="str" cm="1">
        <f t="array" ref="C1311">_xlfn.XLOOKUP(SALIDAS[[#This Row],[CODIGO]],STOCK[[#All],[CODIGO]],STOCK[[#All],[DESCRIPCION]],"PRODUCTO INEXISTENTE",0)</f>
        <v>BLOCK MANTEQUILLA 1/8*35 HJS</v>
      </c>
      <c r="D1311" s="1">
        <v>45937</v>
      </c>
      <c r="E1311">
        <v>2</v>
      </c>
    </row>
    <row r="1312" spans="1:5" x14ac:dyDescent="0.25">
      <c r="A1312">
        <v>3318</v>
      </c>
      <c r="B1312" t="str">
        <f>SALIDAS[[#This Row],[CODIGO]]&amp;SALIDAS[[#This Row],[FECHA]]</f>
        <v>331845937</v>
      </c>
      <c r="C1312" t="str" cm="1">
        <f t="array" ref="C1312">_xlfn.XLOOKUP(SALIDAS[[#This Row],[CODIGO]],STOCK[[#All],[CODIGO]],STOCK[[#All],[DESCRIPCION]],"PRODUCTO INEXISTENTE",0)</f>
        <v>PAPEL PERIODICO PLIEGO 70*100</v>
      </c>
      <c r="D1312" s="1">
        <v>45937</v>
      </c>
      <c r="E1312">
        <v>5</v>
      </c>
    </row>
    <row r="1313" spans="1:5" x14ac:dyDescent="0.25">
      <c r="A1313">
        <v>1369</v>
      </c>
      <c r="B1313" t="str">
        <f>SALIDAS[[#This Row],[CODIGO]]&amp;SALIDAS[[#This Row],[FECHA]]</f>
        <v>136945937</v>
      </c>
      <c r="C1313" t="str" cm="1">
        <f t="array" ref="C1313">_xlfn.XLOOKUP(SALIDAS[[#This Row],[CODIGO]],STOCK[[#All],[CODIGO]],STOCK[[#All],[DESCRIPCION]],"PRODUCTO INEXISTENTE",0)</f>
        <v>CARTULINA NEGRA FINA PLIEGO</v>
      </c>
      <c r="D1313" s="1">
        <v>45937</v>
      </c>
      <c r="E1313">
        <v>1</v>
      </c>
    </row>
    <row r="1314" spans="1:5" x14ac:dyDescent="0.25">
      <c r="A1314">
        <v>638</v>
      </c>
      <c r="B1314" t="str">
        <f>SALIDAS[[#This Row],[CODIGO]]&amp;SALIDAS[[#This Row],[FECHA]]</f>
        <v>63845937</v>
      </c>
      <c r="C1314" t="str" cm="1">
        <f t="array" ref="C1314">_xlfn.XLOOKUP(SALIDAS[[#This Row],[CODIGO]],STOCK[[#All],[CODIGO]],STOCK[[#All],[DESCRIPCION]],"PRODUCTO INEXISTENTE",0)</f>
        <v>BOLA ICOPOR NO. 6</v>
      </c>
      <c r="D1314" s="1">
        <v>45937</v>
      </c>
      <c r="E1314">
        <v>2</v>
      </c>
    </row>
    <row r="1315" spans="1:5" x14ac:dyDescent="0.25">
      <c r="A1315">
        <v>639</v>
      </c>
      <c r="B1315" t="str">
        <f>SALIDAS[[#This Row],[CODIGO]]&amp;SALIDAS[[#This Row],[FECHA]]</f>
        <v>63945937</v>
      </c>
      <c r="C1315" t="str" cm="1">
        <f t="array" ref="C1315">_xlfn.XLOOKUP(SALIDAS[[#This Row],[CODIGO]],STOCK[[#All],[CODIGO]],STOCK[[#All],[DESCRIPCION]],"PRODUCTO INEXISTENTE",0)</f>
        <v>BOLA ICOPOR NO. 7</v>
      </c>
      <c r="D1315" s="1">
        <v>45937</v>
      </c>
      <c r="E1315">
        <v>2</v>
      </c>
    </row>
    <row r="1316" spans="1:5" x14ac:dyDescent="0.25">
      <c r="A1316">
        <v>640</v>
      </c>
      <c r="B1316" t="str">
        <f>SALIDAS[[#This Row],[CODIGO]]&amp;SALIDAS[[#This Row],[FECHA]]</f>
        <v>64045937</v>
      </c>
      <c r="C1316" t="str" cm="1">
        <f t="array" ref="C1316">_xlfn.XLOOKUP(SALIDAS[[#This Row],[CODIGO]],STOCK[[#All],[CODIGO]],STOCK[[#All],[DESCRIPCION]],"PRODUCTO INEXISTENTE",0)</f>
        <v>BOLA ICOPOR NO. 8</v>
      </c>
      <c r="D1316" s="1">
        <v>45937</v>
      </c>
      <c r="E1316">
        <v>2</v>
      </c>
    </row>
    <row r="1317" spans="1:5" x14ac:dyDescent="0.25">
      <c r="A1317">
        <v>15614</v>
      </c>
      <c r="B1317" t="str">
        <f>SALIDAS[[#This Row],[CODIGO]]&amp;SALIDAS[[#This Row],[FECHA]]</f>
        <v>1561445937</v>
      </c>
      <c r="C1317" t="str" cm="1">
        <f t="array" ref="C1317">_xlfn.XLOOKUP(SALIDAS[[#This Row],[CODIGO]],STOCK[[#All],[CODIGO]],STOCK[[#All],[DESCRIPCION]],"PRODUCTO INEXISTENTE",0)</f>
        <v>PAPEL REGALO PRIMAVERA</v>
      </c>
      <c r="D1317" s="1">
        <v>45937</v>
      </c>
      <c r="E1317">
        <v>3</v>
      </c>
    </row>
    <row r="1318" spans="1:5" x14ac:dyDescent="0.25">
      <c r="A1318">
        <v>7664</v>
      </c>
      <c r="B1318" t="str">
        <f>SALIDAS[[#This Row],[CODIGO]]&amp;SALIDAS[[#This Row],[FECHA]]</f>
        <v>766445937</v>
      </c>
      <c r="C1318" t="str" cm="1">
        <f t="array" ref="C1318">_xlfn.XLOOKUP(SALIDAS[[#This Row],[CODIGO]],STOCK[[#All],[CODIGO]],STOCK[[#All],[DESCRIPCION]],"PRODUCTO INEXISTENTE",0)</f>
        <v>LAPIZ OE-150 NEGRO</v>
      </c>
      <c r="D1318" s="1">
        <v>45937</v>
      </c>
      <c r="E1318">
        <v>1</v>
      </c>
    </row>
    <row r="1319" spans="1:5" x14ac:dyDescent="0.25">
      <c r="A1319">
        <v>14791</v>
      </c>
      <c r="B1319" t="str">
        <f>SALIDAS[[#This Row],[CODIGO]]&amp;SALIDAS[[#This Row],[FECHA]]</f>
        <v>1479145937</v>
      </c>
      <c r="C1319" t="str" cm="1">
        <f t="array" ref="C1319">_xlfn.XLOOKUP(SALIDAS[[#This Row],[CODIGO]],STOCK[[#All],[CODIGO]],STOCK[[#All],[DESCRIPCION]],"PRODUCTO INEXISTENTE",0)</f>
        <v>CUADERNO COSIDO 100H</v>
      </c>
      <c r="D1319" s="1">
        <v>45937</v>
      </c>
      <c r="E1319">
        <v>5</v>
      </c>
    </row>
    <row r="1320" spans="1:5" x14ac:dyDescent="0.25">
      <c r="A1320">
        <v>10591</v>
      </c>
      <c r="B1320" t="str">
        <f>SALIDAS[[#This Row],[CODIGO]]&amp;SALIDAS[[#This Row],[FECHA]]</f>
        <v>1059145937</v>
      </c>
      <c r="C1320" t="str" cm="1">
        <f t="array" ref="C1320">_xlfn.XLOOKUP(SALIDAS[[#This Row],[CODIGO]],STOCK[[#All],[CODIGO]],STOCK[[#All],[DESCRIPCION]],"PRODUCTO INEXISTENTE",0)</f>
        <v>CUADERNO COSIDO 50H</v>
      </c>
      <c r="D1320" s="1">
        <v>45937</v>
      </c>
      <c r="E1320">
        <v>8</v>
      </c>
    </row>
    <row r="1321" spans="1:5" x14ac:dyDescent="0.25">
      <c r="A1321">
        <v>15748</v>
      </c>
      <c r="B1321" t="str">
        <f>SALIDAS[[#This Row],[CODIGO]]&amp;SALIDAS[[#This Row],[FECHA]]</f>
        <v>1574845938</v>
      </c>
      <c r="C1321" t="str" cm="1">
        <f t="array" ref="C1321">_xlfn.XLOOKUP(SALIDAS[[#This Row],[CODIGO]],STOCK[[#All],[CODIGO]],STOCK[[#All],[DESCRIPCION]],"PRODUCTO INEXISTENTE",0)</f>
        <v>MARCADOR OE-522 PERMANENTE</v>
      </c>
      <c r="D1321" s="1">
        <v>45938</v>
      </c>
      <c r="E1321">
        <v>2</v>
      </c>
    </row>
    <row r="1322" spans="1:5" x14ac:dyDescent="0.25">
      <c r="A1322">
        <v>1351</v>
      </c>
      <c r="B1322" t="str">
        <f>SALIDAS[[#This Row],[CODIGO]]&amp;SALIDAS[[#This Row],[FECHA]]</f>
        <v>135145938</v>
      </c>
      <c r="C1322" t="str" cm="1">
        <f t="array" ref="C1322">_xlfn.XLOOKUP(SALIDAS[[#This Row],[CODIGO]],STOCK[[#All],[CODIGO]],STOCK[[#All],[DESCRIPCION]],"PRODUCTO INEXISTENTE",0)</f>
        <v>CARTULINA BRISTOL PLIEGO 70*100</v>
      </c>
      <c r="D1322" s="1">
        <v>45938</v>
      </c>
      <c r="E1322">
        <v>1</v>
      </c>
    </row>
    <row r="1323" spans="1:5" x14ac:dyDescent="0.25">
      <c r="A1323">
        <v>8724</v>
      </c>
      <c r="B1323" t="str">
        <f>SALIDAS[[#This Row],[CODIGO]]&amp;SALIDAS[[#This Row],[FECHA]]</f>
        <v>872445938</v>
      </c>
      <c r="C1323" t="str" cm="1">
        <f t="array" ref="C1323">_xlfn.XLOOKUP(SALIDAS[[#This Row],[CODIGO]],STOCK[[#All],[CODIGO]],STOCK[[#All],[DESCRIPCION]],"PRODUCTO INEXISTENTE",0)</f>
        <v>BORRADOR OE-124 GOMA COLORES P400</v>
      </c>
      <c r="D1323" s="1">
        <v>45938</v>
      </c>
      <c r="E1323">
        <v>1</v>
      </c>
    </row>
    <row r="1324" spans="1:5" x14ac:dyDescent="0.25">
      <c r="A1324">
        <v>2515</v>
      </c>
      <c r="B1324" t="str">
        <f>SALIDAS[[#This Row],[CODIGO]]&amp;SALIDAS[[#This Row],[FECHA]]</f>
        <v>251545938</v>
      </c>
      <c r="C1324" t="str" cm="1">
        <f t="array" ref="C1324">_xlfn.XLOOKUP(SALIDAS[[#This Row],[CODIGO]],STOCK[[#All],[CODIGO]],STOCK[[#All],[DESCRIPCION]],"PRODUCTO INEXISTENTE",0)</f>
        <v>HOJA EXAMEN</v>
      </c>
      <c r="D1324" s="1">
        <v>45938</v>
      </c>
      <c r="E1324">
        <v>3</v>
      </c>
    </row>
    <row r="1325" spans="1:5" x14ac:dyDescent="0.25">
      <c r="A1325">
        <v>11235</v>
      </c>
      <c r="B1325" t="str">
        <f>SALIDAS[[#This Row],[CODIGO]]&amp;SALIDAS[[#This Row],[FECHA]]</f>
        <v>1123545938</v>
      </c>
      <c r="C1325" t="str" cm="1">
        <f t="array" ref="C1325">_xlfn.XLOOKUP(SALIDAS[[#This Row],[CODIGO]],STOCK[[#All],[CODIGO]],STOCK[[#All],[DESCRIPCION]],"PRODUCTO INEXISTENTE",0)</f>
        <v>CARPETA OE-802 SEGURIDAD CARTA</v>
      </c>
      <c r="D1325" s="1">
        <v>45938</v>
      </c>
      <c r="E1325">
        <v>1</v>
      </c>
    </row>
    <row r="1326" spans="1:5" x14ac:dyDescent="0.25">
      <c r="A1326">
        <v>3272</v>
      </c>
      <c r="B1326" t="str">
        <f>SALIDAS[[#This Row],[CODIGO]]&amp;SALIDAS[[#This Row],[FECHA]]</f>
        <v>327245938</v>
      </c>
      <c r="C1326" t="str" cm="1">
        <f t="array" ref="C1326">_xlfn.XLOOKUP(SALIDAS[[#This Row],[CODIGO]],STOCK[[#All],[CODIGO]],STOCK[[#All],[DESCRIPCION]],"PRODUCTO INEXISTENTE",0)</f>
        <v>PAPEL CREPE PLIEGO</v>
      </c>
      <c r="D1326" s="1">
        <v>45938</v>
      </c>
      <c r="E1326">
        <v>4</v>
      </c>
    </row>
    <row r="1327" spans="1:5" x14ac:dyDescent="0.25">
      <c r="A1327">
        <v>7106</v>
      </c>
      <c r="B1327" t="str">
        <f>SALIDAS[[#This Row],[CODIGO]]&amp;SALIDAS[[#This Row],[FECHA]]</f>
        <v>710645938</v>
      </c>
      <c r="C1327" t="str" cm="1">
        <f t="array" ref="C1327">_xlfn.XLOOKUP(SALIDAS[[#This Row],[CODIGO]],STOCK[[#All],[CODIGO]],STOCK[[#All],[DESCRIPCION]],"PRODUCTO INEXISTENTE",0)</f>
        <v>GANCHO LEGAJADOR PLASTICO TRITON</v>
      </c>
      <c r="D1327" s="1">
        <v>45938</v>
      </c>
      <c r="E1327">
        <v>1</v>
      </c>
    </row>
    <row r="1328" spans="1:5" x14ac:dyDescent="0.25">
      <c r="A1328">
        <v>2066</v>
      </c>
      <c r="B1328" t="str">
        <f>SALIDAS[[#This Row],[CODIGO]]&amp;SALIDAS[[#This Row],[FECHA]]</f>
        <v>206645938</v>
      </c>
      <c r="C1328" t="str" cm="1">
        <f t="array" ref="C1328">_xlfn.XLOOKUP(SALIDAS[[#This Row],[CODIGO]],STOCK[[#All],[CODIGO]],STOCK[[#All],[DESCRIPCION]],"PRODUCTO INEXISTENTE",0)</f>
        <v>CUENTA DE COBRO A/COPIANTE</v>
      </c>
      <c r="D1328" s="1">
        <v>45938</v>
      </c>
      <c r="E1328">
        <v>1</v>
      </c>
    </row>
    <row r="1329" spans="1:5" x14ac:dyDescent="0.25">
      <c r="A1329">
        <v>13993</v>
      </c>
      <c r="B1329" t="str">
        <f>SALIDAS[[#This Row],[CODIGO]]&amp;SALIDAS[[#This Row],[FECHA]]</f>
        <v>1399345938</v>
      </c>
      <c r="C1329" t="str" cm="1">
        <f t="array" ref="C1329">_xlfn.XLOOKUP(SALIDAS[[#This Row],[CODIGO]],STOCK[[#All],[CODIGO]],STOCK[[#All],[DESCRIPCION]],"PRODUCTO INEXISTENTE",0)</f>
        <v>TAJALAPIZ 2H GIGO</v>
      </c>
      <c r="D1329" s="1">
        <v>45938</v>
      </c>
      <c r="E1329">
        <v>1</v>
      </c>
    </row>
    <row r="1330" spans="1:5" x14ac:dyDescent="0.25">
      <c r="A1330">
        <v>7664</v>
      </c>
      <c r="B1330" t="str">
        <f>SALIDAS[[#This Row],[CODIGO]]&amp;SALIDAS[[#This Row],[FECHA]]</f>
        <v>766445938</v>
      </c>
      <c r="C1330" t="str" cm="1">
        <f t="array" ref="C1330">_xlfn.XLOOKUP(SALIDAS[[#This Row],[CODIGO]],STOCK[[#All],[CODIGO]],STOCK[[#All],[DESCRIPCION]],"PRODUCTO INEXISTENTE",0)</f>
        <v>LAPIZ OE-150 NEGRO</v>
      </c>
      <c r="D1330" s="1">
        <v>45938</v>
      </c>
      <c r="E1330">
        <v>1</v>
      </c>
    </row>
    <row r="1331" spans="1:5" x14ac:dyDescent="0.25">
      <c r="A1331">
        <v>3258</v>
      </c>
      <c r="B1331" t="str">
        <f>SALIDAS[[#This Row],[CODIGO]]&amp;SALIDAS[[#This Row],[FECHA]]</f>
        <v>325845938</v>
      </c>
      <c r="C1331" t="str" cm="1">
        <f t="array" ref="C1331">_xlfn.XLOOKUP(SALIDAS[[#This Row],[CODIGO]],STOCK[[#All],[CODIGO]],STOCK[[#All],[DESCRIPCION]],"PRODUCTO INEXISTENTE",0)</f>
        <v>PAPEL BOND 16/60 PLIEGO</v>
      </c>
      <c r="D1331" s="1">
        <v>45938</v>
      </c>
      <c r="E1331">
        <v>1</v>
      </c>
    </row>
    <row r="1332" spans="1:5" x14ac:dyDescent="0.25">
      <c r="A1332">
        <v>2247</v>
      </c>
      <c r="B1332" t="str">
        <f>SALIDAS[[#This Row],[CODIGO]]&amp;SALIDAS[[#This Row],[FECHA]]</f>
        <v>224745938</v>
      </c>
      <c r="C1332" t="str" cm="1">
        <f t="array" ref="C1332">_xlfn.XLOOKUP(SALIDAS[[#This Row],[CODIGO]],STOCK[[#All],[CODIGO]],STOCK[[#All],[DESCRIPCION]],"PRODUCTO INEXISTENTE",0)</f>
        <v>BOLI KILOMETRICO TAPA COLOR</v>
      </c>
      <c r="D1332" s="1">
        <v>45938</v>
      </c>
      <c r="E1332">
        <v>2</v>
      </c>
    </row>
    <row r="1333" spans="1:5" x14ac:dyDescent="0.25">
      <c r="A1333">
        <v>720</v>
      </c>
      <c r="B1333" t="str">
        <f>SALIDAS[[#This Row],[CODIGO]]&amp;SALIDAS[[#This Row],[FECHA]]</f>
        <v>72045938</v>
      </c>
      <c r="C1333" t="str" cm="1">
        <f t="array" ref="C1333">_xlfn.XLOOKUP(SALIDAS[[#This Row],[CODIGO]],STOCK[[#All],[CODIGO]],STOCK[[#All],[DESCRIPCION]],"PRODUCTO INEXISTENTE",0)</f>
        <v>BOLSILLO CATALOGO CARTA GRUESO PQ25</v>
      </c>
      <c r="D1333" s="1">
        <v>45938</v>
      </c>
      <c r="E1333">
        <v>5</v>
      </c>
    </row>
    <row r="1334" spans="1:5" x14ac:dyDescent="0.25">
      <c r="A1334">
        <v>3318</v>
      </c>
      <c r="B1334" t="str">
        <f>SALIDAS[[#This Row],[CODIGO]]&amp;SALIDAS[[#This Row],[FECHA]]</f>
        <v>331845938</v>
      </c>
      <c r="C1334" t="str" cm="1">
        <f t="array" ref="C1334">_xlfn.XLOOKUP(SALIDAS[[#This Row],[CODIGO]],STOCK[[#All],[CODIGO]],STOCK[[#All],[DESCRIPCION]],"PRODUCTO INEXISTENTE",0)</f>
        <v>PAPEL PERIODICO PLIEGO 70*100</v>
      </c>
      <c r="D1334" s="1">
        <v>45938</v>
      </c>
      <c r="E1334">
        <v>1</v>
      </c>
    </row>
    <row r="1335" spans="1:5" x14ac:dyDescent="0.25">
      <c r="A1335">
        <v>3185</v>
      </c>
      <c r="B1335" t="str">
        <f>SALIDAS[[#This Row],[CODIGO]]&amp;SALIDAS[[#This Row],[FECHA]]</f>
        <v>318545938</v>
      </c>
      <c r="C1335" t="str" cm="1">
        <f t="array" ref="C1335">_xlfn.XLOOKUP(SALIDAS[[#This Row],[CODIGO]],STOCK[[#All],[CODIGO]],STOCK[[#All],[DESCRIPCION]],"PRODUCTO INEXISTENTE",0)</f>
        <v>NYLON N16</v>
      </c>
      <c r="D1335" s="1">
        <v>45938</v>
      </c>
      <c r="E1335">
        <v>1</v>
      </c>
    </row>
    <row r="1336" spans="1:5" x14ac:dyDescent="0.25">
      <c r="A1336">
        <v>132</v>
      </c>
      <c r="B1336" t="str">
        <f>SALIDAS[[#This Row],[CODIGO]]&amp;SALIDAS[[#This Row],[FECHA]]</f>
        <v>13245938</v>
      </c>
      <c r="C1336" t="str" cm="1">
        <f t="array" ref="C1336">_xlfn.XLOOKUP(SALIDAS[[#This Row],[CODIGO]],STOCK[[#All],[CODIGO]],STOCK[[#All],[DESCRIPCION]],"PRODUCTO INEXISTENTE",0)</f>
        <v>ALGODÓN 15GR</v>
      </c>
      <c r="D1336" s="1">
        <v>45938</v>
      </c>
      <c r="E1336">
        <v>1</v>
      </c>
    </row>
    <row r="1337" spans="1:5" x14ac:dyDescent="0.25">
      <c r="A1337">
        <v>16703</v>
      </c>
      <c r="B1337" t="str">
        <f>SALIDAS[[#This Row],[CODIGO]]&amp;SALIDAS[[#This Row],[FECHA]]</f>
        <v>1670345938</v>
      </c>
      <c r="C1337" t="str" cm="1">
        <f t="array" ref="C1337">_xlfn.XLOOKUP(SALIDAS[[#This Row],[CODIGO]],STOCK[[#All],[CODIGO]],STOCK[[#All],[DESCRIPCION]],"PRODUCTO INEXISTENTE",0)</f>
        <v>CINTA ENMASCARAR 18*30MT</v>
      </c>
      <c r="D1337" s="1">
        <v>45938</v>
      </c>
      <c r="E1337">
        <v>1</v>
      </c>
    </row>
    <row r="1338" spans="1:5" x14ac:dyDescent="0.25">
      <c r="A1338">
        <v>1346</v>
      </c>
      <c r="B1338" t="str">
        <f>SALIDAS[[#This Row],[CODIGO]]&amp;SALIDAS[[#This Row],[FECHA]]</f>
        <v>134645938</v>
      </c>
      <c r="C1338" t="str" cm="1">
        <f t="array" ref="C1338">_xlfn.XLOOKUP(SALIDAS[[#This Row],[CODIGO]],STOCK[[#All],[CODIGO]],STOCK[[#All],[DESCRIPCION]],"PRODUCTO INEXISTENTE",0)</f>
        <v>CARTULINA CALIPSO 1/8 *10</v>
      </c>
      <c r="D1338" s="1">
        <v>45938</v>
      </c>
      <c r="E1338">
        <v>1</v>
      </c>
    </row>
    <row r="1339" spans="1:5" x14ac:dyDescent="0.25">
      <c r="A1339">
        <v>4969</v>
      </c>
      <c r="B1339" t="str">
        <f>SALIDAS[[#This Row],[CODIGO]]&amp;SALIDAS[[#This Row],[FECHA]]</f>
        <v>496945938</v>
      </c>
      <c r="C1339" t="str" cm="1">
        <f t="array" ref="C1339">_xlfn.XLOOKUP(SALIDAS[[#This Row],[CODIGO]],STOCK[[#All],[CODIGO]],STOCK[[#All],[DESCRIPCION]],"PRODUCTO INEXISTENTE",0)</f>
        <v>CUADERNO ARG 7M P/DURA</v>
      </c>
      <c r="D1339" s="1">
        <v>45938</v>
      </c>
      <c r="E1339">
        <v>1</v>
      </c>
    </row>
    <row r="1340" spans="1:5" x14ac:dyDescent="0.25">
      <c r="A1340">
        <v>2823</v>
      </c>
      <c r="B1340" t="str">
        <f>SALIDAS[[#This Row],[CODIGO]]&amp;SALIDAS[[#This Row],[FECHA]]</f>
        <v>282345938</v>
      </c>
      <c r="C1340" t="str" cm="1">
        <f t="array" ref="C1340">_xlfn.XLOOKUP(SALIDAS[[#This Row],[CODIGO]],STOCK[[#All],[CODIGO]],STOCK[[#All],[DESCRIPCION]],"PRODUCTO INEXISTENTE",0)</f>
        <v>MARCADO OE-510 SECO</v>
      </c>
      <c r="D1340" s="1">
        <v>45938</v>
      </c>
      <c r="E1340">
        <v>1</v>
      </c>
    </row>
    <row r="1341" spans="1:5" x14ac:dyDescent="0.25">
      <c r="A1341">
        <v>3856</v>
      </c>
      <c r="B1341" t="str">
        <f>SALIDAS[[#This Row],[CODIGO]]&amp;SALIDAS[[#This Row],[FECHA]]</f>
        <v>385645938</v>
      </c>
      <c r="C1341" t="str" cm="1">
        <f t="array" ref="C1341">_xlfn.XLOOKUP(SALIDAS[[#This Row],[CODIGO]],STOCK[[#All],[CODIGO]],STOCK[[#All],[DESCRIPCION]],"PRODUCTO INEXISTENTE",0)</f>
        <v>RESALTADOR OE-540</v>
      </c>
      <c r="D1341" s="1">
        <v>45938</v>
      </c>
      <c r="E1341">
        <v>1</v>
      </c>
    </row>
    <row r="1342" spans="1:5" x14ac:dyDescent="0.25">
      <c r="A1342">
        <v>15614</v>
      </c>
      <c r="B1342" t="str">
        <f>SALIDAS[[#This Row],[CODIGO]]&amp;SALIDAS[[#This Row],[FECHA]]</f>
        <v>1561445938</v>
      </c>
      <c r="C1342" t="str" cm="1">
        <f t="array" ref="C1342">_xlfn.XLOOKUP(SALIDAS[[#This Row],[CODIGO]],STOCK[[#All],[CODIGO]],STOCK[[#All],[DESCRIPCION]],"PRODUCTO INEXISTENTE",0)</f>
        <v>PAPEL REGALO PRIMAVERA</v>
      </c>
      <c r="D1342" s="1">
        <v>45938</v>
      </c>
      <c r="E1342">
        <v>8</v>
      </c>
    </row>
    <row r="1343" spans="1:5" x14ac:dyDescent="0.25">
      <c r="A1343">
        <v>14791</v>
      </c>
      <c r="B1343" t="str">
        <f>SALIDAS[[#This Row],[CODIGO]]&amp;SALIDAS[[#This Row],[FECHA]]</f>
        <v>1479145938</v>
      </c>
      <c r="C1343" t="str" cm="1">
        <f t="array" ref="C1343">_xlfn.XLOOKUP(SALIDAS[[#This Row],[CODIGO]],STOCK[[#All],[CODIGO]],STOCK[[#All],[DESCRIPCION]],"PRODUCTO INEXISTENTE",0)</f>
        <v>CUADERNO COSIDO 100H</v>
      </c>
      <c r="D1343" s="1">
        <v>45938</v>
      </c>
      <c r="E1343">
        <v>4</v>
      </c>
    </row>
    <row r="1344" spans="1:5" x14ac:dyDescent="0.25">
      <c r="A1344">
        <v>3243</v>
      </c>
      <c r="B1344" t="str">
        <f>SALIDAS[[#This Row],[CODIGO]]&amp;SALIDAS[[#This Row],[FECHA]]</f>
        <v>324345939</v>
      </c>
      <c r="C1344" t="str" cm="1">
        <f t="array" ref="C1344">_xlfn.XLOOKUP(SALIDAS[[#This Row],[CODIGO]],STOCK[[#All],[CODIGO]],STOCK[[#All],[DESCRIPCION]],"PRODUCTO INEXISTENTE",0)</f>
        <v>PALO PINCHO 30CM *100</v>
      </c>
      <c r="D1344" s="1">
        <v>45939</v>
      </c>
      <c r="E1344">
        <v>18</v>
      </c>
    </row>
    <row r="1345" spans="1:5" x14ac:dyDescent="0.25">
      <c r="A1345">
        <v>14791</v>
      </c>
      <c r="B1345" t="str">
        <f>SALIDAS[[#This Row],[CODIGO]]&amp;SALIDAS[[#This Row],[FECHA]]</f>
        <v>1479145939</v>
      </c>
      <c r="C1345" t="str" cm="1">
        <f t="array" ref="C1345">_xlfn.XLOOKUP(SALIDAS[[#This Row],[CODIGO]],STOCK[[#All],[CODIGO]],STOCK[[#All],[DESCRIPCION]],"PRODUCTO INEXISTENTE",0)</f>
        <v>CUADERNO COSIDO 100H</v>
      </c>
      <c r="D1345" s="1">
        <v>45939</v>
      </c>
      <c r="E1345">
        <v>5</v>
      </c>
    </row>
    <row r="1346" spans="1:5" x14ac:dyDescent="0.25">
      <c r="A1346">
        <v>2247</v>
      </c>
      <c r="B1346" t="str">
        <f>SALIDAS[[#This Row],[CODIGO]]&amp;SALIDAS[[#This Row],[FECHA]]</f>
        <v>224745939</v>
      </c>
      <c r="C1346" t="str" cm="1">
        <f t="array" ref="C1346">_xlfn.XLOOKUP(SALIDAS[[#This Row],[CODIGO]],STOCK[[#All],[CODIGO]],STOCK[[#All],[DESCRIPCION]],"PRODUCTO INEXISTENTE",0)</f>
        <v>BOLI KILOMETRICO TAPA COLOR</v>
      </c>
      <c r="D1346" s="1">
        <v>45939</v>
      </c>
      <c r="E1346">
        <v>12</v>
      </c>
    </row>
    <row r="1347" spans="1:5" x14ac:dyDescent="0.25">
      <c r="A1347">
        <v>2066</v>
      </c>
      <c r="B1347" t="str">
        <f>SALIDAS[[#This Row],[CODIGO]]&amp;SALIDAS[[#This Row],[FECHA]]</f>
        <v>206645939</v>
      </c>
      <c r="C1347" t="str" cm="1">
        <f t="array" ref="C1347">_xlfn.XLOOKUP(SALIDAS[[#This Row],[CODIGO]],STOCK[[#All],[CODIGO]],STOCK[[#All],[DESCRIPCION]],"PRODUCTO INEXISTENTE",0)</f>
        <v>CUENTA DE COBRO A/COPIANTE</v>
      </c>
      <c r="D1347" s="1">
        <v>45939</v>
      </c>
      <c r="E1347">
        <v>1</v>
      </c>
    </row>
    <row r="1348" spans="1:5" x14ac:dyDescent="0.25">
      <c r="A1348">
        <v>2598</v>
      </c>
      <c r="B1348" t="str">
        <f>SALIDAS[[#This Row],[CODIGO]]&amp;SALIDAS[[#This Row],[FECHA]]</f>
        <v>259845939</v>
      </c>
      <c r="C1348" t="str" cm="1">
        <f t="array" ref="C1348">_xlfn.XLOOKUP(SALIDAS[[#This Row],[CODIGO]],STOCK[[#All],[CODIGO]],STOCK[[#All],[DESCRIPCION]],"PRODUCTO INEXISTENTE",0)</f>
        <v>LAMINA ICOPOR 1/4 DE 10MM</v>
      </c>
      <c r="D1348" s="1">
        <v>45939</v>
      </c>
      <c r="E1348">
        <v>1</v>
      </c>
    </row>
    <row r="1349" spans="1:5" x14ac:dyDescent="0.25">
      <c r="A1349">
        <v>3435</v>
      </c>
      <c r="B1349" t="str">
        <f>SALIDAS[[#This Row],[CODIGO]]&amp;SALIDAS[[#This Row],[FECHA]]</f>
        <v>343545939</v>
      </c>
      <c r="C1349" t="str" cm="1">
        <f t="array" ref="C1349">_xlfn.XLOOKUP(SALIDAS[[#This Row],[CODIGO]],STOCK[[#All],[CODIGO]],STOCK[[#All],[DESCRIPCION]],"PRODUCTO INEXISTENTE",0)</f>
        <v>PEGANTE LIQUIDO PAYASITO 240GR</v>
      </c>
      <c r="D1349" s="1">
        <v>45939</v>
      </c>
      <c r="E1349">
        <v>1</v>
      </c>
    </row>
    <row r="1350" spans="1:5" x14ac:dyDescent="0.25">
      <c r="A1350">
        <v>435</v>
      </c>
      <c r="B1350" t="str">
        <f>SALIDAS[[#This Row],[CODIGO]]&amp;SALIDAS[[#This Row],[FECHA]]</f>
        <v>43545939</v>
      </c>
      <c r="C1350" t="str" cm="1">
        <f t="array" ref="C1350">_xlfn.XLOOKUP(SALIDAS[[#This Row],[CODIGO]],STOCK[[#All],[CODIGO]],STOCK[[#All],[DESCRIPCION]],"PRODUCTO INEXISTENTE",0)</f>
        <v>BALSO CUADRADO DE 8*8MM</v>
      </c>
      <c r="D1350" s="1">
        <v>45939</v>
      </c>
      <c r="E1350">
        <v>1</v>
      </c>
    </row>
    <row r="1351" spans="1:5" x14ac:dyDescent="0.25">
      <c r="A1351">
        <v>4122</v>
      </c>
      <c r="B1351" t="str">
        <f>SALIDAS[[#This Row],[CODIGO]]&amp;SALIDAS[[#This Row],[FECHA]]</f>
        <v>412245939</v>
      </c>
      <c r="C1351" t="str" cm="1">
        <f t="array" ref="C1351">_xlfn.XLOOKUP(SALIDAS[[#This Row],[CODIGO]],STOCK[[#All],[CODIGO]],STOCK[[#All],[DESCRIPCION]],"PRODUCTO INEXISTENTE",0)</f>
        <v>SILICONA BARRA DELGADA OE-196</v>
      </c>
      <c r="D1351" s="1">
        <v>45939</v>
      </c>
      <c r="E1351">
        <v>2</v>
      </c>
    </row>
    <row r="1352" spans="1:5" x14ac:dyDescent="0.25">
      <c r="A1352">
        <v>85</v>
      </c>
      <c r="B1352" t="str">
        <f>SALIDAS[[#This Row],[CODIGO]]&amp;SALIDAS[[#This Row],[FECHA]]</f>
        <v>8545939</v>
      </c>
      <c r="C1352" t="str" cm="1">
        <f t="array" ref="C1352">_xlfn.XLOOKUP(SALIDAS[[#This Row],[CODIGO]],STOCK[[#All],[CODIGO]],STOCK[[#All],[DESCRIPCION]],"PRODUCTO INEXISTENTE",0)</f>
        <v>ACETATO PROYECCION CARTA</v>
      </c>
      <c r="D1352" s="1">
        <v>45939</v>
      </c>
      <c r="E1352">
        <v>2</v>
      </c>
    </row>
    <row r="1353" spans="1:5" x14ac:dyDescent="0.25">
      <c r="A1353">
        <v>86</v>
      </c>
      <c r="B1353" t="str">
        <f>SALIDAS[[#This Row],[CODIGO]]&amp;SALIDAS[[#This Row],[FECHA]]</f>
        <v>8645939</v>
      </c>
      <c r="C1353" t="str" cm="1">
        <f t="array" ref="C1353">_xlfn.XLOOKUP(SALIDAS[[#This Row],[CODIGO]],STOCK[[#All],[CODIGO]],STOCK[[#All],[DESCRIPCION]],"PRODUCTO INEXISTENTE",0)</f>
        <v>ACETATO PROYECCION OFICIO</v>
      </c>
      <c r="D1353" s="1">
        <v>45939</v>
      </c>
      <c r="E1353">
        <v>1</v>
      </c>
    </row>
    <row r="1354" spans="1:5" x14ac:dyDescent="0.25">
      <c r="A1354">
        <v>3856</v>
      </c>
      <c r="B1354" t="str">
        <f>SALIDAS[[#This Row],[CODIGO]]&amp;SALIDAS[[#This Row],[FECHA]]</f>
        <v>385645939</v>
      </c>
      <c r="C1354" t="str" cm="1">
        <f t="array" ref="C1354">_xlfn.XLOOKUP(SALIDAS[[#This Row],[CODIGO]],STOCK[[#All],[CODIGO]],STOCK[[#All],[DESCRIPCION]],"PRODUCTO INEXISTENTE",0)</f>
        <v>RESALTADOR OE-540</v>
      </c>
      <c r="D1354" s="1">
        <v>45939</v>
      </c>
      <c r="E1354">
        <v>2</v>
      </c>
    </row>
    <row r="1355" spans="1:5" x14ac:dyDescent="0.25">
      <c r="A1355">
        <v>15748</v>
      </c>
      <c r="B1355" t="str">
        <f>SALIDAS[[#This Row],[CODIGO]]&amp;SALIDAS[[#This Row],[FECHA]]</f>
        <v>1574845939</v>
      </c>
      <c r="C1355" t="str" cm="1">
        <f t="array" ref="C1355">_xlfn.XLOOKUP(SALIDAS[[#This Row],[CODIGO]],STOCK[[#All],[CODIGO]],STOCK[[#All],[DESCRIPCION]],"PRODUCTO INEXISTENTE",0)</f>
        <v>MARCADOR OE-522 PERMANENTE</v>
      </c>
      <c r="D1355" s="1">
        <v>45939</v>
      </c>
      <c r="E1355">
        <v>2</v>
      </c>
    </row>
    <row r="1356" spans="1:5" x14ac:dyDescent="0.25">
      <c r="A1356">
        <v>2346</v>
      </c>
      <c r="B1356" t="str">
        <f>SALIDAS[[#This Row],[CODIGO]]&amp;SALIDAS[[#This Row],[FECHA]]</f>
        <v>234645939</v>
      </c>
      <c r="C1356" t="str" cm="1">
        <f t="array" ref="C1356">_xlfn.XLOOKUP(SALIDAS[[#This Row],[CODIGO]],STOCK[[#All],[CODIGO]],STOCK[[#All],[DESCRIPCION]],"PRODUCTO INEXISTENTE",0)</f>
        <v>FICHA BIBLIOGRAFICA P*100</v>
      </c>
      <c r="D1356" s="1">
        <v>45939</v>
      </c>
      <c r="E1356">
        <v>1</v>
      </c>
    </row>
    <row r="1357" spans="1:5" x14ac:dyDescent="0.25">
      <c r="A1357">
        <v>3655</v>
      </c>
      <c r="B1357" t="str">
        <f>SALIDAS[[#This Row],[CODIGO]]&amp;SALIDAS[[#This Row],[FECHA]]</f>
        <v>365545939</v>
      </c>
      <c r="C1357" t="str" cm="1">
        <f t="array" ref="C1357">_xlfn.XLOOKUP(SALIDAS[[#This Row],[CODIGO]],STOCK[[#All],[CODIGO]],STOCK[[#All],[DESCRIPCION]],"PRODUCTO INEXISTENTE",0)</f>
        <v>PLASTILINA EN BARRA</v>
      </c>
      <c r="D1357" s="1">
        <v>45939</v>
      </c>
      <c r="E1357">
        <v>2</v>
      </c>
    </row>
    <row r="1358" spans="1:5" x14ac:dyDescent="0.25">
      <c r="A1358">
        <v>11541</v>
      </c>
      <c r="B1358" t="str">
        <f>SALIDAS[[#This Row],[CODIGO]]&amp;SALIDAS[[#This Row],[FECHA]]</f>
        <v>1154145939</v>
      </c>
      <c r="C1358" t="str" cm="1">
        <f t="array" ref="C1358">_xlfn.XLOOKUP(SALIDAS[[#This Row],[CODIGO]],STOCK[[#All],[CODIGO]],STOCK[[#All],[DESCRIPCION]],"PRODUCTO INEXISTENTE",0)</f>
        <v>SILICONA LIQUIDA OE-191 60ML</v>
      </c>
      <c r="D1358" s="1">
        <v>45939</v>
      </c>
      <c r="E1358">
        <v>2</v>
      </c>
    </row>
    <row r="1359" spans="1:5" x14ac:dyDescent="0.25">
      <c r="A1359">
        <v>1098</v>
      </c>
      <c r="B1359" t="str">
        <f>SALIDAS[[#This Row],[CODIGO]]&amp;SALIDAS[[#This Row],[FECHA]]</f>
        <v>109845939</v>
      </c>
      <c r="C1359" t="str" cm="1">
        <f t="array" ref="C1359">_xlfn.XLOOKUP(SALIDAS[[#This Row],[CODIGO]],STOCK[[#All],[CODIGO]],STOCK[[#All],[DESCRIPCION]],"PRODUCTO INEXISTENTE",0)</f>
        <v>CARPETA OFICIO 4 ALETAS</v>
      </c>
      <c r="D1359" s="1">
        <v>45939</v>
      </c>
      <c r="E1359">
        <v>1</v>
      </c>
    </row>
    <row r="1360" spans="1:5" x14ac:dyDescent="0.25">
      <c r="A1360">
        <v>8102</v>
      </c>
      <c r="B1360" t="str">
        <f>SALIDAS[[#This Row],[CODIGO]]&amp;SALIDAS[[#This Row],[FECHA]]</f>
        <v>810245939</v>
      </c>
      <c r="C1360" t="str" cm="1">
        <f t="array" ref="C1360">_xlfn.XLOOKUP(SALIDAS[[#This Row],[CODIGO]],STOCK[[#All],[CODIGO]],STOCK[[#All],[DESCRIPCION]],"PRODUCTO INEXISTENTE",0)</f>
        <v>BOLI OE-076 S/GEL 0,7</v>
      </c>
      <c r="D1360" s="1">
        <v>45939</v>
      </c>
      <c r="E1360">
        <v>1</v>
      </c>
    </row>
    <row r="1361" spans="1:5" x14ac:dyDescent="0.25">
      <c r="A1361">
        <v>6395</v>
      </c>
      <c r="B1361" t="str">
        <f>SALIDAS[[#This Row],[CODIGO]]&amp;SALIDAS[[#This Row],[FECHA]]</f>
        <v>639545939</v>
      </c>
      <c r="C1361" t="str" cm="1">
        <f t="array" ref="C1361">_xlfn.XLOOKUP(SALIDAS[[#This Row],[CODIGO]],STOCK[[#All],[CODIGO]],STOCK[[#All],[DESCRIPCION]],"PRODUCTO INEXISTENTE",0)</f>
        <v>BILLETE DIDACTICO C/MONEDAS</v>
      </c>
      <c r="D1361" s="1">
        <v>45939</v>
      </c>
      <c r="E1361">
        <v>1</v>
      </c>
    </row>
    <row r="1362" spans="1:5" x14ac:dyDescent="0.25">
      <c r="A1362">
        <v>2515</v>
      </c>
      <c r="B1362" t="str">
        <f>SALIDAS[[#This Row],[CODIGO]]&amp;SALIDAS[[#This Row],[FECHA]]</f>
        <v>251545939</v>
      </c>
      <c r="C1362" t="str" cm="1">
        <f t="array" ref="C1362">_xlfn.XLOOKUP(SALIDAS[[#This Row],[CODIGO]],STOCK[[#All],[CODIGO]],STOCK[[#All],[DESCRIPCION]],"PRODUCTO INEXISTENTE",0)</f>
        <v>HOJA EXAMEN</v>
      </c>
      <c r="D1362" s="1">
        <v>45939</v>
      </c>
      <c r="E1362">
        <v>2</v>
      </c>
    </row>
    <row r="1363" spans="1:5" x14ac:dyDescent="0.25">
      <c r="A1363">
        <v>15614</v>
      </c>
      <c r="B1363" t="str">
        <f>SALIDAS[[#This Row],[CODIGO]]&amp;SALIDAS[[#This Row],[FECHA]]</f>
        <v>1561445939</v>
      </c>
      <c r="C1363" t="str" cm="1">
        <f t="array" ref="C1363">_xlfn.XLOOKUP(SALIDAS[[#This Row],[CODIGO]],STOCK[[#All],[CODIGO]],STOCK[[#All],[DESCRIPCION]],"PRODUCTO INEXISTENTE",0)</f>
        <v>PAPEL REGALO PRIMAVERA</v>
      </c>
      <c r="D1363" s="1">
        <v>45939</v>
      </c>
      <c r="E1363">
        <v>3</v>
      </c>
    </row>
    <row r="1364" spans="1:5" x14ac:dyDescent="0.25">
      <c r="A1364">
        <v>4155</v>
      </c>
      <c r="B1364" t="str">
        <f>SALIDAS[[#This Row],[CODIGO]]&amp;SALIDAS[[#This Row],[FECHA]]</f>
        <v>415545939</v>
      </c>
      <c r="C1364" t="str" cm="1">
        <f t="array" ref="C1364">_xlfn.XLOOKUP(SALIDAS[[#This Row],[CODIGO]],STOCK[[#All],[CODIGO]],STOCK[[#All],[DESCRIPCION]],"PRODUCTO INEXISTENTE",0)</f>
        <v>SOBRE MANILA CARTA NORMA</v>
      </c>
      <c r="D1364" s="1">
        <v>45939</v>
      </c>
      <c r="E1364">
        <v>1</v>
      </c>
    </row>
    <row r="1365" spans="1:5" x14ac:dyDescent="0.25">
      <c r="A1365">
        <v>3272</v>
      </c>
      <c r="B1365" t="str">
        <f>SALIDAS[[#This Row],[CODIGO]]&amp;SALIDAS[[#This Row],[FECHA]]</f>
        <v>327245939</v>
      </c>
      <c r="C1365" t="str" cm="1">
        <f t="array" ref="C1365">_xlfn.XLOOKUP(SALIDAS[[#This Row],[CODIGO]],STOCK[[#All],[CODIGO]],STOCK[[#All],[DESCRIPCION]],"PRODUCTO INEXISTENTE",0)</f>
        <v>PAPEL CREPE PLIEGO</v>
      </c>
      <c r="D1365" s="1">
        <v>45939</v>
      </c>
      <c r="E1365">
        <v>1</v>
      </c>
    </row>
    <row r="1366" spans="1:5" x14ac:dyDescent="0.25">
      <c r="A1366">
        <v>3331</v>
      </c>
      <c r="B1366" t="str">
        <f>SALIDAS[[#This Row],[CODIGO]]&amp;SALIDAS[[#This Row],[FECHA]]</f>
        <v>333145939</v>
      </c>
      <c r="C1366" t="str" cm="1">
        <f t="array" ref="C1366">_xlfn.XLOOKUP(SALIDAS[[#This Row],[CODIGO]],STOCK[[#All],[CODIGO]],STOCK[[#All],[DESCRIPCION]],"PRODUCTO INEXISTENTE",0)</f>
        <v>PAPEL SILUETA 50*70</v>
      </c>
      <c r="D1366" s="1">
        <v>45939</v>
      </c>
      <c r="E1366">
        <v>1</v>
      </c>
    </row>
    <row r="1367" spans="1:5" x14ac:dyDescent="0.25">
      <c r="A1367">
        <v>1543</v>
      </c>
      <c r="B1367" t="str">
        <f>SALIDAS[[#This Row],[CODIGO]]&amp;SALIDAS[[#This Row],[FECHA]]</f>
        <v>154345939</v>
      </c>
      <c r="C1367" t="str" cm="1">
        <f t="array" ref="C1367">_xlfn.XLOOKUP(SALIDAS[[#This Row],[CODIGO]],STOCK[[#All],[CODIGO]],STOCK[[#All],[DESCRIPCION]],"PRODUCTO INEXISTENTE",0)</f>
        <v xml:space="preserve">CINTA TRANSPARENTE 12*25 </v>
      </c>
      <c r="D1367" s="1">
        <v>45939</v>
      </c>
      <c r="E1367">
        <v>1</v>
      </c>
    </row>
    <row r="1368" spans="1:5" x14ac:dyDescent="0.25">
      <c r="A1368">
        <v>3334</v>
      </c>
      <c r="B1368" t="str">
        <f>SALIDAS[[#This Row],[CODIGO]]&amp;SALIDAS[[#This Row],[FECHA]]</f>
        <v>333445939</v>
      </c>
      <c r="C1368" t="str" cm="1">
        <f t="array" ref="C1368">_xlfn.XLOOKUP(SALIDAS[[#This Row],[CODIGO]],STOCK[[#All],[CODIGO]],STOCK[[#All],[DESCRIPCION]],"PRODUCTO INEXISTENTE",0)</f>
        <v>PAPEL TORNASOL 70*50</v>
      </c>
      <c r="D1368" s="1">
        <v>45939</v>
      </c>
      <c r="E1368">
        <v>4</v>
      </c>
    </row>
    <row r="1369" spans="1:5" x14ac:dyDescent="0.25">
      <c r="A1369">
        <v>3243</v>
      </c>
      <c r="B1369" t="str">
        <f>SALIDAS[[#This Row],[CODIGO]]&amp;SALIDAS[[#This Row],[FECHA]]</f>
        <v>324345940</v>
      </c>
      <c r="C1369" t="str" cm="1">
        <f t="array" ref="C1369">_xlfn.XLOOKUP(SALIDAS[[#This Row],[CODIGO]],STOCK[[#All],[CODIGO]],STOCK[[#All],[DESCRIPCION]],"PRODUCTO INEXISTENTE",0)</f>
        <v>PALO PINCHO 30CM *100</v>
      </c>
      <c r="D1369" s="1">
        <v>45940</v>
      </c>
      <c r="E1369">
        <v>1</v>
      </c>
    </row>
    <row r="1370" spans="1:5" x14ac:dyDescent="0.25">
      <c r="A1370">
        <v>604</v>
      </c>
      <c r="B1370" t="str">
        <f>SALIDAS[[#This Row],[CODIGO]]&amp;SALIDAS[[#This Row],[FECHA]]</f>
        <v>60445940</v>
      </c>
      <c r="C1370" t="str" cm="1">
        <f t="array" ref="C1370">_xlfn.XLOOKUP(SALIDAS[[#This Row],[CODIGO]],STOCK[[#All],[CODIGO]],STOCK[[#All],[DESCRIPCION]],"PRODUCTO INEXISTENTE",0)</f>
        <v>BLOCK MANTEQUILLA 1/8*35 HJS</v>
      </c>
      <c r="D1370" s="1">
        <v>45940</v>
      </c>
      <c r="E1370">
        <v>2</v>
      </c>
    </row>
    <row r="1371" spans="1:5" x14ac:dyDescent="0.25">
      <c r="A1371">
        <v>8102</v>
      </c>
      <c r="B1371" t="str">
        <f>SALIDAS[[#This Row],[CODIGO]]&amp;SALIDAS[[#This Row],[FECHA]]</f>
        <v>810245940</v>
      </c>
      <c r="C1371" t="str" cm="1">
        <f t="array" ref="C1371">_xlfn.XLOOKUP(SALIDAS[[#This Row],[CODIGO]],STOCK[[#All],[CODIGO]],STOCK[[#All],[DESCRIPCION]],"PRODUCTO INEXISTENTE",0)</f>
        <v>BOLI OE-076 S/GEL 0,7</v>
      </c>
      <c r="D1371" s="1">
        <v>45940</v>
      </c>
      <c r="E1371">
        <v>4</v>
      </c>
    </row>
    <row r="1372" spans="1:5" x14ac:dyDescent="0.25">
      <c r="A1372">
        <v>13624</v>
      </c>
      <c r="B1372" t="str">
        <f>SALIDAS[[#This Row],[CODIGO]]&amp;SALIDAS[[#This Row],[FECHA]]</f>
        <v>1362445940</v>
      </c>
      <c r="C1372" t="str" cm="1">
        <f t="array" ref="C1372">_xlfn.XLOOKUP(SALIDAS[[#This Row],[CODIGO]],STOCK[[#All],[CODIGO]],STOCK[[#All],[DESCRIPCION]],"PRODUCTO INEXISTENTE",0)</f>
        <v>TAPABOCAS</v>
      </c>
      <c r="D1372" s="1">
        <v>45940</v>
      </c>
      <c r="E1372">
        <v>1</v>
      </c>
    </row>
    <row r="1373" spans="1:5" x14ac:dyDescent="0.25">
      <c r="A1373">
        <v>3655</v>
      </c>
      <c r="B1373" t="str">
        <f>SALIDAS[[#This Row],[CODIGO]]&amp;SALIDAS[[#This Row],[FECHA]]</f>
        <v>365545940</v>
      </c>
      <c r="C1373" t="str" cm="1">
        <f t="array" ref="C1373">_xlfn.XLOOKUP(SALIDAS[[#This Row],[CODIGO]],STOCK[[#All],[CODIGO]],STOCK[[#All],[DESCRIPCION]],"PRODUCTO INEXISTENTE",0)</f>
        <v>PLASTILINA EN BARRA</v>
      </c>
      <c r="D1373" s="1">
        <v>45940</v>
      </c>
      <c r="E1373">
        <v>8</v>
      </c>
    </row>
    <row r="1374" spans="1:5" x14ac:dyDescent="0.25">
      <c r="A1374">
        <v>8015</v>
      </c>
      <c r="B1374" t="str">
        <f>SALIDAS[[#This Row],[CODIGO]]&amp;SALIDAS[[#This Row],[FECHA]]</f>
        <v>801545940</v>
      </c>
      <c r="C1374" t="str" cm="1">
        <f t="array" ref="C1374">_xlfn.XLOOKUP(SALIDAS[[#This Row],[CODIGO]],STOCK[[#All],[CODIGO]],STOCK[[#All],[DESCRIPCION]],"PRODUCTO INEXISTENTE",0)</f>
        <v>FOMY 1/8</v>
      </c>
      <c r="D1374" s="1">
        <v>45940</v>
      </c>
      <c r="E1374">
        <v>2</v>
      </c>
    </row>
    <row r="1375" spans="1:5" x14ac:dyDescent="0.25">
      <c r="A1375">
        <v>4143</v>
      </c>
      <c r="B1375" t="str">
        <f>SALIDAS[[#This Row],[CODIGO]]&amp;SALIDAS[[#This Row],[FECHA]]</f>
        <v>414345940</v>
      </c>
      <c r="C1375" t="str" cm="1">
        <f t="array" ref="C1375">_xlfn.XLOOKUP(SALIDAS[[#This Row],[CODIGO]],STOCK[[#All],[CODIGO]],STOCK[[#All],[DESCRIPCION]],"PRODUCTO INEXISTENTE",0)</f>
        <v>SOBRE OE-862 HILO CARTA</v>
      </c>
      <c r="D1375" s="1">
        <v>45940</v>
      </c>
      <c r="E1375">
        <v>4</v>
      </c>
    </row>
    <row r="1376" spans="1:5" x14ac:dyDescent="0.25">
      <c r="A1376">
        <v>14791</v>
      </c>
      <c r="B1376" t="str">
        <f>SALIDAS[[#This Row],[CODIGO]]&amp;SALIDAS[[#This Row],[FECHA]]</f>
        <v>1479145940</v>
      </c>
      <c r="C1376" t="str" cm="1">
        <f t="array" ref="C1376">_xlfn.XLOOKUP(SALIDAS[[#This Row],[CODIGO]],STOCK[[#All],[CODIGO]],STOCK[[#All],[DESCRIPCION]],"PRODUCTO INEXISTENTE",0)</f>
        <v>CUADERNO COSIDO 100H</v>
      </c>
      <c r="D1376" s="1">
        <v>45940</v>
      </c>
      <c r="E1376">
        <v>1</v>
      </c>
    </row>
    <row r="1377" spans="1:5" x14ac:dyDescent="0.25">
      <c r="A1377">
        <v>15614</v>
      </c>
      <c r="B1377" t="str">
        <f>SALIDAS[[#This Row],[CODIGO]]&amp;SALIDAS[[#This Row],[FECHA]]</f>
        <v>1561445940</v>
      </c>
      <c r="C1377" t="str" cm="1">
        <f t="array" ref="C1377">_xlfn.XLOOKUP(SALIDAS[[#This Row],[CODIGO]],STOCK[[#All],[CODIGO]],STOCK[[#All],[DESCRIPCION]],"PRODUCTO INEXISTENTE",0)</f>
        <v>PAPEL REGALO PRIMAVERA</v>
      </c>
      <c r="D1377" s="1">
        <v>45940</v>
      </c>
      <c r="E1377">
        <v>3</v>
      </c>
    </row>
    <row r="1378" spans="1:5" x14ac:dyDescent="0.25">
      <c r="A1378">
        <v>1540</v>
      </c>
      <c r="B1378" t="str">
        <f>SALIDAS[[#This Row],[CODIGO]]&amp;SALIDAS[[#This Row],[FECHA]]</f>
        <v>154045940</v>
      </c>
      <c r="C1378" t="str" cm="1">
        <f t="array" ref="C1378">_xlfn.XLOOKUP(SALIDAS[[#This Row],[CODIGO]],STOCK[[#All],[CODIGO]],STOCK[[#All],[DESCRIPCION]],"PRODUCTO INEXISTENTE",0)</f>
        <v>CINTA TRANSPARENTE 12*15</v>
      </c>
      <c r="D1378" s="1">
        <v>45940</v>
      </c>
      <c r="E1378">
        <v>1</v>
      </c>
    </row>
    <row r="1379" spans="1:5" x14ac:dyDescent="0.25">
      <c r="A1379">
        <v>3</v>
      </c>
      <c r="B1379" t="str">
        <f>SALIDAS[[#This Row],[CODIGO]]&amp;SALIDAS[[#This Row],[FECHA]]</f>
        <v>345940</v>
      </c>
      <c r="C1379" t="str" cm="1">
        <f t="array" ref="C1379">_xlfn.XLOOKUP(SALIDAS[[#This Row],[CODIGO]],STOCK[[#All],[CODIGO]],STOCK[[#All],[DESCRIPCION]],"PRODUCTO INEXISTENTE",0)</f>
        <v>HOJA DE VIDA 1003 DOBLE MINERVA</v>
      </c>
      <c r="D1379" s="1">
        <v>45940</v>
      </c>
      <c r="E1379">
        <v>1</v>
      </c>
    </row>
    <row r="1380" spans="1:5" x14ac:dyDescent="0.25">
      <c r="A1380">
        <v>2515</v>
      </c>
      <c r="B1380" t="str">
        <f>SALIDAS[[#This Row],[CODIGO]]&amp;SALIDAS[[#This Row],[FECHA]]</f>
        <v>251545940</v>
      </c>
      <c r="C1380" t="str" cm="1">
        <f t="array" ref="C1380">_xlfn.XLOOKUP(SALIDAS[[#This Row],[CODIGO]],STOCK[[#All],[CODIGO]],STOCK[[#All],[DESCRIPCION]],"PRODUCTO INEXISTENTE",0)</f>
        <v>HOJA EXAMEN</v>
      </c>
      <c r="D1380" s="1">
        <v>45940</v>
      </c>
      <c r="E1380">
        <v>2</v>
      </c>
    </row>
    <row r="1381" spans="1:5" x14ac:dyDescent="0.25">
      <c r="A1381">
        <v>2635</v>
      </c>
      <c r="B1381" t="str">
        <f>SALIDAS[[#This Row],[CODIGO]]&amp;SALIDAS[[#This Row],[FECHA]]</f>
        <v>263545940</v>
      </c>
      <c r="C1381" t="str" cm="1">
        <f t="array" ref="C1381">_xlfn.XLOOKUP(SALIDAS[[#This Row],[CODIGO]],STOCK[[#All],[CODIGO]],STOCK[[#All],[DESCRIPCION]],"PRODUCTO INEXISTENTE",0)</f>
        <v>LAPIZ MIRADO NEGRO</v>
      </c>
      <c r="D1381" s="1">
        <v>45940</v>
      </c>
      <c r="E1381">
        <v>4</v>
      </c>
    </row>
    <row r="1382" spans="1:5" x14ac:dyDescent="0.25">
      <c r="A1382">
        <v>3272</v>
      </c>
      <c r="B1382" t="str">
        <f>SALIDAS[[#This Row],[CODIGO]]&amp;SALIDAS[[#This Row],[FECHA]]</f>
        <v>327245941</v>
      </c>
      <c r="C1382" t="str" cm="1">
        <f t="array" ref="C1382">_xlfn.XLOOKUP(SALIDAS[[#This Row],[CODIGO]],STOCK[[#All],[CODIGO]],STOCK[[#All],[DESCRIPCION]],"PRODUCTO INEXISTENTE",0)</f>
        <v>PAPEL CREPE PLIEGO</v>
      </c>
      <c r="D1382" s="1">
        <v>45941</v>
      </c>
      <c r="E1382">
        <v>2</v>
      </c>
    </row>
    <row r="1383" spans="1:5" x14ac:dyDescent="0.25">
      <c r="A1383">
        <v>3318</v>
      </c>
      <c r="B1383" t="str">
        <f>SALIDAS[[#This Row],[CODIGO]]&amp;SALIDAS[[#This Row],[FECHA]]</f>
        <v>331845941</v>
      </c>
      <c r="C1383" t="str" cm="1">
        <f t="array" ref="C1383">_xlfn.XLOOKUP(SALIDAS[[#This Row],[CODIGO]],STOCK[[#All],[CODIGO]],STOCK[[#All],[DESCRIPCION]],"PRODUCTO INEXISTENTE",0)</f>
        <v>PAPEL PERIODICO PLIEGO 70*100</v>
      </c>
      <c r="D1383" s="1">
        <v>45941</v>
      </c>
      <c r="E1383">
        <v>5</v>
      </c>
    </row>
    <row r="1384" spans="1:5" x14ac:dyDescent="0.25">
      <c r="A1384">
        <v>1341</v>
      </c>
      <c r="B1384" t="str">
        <f>SALIDAS[[#This Row],[CODIGO]]&amp;SALIDAS[[#This Row],[FECHA]]</f>
        <v>134145941</v>
      </c>
      <c r="C1384" t="str" cm="1">
        <f t="array" ref="C1384">_xlfn.XLOOKUP(SALIDAS[[#This Row],[CODIGO]],STOCK[[#All],[CODIGO]],STOCK[[#All],[DESCRIPCION]],"PRODUCTO INEXISTENTE",0)</f>
        <v>CARTULINA BRISTOL 1/8</v>
      </c>
      <c r="D1384" s="1">
        <v>45941</v>
      </c>
      <c r="E1384">
        <v>21</v>
      </c>
    </row>
    <row r="1385" spans="1:5" x14ac:dyDescent="0.25">
      <c r="A1385">
        <v>1271</v>
      </c>
      <c r="B1385" t="str">
        <f>SALIDAS[[#This Row],[CODIGO]]&amp;SALIDAS[[#This Row],[FECHA]]</f>
        <v>127145941</v>
      </c>
      <c r="C1385" t="str" cm="1">
        <f t="array" ref="C1385">_xlfn.XLOOKUP(SALIDAS[[#This Row],[CODIGO]],STOCK[[#All],[CODIGO]],STOCK[[#All],[DESCRIPCION]],"PRODUCTO INEXISTENTE",0)</f>
        <v>CARTON PRENSADO 1/8</v>
      </c>
      <c r="D1385" s="1">
        <v>45941</v>
      </c>
      <c r="E1385">
        <v>2</v>
      </c>
    </row>
    <row r="1386" spans="1:5" x14ac:dyDescent="0.25">
      <c r="A1386">
        <v>2247</v>
      </c>
      <c r="B1386" t="str">
        <f>SALIDAS[[#This Row],[CODIGO]]&amp;SALIDAS[[#This Row],[FECHA]]</f>
        <v>224745941</v>
      </c>
      <c r="C1386" t="str" cm="1">
        <f t="array" ref="C1386">_xlfn.XLOOKUP(SALIDAS[[#This Row],[CODIGO]],STOCK[[#All],[CODIGO]],STOCK[[#All],[DESCRIPCION]],"PRODUCTO INEXISTENTE",0)</f>
        <v>BOLI KILOMETRICO TAPA COLOR</v>
      </c>
      <c r="D1386" s="1">
        <v>45941</v>
      </c>
      <c r="E1386">
        <v>1</v>
      </c>
    </row>
    <row r="1387" spans="1:5" x14ac:dyDescent="0.25">
      <c r="A1387">
        <v>1351</v>
      </c>
      <c r="B1387" t="str">
        <f>SALIDAS[[#This Row],[CODIGO]]&amp;SALIDAS[[#This Row],[FECHA]]</f>
        <v>135145941</v>
      </c>
      <c r="C1387" t="str" cm="1">
        <f t="array" ref="C1387">_xlfn.XLOOKUP(SALIDAS[[#This Row],[CODIGO]],STOCK[[#All],[CODIGO]],STOCK[[#All],[DESCRIPCION]],"PRODUCTO INEXISTENTE",0)</f>
        <v>CARTULINA BRISTOL PLIEGO 70*100</v>
      </c>
      <c r="D1387" s="1">
        <v>45941</v>
      </c>
      <c r="E1387">
        <v>3</v>
      </c>
    </row>
    <row r="1388" spans="1:5" x14ac:dyDescent="0.25">
      <c r="A1388">
        <v>2830</v>
      </c>
      <c r="B1388" t="str">
        <f>SALIDAS[[#This Row],[CODIGO]]&amp;SALIDAS[[#This Row],[FECHA]]</f>
        <v>283045941</v>
      </c>
      <c r="C1388" t="str" cm="1">
        <f t="array" ref="C1388">_xlfn.XLOOKUP(SALIDAS[[#This Row],[CODIGO]],STOCK[[#All],[CODIGO]],STOCK[[#All],[DESCRIPCION]],"PRODUCTO INEXISTENTE",0)</f>
        <v>MARCADOR SHARPIE</v>
      </c>
      <c r="D1388" s="1">
        <v>45941</v>
      </c>
      <c r="E1388">
        <v>1</v>
      </c>
    </row>
    <row r="1389" spans="1:5" x14ac:dyDescent="0.25">
      <c r="A1389">
        <v>15748</v>
      </c>
      <c r="B1389" t="str">
        <f>SALIDAS[[#This Row],[CODIGO]]&amp;SALIDAS[[#This Row],[FECHA]]</f>
        <v>1574845941</v>
      </c>
      <c r="C1389" t="str" cm="1">
        <f t="array" ref="C1389">_xlfn.XLOOKUP(SALIDAS[[#This Row],[CODIGO]],STOCK[[#All],[CODIGO]],STOCK[[#All],[DESCRIPCION]],"PRODUCTO INEXISTENTE",0)</f>
        <v>MARCADOR OE-522 PERMANENTE</v>
      </c>
      <c r="D1389" s="1">
        <v>45941</v>
      </c>
      <c r="E1389">
        <v>1</v>
      </c>
    </row>
    <row r="1390" spans="1:5" x14ac:dyDescent="0.25">
      <c r="A1390">
        <v>583</v>
      </c>
      <c r="B1390" t="str">
        <f>SALIDAS[[#This Row],[CODIGO]]&amp;SALIDAS[[#This Row],[FECHA]]</f>
        <v>58345941</v>
      </c>
      <c r="C1390" t="str" cm="1">
        <f t="array" ref="C1390">_xlfn.XLOOKUP(SALIDAS[[#This Row],[CODIGO]],STOCK[[#All],[CODIGO]],STOCK[[#All],[DESCRIPCION]],"PRODUCTO INEXISTENTE",0)</f>
        <v>BLOCK CARTA CUADROS 70H</v>
      </c>
      <c r="D1390" s="1">
        <v>45941</v>
      </c>
      <c r="E1390">
        <v>1</v>
      </c>
    </row>
    <row r="1391" spans="1:5" x14ac:dyDescent="0.25">
      <c r="A1391">
        <v>11540</v>
      </c>
      <c r="B1391" t="str">
        <f>SALIDAS[[#This Row],[CODIGO]]&amp;SALIDAS[[#This Row],[FECHA]]</f>
        <v>1154045941</v>
      </c>
      <c r="C1391" t="str" cm="1">
        <f t="array" ref="C1391">_xlfn.XLOOKUP(SALIDAS[[#This Row],[CODIGO]],STOCK[[#All],[CODIGO]],STOCK[[#All],[DESCRIPCION]],"PRODUCTO INEXISTENTE",0)</f>
        <v>SILICONA LIQUIDA OE-190 30ML</v>
      </c>
      <c r="D1391" s="1">
        <v>45941</v>
      </c>
      <c r="E1391">
        <v>1</v>
      </c>
    </row>
    <row r="1392" spans="1:5" x14ac:dyDescent="0.25">
      <c r="A1392">
        <v>634</v>
      </c>
      <c r="B1392" t="str">
        <f>SALIDAS[[#This Row],[CODIGO]]&amp;SALIDAS[[#This Row],[FECHA]]</f>
        <v>63445941</v>
      </c>
      <c r="C1392" t="str" cm="1">
        <f t="array" ref="C1392">_xlfn.XLOOKUP(SALIDAS[[#This Row],[CODIGO]],STOCK[[#All],[CODIGO]],STOCK[[#All],[DESCRIPCION]],"PRODUCTO INEXISTENTE",0)</f>
        <v>BOLA ICOPOR NO. 2</v>
      </c>
      <c r="D1392" s="1">
        <v>45941</v>
      </c>
      <c r="E1392">
        <v>1</v>
      </c>
    </row>
    <row r="1393" spans="1:5" x14ac:dyDescent="0.25">
      <c r="A1393">
        <v>1543</v>
      </c>
      <c r="B1393" t="str">
        <f>SALIDAS[[#This Row],[CODIGO]]&amp;SALIDAS[[#This Row],[FECHA]]</f>
        <v>154345941</v>
      </c>
      <c r="C1393" t="str" cm="1">
        <f t="array" ref="C1393">_xlfn.XLOOKUP(SALIDAS[[#This Row],[CODIGO]],STOCK[[#All],[CODIGO]],STOCK[[#All],[DESCRIPCION]],"PRODUCTO INEXISTENTE",0)</f>
        <v xml:space="preserve">CINTA TRANSPARENTE 12*25 </v>
      </c>
      <c r="D1393" s="1">
        <v>45941</v>
      </c>
      <c r="E1393">
        <v>1</v>
      </c>
    </row>
    <row r="1394" spans="1:5" x14ac:dyDescent="0.25">
      <c r="A1394">
        <v>3933</v>
      </c>
      <c r="B1394" t="str">
        <f>SALIDAS[[#This Row],[CODIGO]]&amp;SALIDAS[[#This Row],[FECHA]]</f>
        <v>393345941</v>
      </c>
      <c r="C1394" t="str" cm="1">
        <f t="array" ref="C1394">_xlfn.XLOOKUP(SALIDAS[[#This Row],[CODIGO]],STOCK[[#All],[CODIGO]],STOCK[[#All],[DESCRIPCION]],"PRODUCTO INEXISTENTE",0)</f>
        <v>ROLLO TERMICO 80*60</v>
      </c>
      <c r="D1394" s="1">
        <v>45941</v>
      </c>
      <c r="E1394">
        <v>6</v>
      </c>
    </row>
    <row r="1395" spans="1:5" x14ac:dyDescent="0.25">
      <c r="A1395">
        <v>1250</v>
      </c>
      <c r="B1395" t="str">
        <f>SALIDAS[[#This Row],[CODIGO]]&amp;SALIDAS[[#This Row],[FECHA]]</f>
        <v>125045941</v>
      </c>
      <c r="C1395" t="str" cm="1">
        <f t="array" ref="C1395">_xlfn.XLOOKUP(SALIDAS[[#This Row],[CODIGO]],STOCK[[#All],[CODIGO]],STOCK[[#All],[DESCRIPCION]],"PRODUCTO INEXISTENTE",0)</f>
        <v>CARTON CARTULINA CALIBRE 14 "PLIEGO"</v>
      </c>
      <c r="D1395" s="1">
        <v>45941</v>
      </c>
      <c r="E1395">
        <v>1</v>
      </c>
    </row>
    <row r="1396" spans="1:5" x14ac:dyDescent="0.25">
      <c r="A1396">
        <v>2346</v>
      </c>
      <c r="B1396" t="str">
        <f>SALIDAS[[#This Row],[CODIGO]]&amp;SALIDAS[[#This Row],[FECHA]]</f>
        <v>234645941</v>
      </c>
      <c r="C1396" t="str" cm="1">
        <f t="array" ref="C1396">_xlfn.XLOOKUP(SALIDAS[[#This Row],[CODIGO]],STOCK[[#All],[CODIGO]],STOCK[[#All],[DESCRIPCION]],"PRODUCTO INEXISTENTE",0)</f>
        <v>FICHA BIBLIOGRAFICA P*100</v>
      </c>
      <c r="D1396" s="1">
        <v>45941</v>
      </c>
      <c r="E1396">
        <v>1</v>
      </c>
    </row>
    <row r="1397" spans="1:5" x14ac:dyDescent="0.25">
      <c r="A1397">
        <v>3304</v>
      </c>
      <c r="B1397" t="str">
        <f>SALIDAS[[#This Row],[CODIGO]]&amp;SALIDAS[[#This Row],[FECHA]]</f>
        <v>330445941</v>
      </c>
      <c r="C1397" t="str" cm="1">
        <f t="array" ref="C1397">_xlfn.XLOOKUP(SALIDAS[[#This Row],[CODIGO]],STOCK[[#All],[CODIGO]],STOCK[[#All],[DESCRIPCION]],"PRODUCTO INEXISTENTE",0)</f>
        <v>PAPEL IRIS</v>
      </c>
      <c r="D1397" s="1">
        <v>45941</v>
      </c>
      <c r="E1397">
        <v>4</v>
      </c>
    </row>
    <row r="1398" spans="1:5" x14ac:dyDescent="0.25">
      <c r="A1398">
        <v>15614</v>
      </c>
      <c r="B1398" t="str">
        <f>SALIDAS[[#This Row],[CODIGO]]&amp;SALIDAS[[#This Row],[FECHA]]</f>
        <v>1561445941</v>
      </c>
      <c r="C1398" t="str" cm="1">
        <f t="array" ref="C1398">_xlfn.XLOOKUP(SALIDAS[[#This Row],[CODIGO]],STOCK[[#All],[CODIGO]],STOCK[[#All],[DESCRIPCION]],"PRODUCTO INEXISTENTE",0)</f>
        <v>PAPEL REGALO PRIMAVERA</v>
      </c>
      <c r="D1398" s="1">
        <v>45941</v>
      </c>
      <c r="E1398">
        <v>1</v>
      </c>
    </row>
    <row r="1399" spans="1:5" x14ac:dyDescent="0.25">
      <c r="A1399">
        <v>4155</v>
      </c>
      <c r="B1399" t="str">
        <f>SALIDAS[[#This Row],[CODIGO]]&amp;SALIDAS[[#This Row],[FECHA]]</f>
        <v>415545941</v>
      </c>
      <c r="C1399" t="str" cm="1">
        <f t="array" ref="C1399">_xlfn.XLOOKUP(SALIDAS[[#This Row],[CODIGO]],STOCK[[#All],[CODIGO]],STOCK[[#All],[DESCRIPCION]],"PRODUCTO INEXISTENTE",0)</f>
        <v>SOBRE MANILA CARTA NORMA</v>
      </c>
      <c r="D1399" s="1">
        <v>45941</v>
      </c>
      <c r="E1399">
        <v>1</v>
      </c>
    </row>
    <row r="1400" spans="1:5" x14ac:dyDescent="0.25">
      <c r="A1400">
        <v>3433</v>
      </c>
      <c r="B1400" t="str">
        <f>SALIDAS[[#This Row],[CODIGO]]&amp;SALIDAS[[#This Row],[FECHA]]</f>
        <v>343345941</v>
      </c>
      <c r="C1400" t="str" cm="1">
        <f t="array" ref="C1400">_xlfn.XLOOKUP(SALIDAS[[#This Row],[CODIGO]],STOCK[[#All],[CODIGO]],STOCK[[#All],[DESCRIPCION]],"PRODUCTO INEXISTENTE",0)</f>
        <v>PEGANTE LIQUIDO PAYASITO 120GR</v>
      </c>
      <c r="D1400" s="1">
        <v>45941</v>
      </c>
      <c r="E1400">
        <v>1</v>
      </c>
    </row>
    <row r="1401" spans="1:5" x14ac:dyDescent="0.25">
      <c r="A1401">
        <v>423</v>
      </c>
      <c r="B1401" t="str">
        <f>SALIDAS[[#This Row],[CODIGO]]&amp;SALIDAS[[#This Row],[FECHA]]</f>
        <v>42345942</v>
      </c>
      <c r="C1401" t="str" cm="1">
        <f t="array" ref="C1401">_xlfn.XLOOKUP(SALIDAS[[#This Row],[CODIGO]],STOCK[[#All],[CODIGO]],STOCK[[#All],[DESCRIPCION]],"PRODUCTO INEXISTENTE",0)</f>
        <v>BAJA LENGUAS</v>
      </c>
      <c r="D1401" s="1">
        <v>45942</v>
      </c>
      <c r="E1401">
        <v>10</v>
      </c>
    </row>
    <row r="1402" spans="1:5" x14ac:dyDescent="0.25">
      <c r="A1402">
        <v>428</v>
      </c>
      <c r="B1402" t="str">
        <f>SALIDAS[[#This Row],[CODIGO]]&amp;SALIDAS[[#This Row],[FECHA]]</f>
        <v>42845942</v>
      </c>
      <c r="C1402" t="str" cm="1">
        <f t="array" ref="C1402">_xlfn.XLOOKUP(SALIDAS[[#This Row],[CODIGO]],STOCK[[#All],[CODIGO]],STOCK[[#All],[DESCRIPCION]],"PRODUCTO INEXISTENTE",0)</f>
        <v>BALSO CUADRADO DE 10*10MM</v>
      </c>
      <c r="D1402" s="1">
        <v>45942</v>
      </c>
      <c r="E1402">
        <v>1</v>
      </c>
    </row>
    <row r="1403" spans="1:5" x14ac:dyDescent="0.25">
      <c r="A1403">
        <v>591</v>
      </c>
      <c r="B1403" t="str">
        <f>SALIDAS[[#This Row],[CODIGO]]&amp;SALIDAS[[#This Row],[FECHA]]</f>
        <v>59145942</v>
      </c>
      <c r="C1403" t="str" cm="1">
        <f t="array" ref="C1403">_xlfn.XLOOKUP(SALIDAS[[#This Row],[CODIGO]],STOCK[[#All],[CODIGO]],STOCK[[#All],[DESCRIPCION]],"PRODUCTO INEXISTENTE",0)</f>
        <v>BLOCK DIN A4 BLANCO 20H</v>
      </c>
      <c r="D1403" s="1">
        <v>45942</v>
      </c>
      <c r="E1403">
        <v>1</v>
      </c>
    </row>
    <row r="1404" spans="1:5" x14ac:dyDescent="0.25">
      <c r="A1404">
        <v>2247</v>
      </c>
      <c r="B1404" t="str">
        <f>SALIDAS[[#This Row],[CODIGO]]&amp;SALIDAS[[#This Row],[FECHA]]</f>
        <v>224745942</v>
      </c>
      <c r="C1404" t="str" cm="1">
        <f t="array" ref="C1404">_xlfn.XLOOKUP(SALIDAS[[#This Row],[CODIGO]],STOCK[[#All],[CODIGO]],STOCK[[#All],[DESCRIPCION]],"PRODUCTO INEXISTENTE",0)</f>
        <v>BOLI KILOMETRICO TAPA COLOR</v>
      </c>
      <c r="D1404" s="1">
        <v>45942</v>
      </c>
      <c r="E1404">
        <v>6</v>
      </c>
    </row>
    <row r="1405" spans="1:5" x14ac:dyDescent="0.25">
      <c r="A1405">
        <v>14132</v>
      </c>
      <c r="B1405" t="str">
        <f>SALIDAS[[#This Row],[CODIGO]]&amp;SALIDAS[[#This Row],[FECHA]]</f>
        <v>1413245942</v>
      </c>
      <c r="C1405" t="str" cm="1">
        <f t="array" ref="C1405">_xlfn.XLOOKUP(SALIDAS[[#This Row],[CODIGO]],STOCK[[#All],[CODIGO]],STOCK[[#All],[DESCRIPCION]],"PRODUCTO INEXISTENTE",0)</f>
        <v>BOLI OE-052 S/GEL 0,7 RETRACTIL</v>
      </c>
      <c r="D1405" s="1">
        <v>45942</v>
      </c>
      <c r="E1405">
        <v>1</v>
      </c>
    </row>
    <row r="1406" spans="1:5" x14ac:dyDescent="0.25">
      <c r="A1406">
        <v>8102</v>
      </c>
      <c r="B1406" t="str">
        <f>SALIDAS[[#This Row],[CODIGO]]&amp;SALIDAS[[#This Row],[FECHA]]</f>
        <v>810245942</v>
      </c>
      <c r="C1406" t="str" cm="1">
        <f t="array" ref="C1406">_xlfn.XLOOKUP(SALIDAS[[#This Row],[CODIGO]],STOCK[[#All],[CODIGO]],STOCK[[#All],[DESCRIPCION]],"PRODUCTO INEXISTENTE",0)</f>
        <v>BOLI OE-076 S/GEL 0,7</v>
      </c>
      <c r="D1406" s="1">
        <v>45942</v>
      </c>
      <c r="E1406">
        <v>9</v>
      </c>
    </row>
    <row r="1407" spans="1:5" x14ac:dyDescent="0.25">
      <c r="A1407">
        <v>780</v>
      </c>
      <c r="B1407" t="str">
        <f>SALIDAS[[#This Row],[CODIGO]]&amp;SALIDAS[[#This Row],[FECHA]]</f>
        <v>78045942</v>
      </c>
      <c r="C1407" t="str" cm="1">
        <f t="array" ref="C1407">_xlfn.XLOOKUP(SALIDAS[[#This Row],[CODIGO]],STOCK[[#All],[CODIGO]],STOCK[[#All],[DESCRIPCION]],"PRODUCTO INEXISTENTE",0)</f>
        <v>BORRADOR OE-120 GOMA COLORES P1000</v>
      </c>
      <c r="D1407" s="1">
        <v>45942</v>
      </c>
      <c r="E1407">
        <v>1</v>
      </c>
    </row>
    <row r="1408" spans="1:5" x14ac:dyDescent="0.25">
      <c r="A1408">
        <v>795</v>
      </c>
      <c r="B1408" t="str">
        <f>SALIDAS[[#This Row],[CODIGO]]&amp;SALIDAS[[#This Row],[FECHA]]</f>
        <v>79545942</v>
      </c>
      <c r="C1408" t="str" cm="1">
        <f t="array" ref="C1408">_xlfn.XLOOKUP(SALIDAS[[#This Row],[CODIGO]],STOCK[[#All],[CODIGO]],STOCK[[#All],[DESCRIPCION]],"PRODUCTO INEXISTENTE",0)</f>
        <v xml:space="preserve">BORRADOR PELIKAN PZ-20 </v>
      </c>
      <c r="D1408" s="1">
        <v>45942</v>
      </c>
      <c r="E1408">
        <v>1</v>
      </c>
    </row>
    <row r="1409" spans="1:5" x14ac:dyDescent="0.25">
      <c r="A1409">
        <v>796</v>
      </c>
      <c r="B1409" t="str">
        <f>SALIDAS[[#This Row],[CODIGO]]&amp;SALIDAS[[#This Row],[FECHA]]</f>
        <v>79645942</v>
      </c>
      <c r="C1409" t="str" cm="1">
        <f t="array" ref="C1409">_xlfn.XLOOKUP(SALIDAS[[#This Row],[CODIGO]],STOCK[[#All],[CODIGO]],STOCK[[#All],[DESCRIPCION]],"PRODUCTO INEXISTENTE",0)</f>
        <v>BORRADOR PELIKAN PZ-60</v>
      </c>
      <c r="D1409" s="1">
        <v>45942</v>
      </c>
      <c r="E1409">
        <v>1</v>
      </c>
    </row>
    <row r="1410" spans="1:5" x14ac:dyDescent="0.25">
      <c r="A1410">
        <v>1119</v>
      </c>
      <c r="B1410" t="str">
        <f>SALIDAS[[#This Row],[CODIGO]]&amp;SALIDAS[[#This Row],[FECHA]]</f>
        <v>111945942</v>
      </c>
      <c r="C1410" t="str" cm="1">
        <f t="array" ref="C1410">_xlfn.XLOOKUP(SALIDAS[[#This Row],[CODIGO]],STOCK[[#All],[CODIGO]],STOCK[[#All],[DESCRIPCION]],"PRODUCTO INEXISTENTE",0)</f>
        <v>CARPETA PRESENTACION CARTA</v>
      </c>
      <c r="D1410" s="1">
        <v>45942</v>
      </c>
      <c r="E1410">
        <v>4</v>
      </c>
    </row>
    <row r="1411" spans="1:5" x14ac:dyDescent="0.25">
      <c r="A1411">
        <v>1250</v>
      </c>
      <c r="B1411" t="str">
        <f>SALIDAS[[#This Row],[CODIGO]]&amp;SALIDAS[[#This Row],[FECHA]]</f>
        <v>125045942</v>
      </c>
      <c r="C1411" t="str" cm="1">
        <f t="array" ref="C1411">_xlfn.XLOOKUP(SALIDAS[[#This Row],[CODIGO]],STOCK[[#All],[CODIGO]],STOCK[[#All],[DESCRIPCION]],"PRODUCTO INEXISTENTE",0)</f>
        <v>CARTON CARTULINA CALIBRE 14 "PLIEGO"</v>
      </c>
      <c r="D1411" s="1">
        <v>45942</v>
      </c>
      <c r="E1411">
        <v>3</v>
      </c>
    </row>
    <row r="1412" spans="1:5" x14ac:dyDescent="0.25">
      <c r="A1412">
        <v>1264</v>
      </c>
      <c r="B1412" t="str">
        <f>SALIDAS[[#This Row],[CODIGO]]&amp;SALIDAS[[#This Row],[FECHA]]</f>
        <v>126445942</v>
      </c>
      <c r="C1412" t="str" cm="1">
        <f t="array" ref="C1412">_xlfn.XLOOKUP(SALIDAS[[#This Row],[CODIGO]],STOCK[[#All],[CODIGO]],STOCK[[#All],[DESCRIPCION]],"PRODUCTO INEXISTENTE",0)</f>
        <v>CARTON PAJA 1/8</v>
      </c>
      <c r="D1412" s="1">
        <v>45942</v>
      </c>
      <c r="E1412">
        <v>9</v>
      </c>
    </row>
    <row r="1413" spans="1:5" x14ac:dyDescent="0.25">
      <c r="A1413">
        <v>1266</v>
      </c>
      <c r="B1413" t="str">
        <f>SALIDAS[[#This Row],[CODIGO]]&amp;SALIDAS[[#This Row],[FECHA]]</f>
        <v>126645942</v>
      </c>
      <c r="C1413" t="str" cm="1">
        <f t="array" ref="C1413">_xlfn.XLOOKUP(SALIDAS[[#This Row],[CODIGO]],STOCK[[#All],[CODIGO]],STOCK[[#All],[DESCRIPCION]],"PRODUCTO INEXISTENTE",0)</f>
        <v>CARTON PAJA PLIEGO</v>
      </c>
      <c r="D1413" s="1">
        <v>45942</v>
      </c>
      <c r="E1413">
        <v>1</v>
      </c>
    </row>
    <row r="1414" spans="1:5" x14ac:dyDescent="0.25">
      <c r="A1414">
        <v>1341</v>
      </c>
      <c r="B1414" t="str">
        <f>SALIDAS[[#This Row],[CODIGO]]&amp;SALIDAS[[#This Row],[FECHA]]</f>
        <v>134145942</v>
      </c>
      <c r="C1414" t="str" cm="1">
        <f t="array" ref="C1414">_xlfn.XLOOKUP(SALIDAS[[#This Row],[CODIGO]],STOCK[[#All],[CODIGO]],STOCK[[#All],[DESCRIPCION]],"PRODUCTO INEXISTENTE",0)</f>
        <v>CARTULINA BRISTOL 1/8</v>
      </c>
      <c r="D1414" s="1">
        <v>45942</v>
      </c>
      <c r="E1414">
        <v>9</v>
      </c>
    </row>
    <row r="1415" spans="1:5" x14ac:dyDescent="0.25">
      <c r="A1415">
        <v>1351</v>
      </c>
      <c r="B1415" t="str">
        <f>SALIDAS[[#This Row],[CODIGO]]&amp;SALIDAS[[#This Row],[FECHA]]</f>
        <v>135145942</v>
      </c>
      <c r="C1415" t="str" cm="1">
        <f t="array" ref="C1415">_xlfn.XLOOKUP(SALIDAS[[#This Row],[CODIGO]],STOCK[[#All],[CODIGO]],STOCK[[#All],[DESCRIPCION]],"PRODUCTO INEXISTENTE",0)</f>
        <v>CARTULINA BRISTOL PLIEGO 70*100</v>
      </c>
      <c r="D1415" s="1">
        <v>45942</v>
      </c>
      <c r="E1415">
        <v>3</v>
      </c>
    </row>
    <row r="1416" spans="1:5" x14ac:dyDescent="0.25">
      <c r="A1416">
        <v>14659</v>
      </c>
      <c r="B1416" t="str">
        <f>SALIDAS[[#This Row],[CODIGO]]&amp;SALIDAS[[#This Row],[FECHA]]</f>
        <v>1465945942</v>
      </c>
      <c r="C1416" t="str" cm="1">
        <f t="array" ref="C1416">_xlfn.XLOOKUP(SALIDAS[[#This Row],[CODIGO]],STOCK[[#All],[CODIGO]],STOCK[[#All],[DESCRIPCION]],"PRODUCTO INEXISTENTE",0)</f>
        <v>CHINCHE PLASTIFICADO TRITON</v>
      </c>
      <c r="D1416" s="1">
        <v>45942</v>
      </c>
      <c r="E1416">
        <v>1</v>
      </c>
    </row>
    <row r="1417" spans="1:5" x14ac:dyDescent="0.25">
      <c r="A1417">
        <v>7662</v>
      </c>
      <c r="B1417" t="str">
        <f>SALIDAS[[#This Row],[CODIGO]]&amp;SALIDAS[[#This Row],[FECHA]]</f>
        <v>766245942</v>
      </c>
      <c r="C1417" t="str" cm="1">
        <f t="array" ref="C1417">_xlfn.XLOOKUP(SALIDAS[[#This Row],[CODIGO]],STOCK[[#All],[CODIGO]],STOCK[[#All],[DESCRIPCION]],"PRODUCTO INEXISTENTE",0)</f>
        <v>COLOR OE-142*12 D/PUNTA</v>
      </c>
      <c r="D1417" s="1">
        <v>45942</v>
      </c>
      <c r="E1417">
        <v>2</v>
      </c>
    </row>
    <row r="1418" spans="1:5" x14ac:dyDescent="0.25">
      <c r="A1418">
        <v>1773</v>
      </c>
      <c r="B1418" t="str">
        <f>SALIDAS[[#This Row],[CODIGO]]&amp;SALIDAS[[#This Row],[FECHA]]</f>
        <v>177345942</v>
      </c>
      <c r="C1418" t="str" cm="1">
        <f t="array" ref="C1418">_xlfn.XLOOKUP(SALIDAS[[#This Row],[CODIGO]],STOCK[[#All],[CODIGO]],STOCK[[#All],[DESCRIPCION]],"PRODUCTO INEXISTENTE",0)</f>
        <v>CORRECTOR CINTA OE-260</v>
      </c>
      <c r="D1418" s="1">
        <v>45942</v>
      </c>
      <c r="E1418">
        <v>1</v>
      </c>
    </row>
    <row r="1419" spans="1:5" x14ac:dyDescent="0.25">
      <c r="A1419">
        <v>1788</v>
      </c>
      <c r="B1419" t="str">
        <f>SALIDAS[[#This Row],[CODIGO]]&amp;SALIDAS[[#This Row],[FECHA]]</f>
        <v>178845942</v>
      </c>
      <c r="C1419" t="str" cm="1">
        <f t="array" ref="C1419">_xlfn.XLOOKUP(SALIDAS[[#This Row],[CODIGO]],STOCK[[#All],[CODIGO]],STOCK[[#All],[DESCRIPCION]],"PRODUCTO INEXISTENTE",0)</f>
        <v>CORRECTOR LAPIZ OE-252</v>
      </c>
      <c r="D1419" s="1">
        <v>45942</v>
      </c>
      <c r="E1419">
        <v>1</v>
      </c>
    </row>
    <row r="1420" spans="1:5" x14ac:dyDescent="0.25">
      <c r="A1420">
        <v>10591</v>
      </c>
      <c r="B1420" t="str">
        <f>SALIDAS[[#This Row],[CODIGO]]&amp;SALIDAS[[#This Row],[FECHA]]</f>
        <v>1059145942</v>
      </c>
      <c r="C1420" t="str" cm="1">
        <f t="array" ref="C1420">_xlfn.XLOOKUP(SALIDAS[[#This Row],[CODIGO]],STOCK[[#All],[CODIGO]],STOCK[[#All],[DESCRIPCION]],"PRODUCTO INEXISTENTE",0)</f>
        <v>CUADERNO COSIDO 50H</v>
      </c>
      <c r="D1420" s="1">
        <v>45942</v>
      </c>
      <c r="E1420">
        <v>2</v>
      </c>
    </row>
    <row r="1421" spans="1:5" x14ac:dyDescent="0.25">
      <c r="A1421">
        <v>2073</v>
      </c>
      <c r="B1421" t="str">
        <f>SALIDAS[[#This Row],[CODIGO]]&amp;SALIDAS[[#This Row],[FECHA]]</f>
        <v>207345942</v>
      </c>
      <c r="C1421" t="str" cm="1">
        <f t="array" ref="C1421">_xlfn.XLOOKUP(SALIDAS[[#This Row],[CODIGO]],STOCK[[#All],[CODIGO]],STOCK[[#All],[DESCRIPCION]],"PRODUCTO INEXISTENTE",0)</f>
        <v>CURAS VENDITAS</v>
      </c>
      <c r="D1421" s="1">
        <v>45942</v>
      </c>
      <c r="E1421">
        <v>2</v>
      </c>
    </row>
    <row r="1422" spans="1:5" x14ac:dyDescent="0.25">
      <c r="A1422">
        <v>8015</v>
      </c>
      <c r="B1422" t="str">
        <f>SALIDAS[[#This Row],[CODIGO]]&amp;SALIDAS[[#This Row],[FECHA]]</f>
        <v>801545942</v>
      </c>
      <c r="C1422" t="str" cm="1">
        <f t="array" ref="C1422">_xlfn.XLOOKUP(SALIDAS[[#This Row],[CODIGO]],STOCK[[#All],[CODIGO]],STOCK[[#All],[DESCRIPCION]],"PRODUCTO INEXISTENTE",0)</f>
        <v>FOMY 1/8</v>
      </c>
      <c r="D1422" s="1">
        <v>45942</v>
      </c>
      <c r="E1422">
        <v>2</v>
      </c>
    </row>
    <row r="1423" spans="1:5" x14ac:dyDescent="0.25">
      <c r="A1423">
        <v>9287</v>
      </c>
      <c r="B1423" t="str">
        <f>SALIDAS[[#This Row],[CODIGO]]&amp;SALIDAS[[#This Row],[FECHA]]</f>
        <v>928745942</v>
      </c>
      <c r="C1423" t="str" cm="1">
        <f t="array" ref="C1423">_xlfn.XLOOKUP(SALIDAS[[#This Row],[CODIGO]],STOCK[[#All],[CODIGO]],STOCK[[#All],[DESCRIPCION]],"PRODUCTO INEXISTENTE",0)</f>
        <v>FOMY ESCARCHADO 1/8</v>
      </c>
      <c r="D1423" s="1">
        <v>45942</v>
      </c>
      <c r="E1423">
        <v>3</v>
      </c>
    </row>
    <row r="1424" spans="1:5" x14ac:dyDescent="0.25">
      <c r="A1424">
        <v>8018</v>
      </c>
      <c r="B1424" t="str">
        <f>SALIDAS[[#This Row],[CODIGO]]&amp;SALIDAS[[#This Row],[FECHA]]</f>
        <v>801845942</v>
      </c>
      <c r="C1424" t="str" cm="1">
        <f t="array" ref="C1424">_xlfn.XLOOKUP(SALIDAS[[#This Row],[CODIGO]],STOCK[[#All],[CODIGO]],STOCK[[#All],[DESCRIPCION]],"PRODUCTO INEXISTENTE",0)</f>
        <v>FOMY PLIEGO</v>
      </c>
      <c r="D1424" s="1">
        <v>45942</v>
      </c>
      <c r="E1424">
        <v>1</v>
      </c>
    </row>
    <row r="1425" spans="1:5" x14ac:dyDescent="0.25">
      <c r="A1425">
        <v>2515</v>
      </c>
      <c r="B1425" t="str">
        <f>SALIDAS[[#This Row],[CODIGO]]&amp;SALIDAS[[#This Row],[FECHA]]</f>
        <v>251545942</v>
      </c>
      <c r="C1425" t="str" cm="1">
        <f t="array" ref="C1425">_xlfn.XLOOKUP(SALIDAS[[#This Row],[CODIGO]],STOCK[[#All],[CODIGO]],STOCK[[#All],[DESCRIPCION]],"PRODUCTO INEXISTENTE",0)</f>
        <v>HOJA EXAMEN</v>
      </c>
      <c r="D1425" s="1">
        <v>45942</v>
      </c>
      <c r="E1425">
        <v>4</v>
      </c>
    </row>
    <row r="1426" spans="1:5" x14ac:dyDescent="0.25">
      <c r="A1426">
        <v>9797</v>
      </c>
      <c r="B1426" t="str">
        <f>SALIDAS[[#This Row],[CODIGO]]&amp;SALIDAS[[#This Row],[FECHA]]</f>
        <v>979745942</v>
      </c>
      <c r="C1426" t="str" cm="1">
        <f t="array" ref="C1426">_xlfn.XLOOKUP(SALIDAS[[#This Row],[CODIGO]],STOCK[[#All],[CODIGO]],STOCK[[#All],[DESCRIPCION]],"PRODUCTO INEXISTENTE",0)</f>
        <v>LANA ESCOLAR</v>
      </c>
      <c r="D1426" s="1">
        <v>45942</v>
      </c>
      <c r="E1426">
        <v>1</v>
      </c>
    </row>
    <row r="1427" spans="1:5" x14ac:dyDescent="0.25">
      <c r="A1427">
        <v>7664</v>
      </c>
      <c r="B1427" t="str">
        <f>SALIDAS[[#This Row],[CODIGO]]&amp;SALIDAS[[#This Row],[FECHA]]</f>
        <v>766445942</v>
      </c>
      <c r="C1427" t="str" cm="1">
        <f t="array" ref="C1427">_xlfn.XLOOKUP(SALIDAS[[#This Row],[CODIGO]],STOCK[[#All],[CODIGO]],STOCK[[#All],[DESCRIPCION]],"PRODUCTO INEXISTENTE",0)</f>
        <v>LAPIZ OE-150 NEGRO</v>
      </c>
      <c r="D1427" s="1">
        <v>45942</v>
      </c>
      <c r="E1427">
        <v>2</v>
      </c>
    </row>
    <row r="1428" spans="1:5" x14ac:dyDescent="0.25">
      <c r="A1428">
        <v>2643</v>
      </c>
      <c r="B1428" t="str">
        <f>SALIDAS[[#This Row],[CODIGO]]&amp;SALIDAS[[#This Row],[FECHA]]</f>
        <v>264345942</v>
      </c>
      <c r="C1428" t="str" cm="1">
        <f t="array" ref="C1428">_xlfn.XLOOKUP(SALIDAS[[#This Row],[CODIGO]],STOCK[[#All],[CODIGO]],STOCK[[#All],[DESCRIPCION]],"PRODUCTO INEXISTENTE",0)</f>
        <v>LAPIZ PRESTO FABER</v>
      </c>
      <c r="D1428" s="1">
        <v>45942</v>
      </c>
      <c r="E1428">
        <v>1</v>
      </c>
    </row>
    <row r="1429" spans="1:5" x14ac:dyDescent="0.25">
      <c r="A1429">
        <v>2648</v>
      </c>
      <c r="B1429" t="str">
        <f>SALIDAS[[#This Row],[CODIGO]]&amp;SALIDAS[[#This Row],[FECHA]]</f>
        <v>264845942</v>
      </c>
      <c r="C1429" t="str" cm="1">
        <f t="array" ref="C1429">_xlfn.XLOOKUP(SALIDAS[[#This Row],[CODIGO]],STOCK[[#All],[CODIGO]],STOCK[[#All],[DESCRIPCION]],"PRODUCTO INEXISTENTE",0)</f>
        <v>LAPIZ ROJO COLORCHECK</v>
      </c>
      <c r="D1429" s="1">
        <v>45942</v>
      </c>
      <c r="E1429">
        <v>1</v>
      </c>
    </row>
    <row r="1430" spans="1:5" x14ac:dyDescent="0.25">
      <c r="A1430">
        <v>2653</v>
      </c>
      <c r="B1430" t="str">
        <f>SALIDAS[[#This Row],[CODIGO]]&amp;SALIDAS[[#This Row],[FECHA]]</f>
        <v>265345942</v>
      </c>
      <c r="C1430" t="str" cm="1">
        <f t="array" ref="C1430">_xlfn.XLOOKUP(SALIDAS[[#This Row],[CODIGO]],STOCK[[#All],[CODIGO]],STOCK[[#All],[DESCRIPCION]],"PRODUCTO INEXISTENTE",0)</f>
        <v>LAPIZ ROJO KORES</v>
      </c>
      <c r="D1430" s="1">
        <v>45942</v>
      </c>
      <c r="E1430">
        <v>1</v>
      </c>
    </row>
    <row r="1431" spans="1:5" x14ac:dyDescent="0.25">
      <c r="A1431">
        <v>2656</v>
      </c>
      <c r="B1431" t="str">
        <f>SALIDAS[[#This Row],[CODIGO]]&amp;SALIDAS[[#This Row],[FECHA]]</f>
        <v>265645942</v>
      </c>
      <c r="C1431" t="str" cm="1">
        <f t="array" ref="C1431">_xlfn.XLOOKUP(SALIDAS[[#This Row],[CODIGO]],STOCK[[#All],[CODIGO]],STOCK[[#All],[DESCRIPCION]],"PRODUCTO INEXISTENTE",0)</f>
        <v>LAZO PARA SALTAR 2MT</v>
      </c>
      <c r="D1431" s="1">
        <v>45942</v>
      </c>
      <c r="E1431">
        <v>1</v>
      </c>
    </row>
    <row r="1432" spans="1:5" x14ac:dyDescent="0.25">
      <c r="A1432">
        <v>2782</v>
      </c>
      <c r="B1432" t="str">
        <f>SALIDAS[[#This Row],[CODIGO]]&amp;SALIDAS[[#This Row],[FECHA]]</f>
        <v>278245942</v>
      </c>
      <c r="C1432" t="str" cm="1">
        <f t="array" ref="C1432">_xlfn.XLOOKUP(SALIDAS[[#This Row],[CODIGO]],STOCK[[#All],[CODIGO]],STOCK[[#All],[DESCRIPCION]],"PRODUCTO INEXISTENTE",0)</f>
        <v>MARCADOR 420 PELIKAN</v>
      </c>
      <c r="D1432" s="1">
        <v>45942</v>
      </c>
      <c r="E1432">
        <v>1</v>
      </c>
    </row>
    <row r="1433" spans="1:5" x14ac:dyDescent="0.25">
      <c r="A1433">
        <v>2830</v>
      </c>
      <c r="B1433" t="str">
        <f>SALIDAS[[#This Row],[CODIGO]]&amp;SALIDAS[[#This Row],[FECHA]]</f>
        <v>283045942</v>
      </c>
      <c r="C1433" t="str" cm="1">
        <f t="array" ref="C1433">_xlfn.XLOOKUP(SALIDAS[[#This Row],[CODIGO]],STOCK[[#All],[CODIGO]],STOCK[[#All],[DESCRIPCION]],"PRODUCTO INEXISTENTE",0)</f>
        <v>MARCADOR SHARPIE</v>
      </c>
      <c r="D1433" s="1">
        <v>45942</v>
      </c>
      <c r="E1433">
        <v>5</v>
      </c>
    </row>
    <row r="1434" spans="1:5" x14ac:dyDescent="0.25">
      <c r="A1434">
        <v>3243</v>
      </c>
      <c r="B1434" t="str">
        <f>SALIDAS[[#This Row],[CODIGO]]&amp;SALIDAS[[#This Row],[FECHA]]</f>
        <v>324345942</v>
      </c>
      <c r="C1434" t="str" cm="1">
        <f t="array" ref="C1434">_xlfn.XLOOKUP(SALIDAS[[#This Row],[CODIGO]],STOCK[[#All],[CODIGO]],STOCK[[#All],[DESCRIPCION]],"PRODUCTO INEXISTENTE",0)</f>
        <v>PALO PINCHO 30CM *100</v>
      </c>
      <c r="D1434" s="1">
        <v>45942</v>
      </c>
      <c r="E1434">
        <v>3</v>
      </c>
    </row>
    <row r="1435" spans="1:5" x14ac:dyDescent="0.25">
      <c r="A1435">
        <v>3271</v>
      </c>
      <c r="B1435" t="str">
        <f>SALIDAS[[#This Row],[CODIGO]]&amp;SALIDAS[[#This Row],[FECHA]]</f>
        <v>327145942</v>
      </c>
      <c r="C1435" t="str" cm="1">
        <f t="array" ref="C1435">_xlfn.XLOOKUP(SALIDAS[[#This Row],[CODIGO]],STOCK[[#All],[CODIGO]],STOCK[[#All],[DESCRIPCION]],"PRODUCTO INEXISTENTE",0)</f>
        <v>PAPEL CRAF PLIEGO 70*100</v>
      </c>
      <c r="D1435" s="1">
        <v>45942</v>
      </c>
      <c r="E1435">
        <v>2</v>
      </c>
    </row>
    <row r="1436" spans="1:5" x14ac:dyDescent="0.25">
      <c r="A1436">
        <v>3272</v>
      </c>
      <c r="B1436" t="str">
        <f>SALIDAS[[#This Row],[CODIGO]]&amp;SALIDAS[[#This Row],[FECHA]]</f>
        <v>327245942</v>
      </c>
      <c r="C1436" t="str" cm="1">
        <f t="array" ref="C1436">_xlfn.XLOOKUP(SALIDAS[[#This Row],[CODIGO]],STOCK[[#All],[CODIGO]],STOCK[[#All],[DESCRIPCION]],"PRODUCTO INEXISTENTE",0)</f>
        <v>PAPEL CREPE PLIEGO</v>
      </c>
      <c r="D1436" s="1">
        <v>45942</v>
      </c>
      <c r="E1436">
        <v>2</v>
      </c>
    </row>
    <row r="1437" spans="1:5" x14ac:dyDescent="0.25">
      <c r="A1437">
        <v>17597</v>
      </c>
      <c r="B1437" t="str">
        <f>SALIDAS[[#This Row],[CODIGO]]&amp;SALIDAS[[#This Row],[FECHA]]</f>
        <v>1759745942</v>
      </c>
      <c r="C1437" t="str" cm="1">
        <f t="array" ref="C1437">_xlfn.XLOOKUP(SALIDAS[[#This Row],[CODIGO]],STOCK[[#All],[CODIGO]],STOCK[[#All],[DESCRIPCION]],"PRODUCTO INEXISTENTE",0)</f>
        <v>PAPEL PERGAMINO 1/8 90GRS</v>
      </c>
      <c r="D1437" s="1">
        <v>45942</v>
      </c>
      <c r="E1437">
        <v>6</v>
      </c>
    </row>
    <row r="1438" spans="1:5" x14ac:dyDescent="0.25">
      <c r="A1438">
        <v>3318</v>
      </c>
      <c r="B1438" t="str">
        <f>SALIDAS[[#This Row],[CODIGO]]&amp;SALIDAS[[#This Row],[FECHA]]</f>
        <v>331845942</v>
      </c>
      <c r="C1438" t="str" cm="1">
        <f t="array" ref="C1438">_xlfn.XLOOKUP(SALIDAS[[#This Row],[CODIGO]],STOCK[[#All],[CODIGO]],STOCK[[#All],[DESCRIPCION]],"PRODUCTO INEXISTENTE",0)</f>
        <v>PAPEL PERIODICO PLIEGO 70*100</v>
      </c>
      <c r="D1438" s="1">
        <v>45942</v>
      </c>
      <c r="E1438">
        <v>8</v>
      </c>
    </row>
    <row r="1439" spans="1:5" x14ac:dyDescent="0.25">
      <c r="A1439">
        <v>3331</v>
      </c>
      <c r="B1439" t="str">
        <f>SALIDAS[[#This Row],[CODIGO]]&amp;SALIDAS[[#This Row],[FECHA]]</f>
        <v>333145942</v>
      </c>
      <c r="C1439" t="str" cm="1">
        <f t="array" ref="C1439">_xlfn.XLOOKUP(SALIDAS[[#This Row],[CODIGO]],STOCK[[#All],[CODIGO]],STOCK[[#All],[DESCRIPCION]],"PRODUCTO INEXISTENTE",0)</f>
        <v>PAPEL SILUETA 50*70</v>
      </c>
      <c r="D1439" s="1">
        <v>45942</v>
      </c>
      <c r="E1439">
        <v>2</v>
      </c>
    </row>
    <row r="1440" spans="1:5" x14ac:dyDescent="0.25">
      <c r="A1440">
        <v>4789</v>
      </c>
      <c r="B1440" t="str">
        <f>SALIDAS[[#This Row],[CODIGO]]&amp;SALIDAS[[#This Row],[FECHA]]</f>
        <v>478945942</v>
      </c>
      <c r="C1440" t="str" cm="1">
        <f t="array" ref="C1440">_xlfn.XLOOKUP(SALIDAS[[#This Row],[CODIGO]],STOCK[[#All],[CODIGO]],STOCK[[#All],[DESCRIPCION]],"PRODUCTO INEXISTENTE",0)</f>
        <v>PEGANTE BARRA OE-210 10GR</v>
      </c>
      <c r="D1440" s="1">
        <v>45942</v>
      </c>
      <c r="E1440">
        <v>2</v>
      </c>
    </row>
    <row r="1441" spans="1:5" x14ac:dyDescent="0.25">
      <c r="A1441">
        <v>4422</v>
      </c>
      <c r="B1441" t="str">
        <f>SALIDAS[[#This Row],[CODIGO]]&amp;SALIDAS[[#This Row],[FECHA]]</f>
        <v>442245942</v>
      </c>
      <c r="C1441" t="str" cm="1">
        <f t="array" ref="C1441">_xlfn.XLOOKUP(SALIDAS[[#This Row],[CODIGO]],STOCK[[#All],[CODIGO]],STOCK[[#All],[DESCRIPCION]],"PRODUCTO INEXISTENTE",0)</f>
        <v>PEGANTE BARRA OE-212 21GR</v>
      </c>
      <c r="D1441" s="1">
        <v>45942</v>
      </c>
      <c r="E1441">
        <v>1</v>
      </c>
    </row>
    <row r="1442" spans="1:5" x14ac:dyDescent="0.25">
      <c r="A1442">
        <v>3434</v>
      </c>
      <c r="B1442" t="str">
        <f>SALIDAS[[#This Row],[CODIGO]]&amp;SALIDAS[[#This Row],[FECHA]]</f>
        <v>343445942</v>
      </c>
      <c r="C1442" t="str" cm="1">
        <f t="array" ref="C1442">_xlfn.XLOOKUP(SALIDAS[[#This Row],[CODIGO]],STOCK[[#All],[CODIGO]],STOCK[[#All],[DESCRIPCION]],"PRODUCTO INEXISTENTE",0)</f>
        <v>PEGANTE LIQUIDO PAYASITO 20GR</v>
      </c>
      <c r="D1442" s="1">
        <v>45942</v>
      </c>
      <c r="E1442">
        <v>1</v>
      </c>
    </row>
    <row r="1443" spans="1:5" x14ac:dyDescent="0.25">
      <c r="A1443">
        <v>3436</v>
      </c>
      <c r="B1443" t="str">
        <f>SALIDAS[[#This Row],[CODIGO]]&amp;SALIDAS[[#This Row],[FECHA]]</f>
        <v>343645942</v>
      </c>
      <c r="C1443" t="str" cm="1">
        <f t="array" ref="C1443">_xlfn.XLOOKUP(SALIDAS[[#This Row],[CODIGO]],STOCK[[#All],[CODIGO]],STOCK[[#All],[DESCRIPCION]],"PRODUCTO INEXISTENTE",0)</f>
        <v>PEGANTE LIQUIDO PAYASITO 40GR</v>
      </c>
      <c r="D1443" s="1">
        <v>45942</v>
      </c>
      <c r="E1443">
        <v>1</v>
      </c>
    </row>
    <row r="1444" spans="1:5" x14ac:dyDescent="0.25">
      <c r="A1444">
        <v>3655</v>
      </c>
      <c r="B1444" t="str">
        <f>SALIDAS[[#This Row],[CODIGO]]&amp;SALIDAS[[#This Row],[FECHA]]</f>
        <v>365545942</v>
      </c>
      <c r="C1444" t="str" cm="1">
        <f t="array" ref="C1444">_xlfn.XLOOKUP(SALIDAS[[#This Row],[CODIGO]],STOCK[[#All],[CODIGO]],STOCK[[#All],[DESCRIPCION]],"PRODUCTO INEXISTENTE",0)</f>
        <v>PLASTILINA EN BARRA</v>
      </c>
      <c r="D1444" s="1">
        <v>45942</v>
      </c>
      <c r="E1444">
        <v>1</v>
      </c>
    </row>
    <row r="1445" spans="1:5" x14ac:dyDescent="0.25">
      <c r="A1445">
        <v>4122</v>
      </c>
      <c r="B1445" t="str">
        <f>SALIDAS[[#This Row],[CODIGO]]&amp;SALIDAS[[#This Row],[FECHA]]</f>
        <v>412245942</v>
      </c>
      <c r="C1445" t="str" cm="1">
        <f t="array" ref="C1445">_xlfn.XLOOKUP(SALIDAS[[#This Row],[CODIGO]],STOCK[[#All],[CODIGO]],STOCK[[#All],[DESCRIPCION]],"PRODUCTO INEXISTENTE",0)</f>
        <v>SILICONA BARRA DELGADA OE-196</v>
      </c>
      <c r="D1445" s="1">
        <v>45942</v>
      </c>
      <c r="E1445">
        <v>4</v>
      </c>
    </row>
    <row r="1446" spans="1:5" x14ac:dyDescent="0.25">
      <c r="A1446">
        <v>11540</v>
      </c>
      <c r="B1446" t="str">
        <f>SALIDAS[[#This Row],[CODIGO]]&amp;SALIDAS[[#This Row],[FECHA]]</f>
        <v>1154045942</v>
      </c>
      <c r="C1446" t="str" cm="1">
        <f t="array" ref="C1446">_xlfn.XLOOKUP(SALIDAS[[#This Row],[CODIGO]],STOCK[[#All],[CODIGO]],STOCK[[#All],[DESCRIPCION]],"PRODUCTO INEXISTENTE",0)</f>
        <v>SILICONA LIQUIDA OE-190 30ML</v>
      </c>
      <c r="D1446" s="1">
        <v>45942</v>
      </c>
      <c r="E1446">
        <v>1</v>
      </c>
    </row>
    <row r="1447" spans="1:5" x14ac:dyDescent="0.25">
      <c r="A1447">
        <v>11542</v>
      </c>
      <c r="B1447" t="str">
        <f>SALIDAS[[#This Row],[CODIGO]]&amp;SALIDAS[[#This Row],[FECHA]]</f>
        <v>1154245942</v>
      </c>
      <c r="C1447" t="str" cm="1">
        <f t="array" ref="C1447">_xlfn.XLOOKUP(SALIDAS[[#This Row],[CODIGO]],STOCK[[#All],[CODIGO]],STOCK[[#All],[DESCRIPCION]],"PRODUCTO INEXISTENTE",0)</f>
        <v>SILICONA LIQUIEDA OE-192 100ML</v>
      </c>
      <c r="D1447" s="1">
        <v>45942</v>
      </c>
      <c r="E1447">
        <v>1</v>
      </c>
    </row>
    <row r="1448" spans="1:5" x14ac:dyDescent="0.25">
      <c r="A1448">
        <v>15985</v>
      </c>
      <c r="B1448" t="str">
        <f>SALIDAS[[#This Row],[CODIGO]]&amp;SALIDAS[[#This Row],[FECHA]]</f>
        <v>1598545942</v>
      </c>
      <c r="C1448" t="str" cm="1">
        <f t="array" ref="C1448">_xlfn.XLOOKUP(SALIDAS[[#This Row],[CODIGO]],STOCK[[#All],[CODIGO]],STOCK[[#All],[DESCRIPCION]],"PRODUCTO INEXISTENTE",0)</f>
        <v>TACO PAPEL BOND 8*8CM</v>
      </c>
      <c r="D1448" s="1">
        <v>45942</v>
      </c>
      <c r="E1448">
        <v>2</v>
      </c>
    </row>
    <row r="1449" spans="1:5" x14ac:dyDescent="0.25">
      <c r="A1449">
        <v>8835</v>
      </c>
      <c r="B1449" t="str">
        <f>SALIDAS[[#This Row],[CODIGO]]&amp;SALIDAS[[#This Row],[FECHA]]</f>
        <v>883545942</v>
      </c>
      <c r="C1449" t="str" cm="1">
        <f t="array" ref="C1449">_xlfn.XLOOKUP(SALIDAS[[#This Row],[CODIGO]],STOCK[[#All],[CODIGO]],STOCK[[#All],[DESCRIPCION]],"PRODUCTO INEXISTENTE",0)</f>
        <v>TAJALAPIZ DEPOSITO GIGO</v>
      </c>
      <c r="D1449" s="1">
        <v>45942</v>
      </c>
      <c r="E1449">
        <v>1</v>
      </c>
    </row>
    <row r="1450" spans="1:5" x14ac:dyDescent="0.25">
      <c r="A1450">
        <v>4244</v>
      </c>
      <c r="B1450" t="str">
        <f>SALIDAS[[#This Row],[CODIGO]]&amp;SALIDAS[[#This Row],[FECHA]]</f>
        <v>424445942</v>
      </c>
      <c r="C1450" t="str" cm="1">
        <f t="array" ref="C1450">_xlfn.XLOOKUP(SALIDAS[[#This Row],[CODIGO]],STOCK[[#All],[CODIGO]],STOCK[[#All],[DESCRIPCION]],"PRODUCTO INEXISTENTE",0)</f>
        <v>TAJALAPIZ METALICO</v>
      </c>
      <c r="D1450" s="1">
        <v>45942</v>
      </c>
      <c r="E1450">
        <v>1</v>
      </c>
    </row>
    <row r="1451" spans="1:5" x14ac:dyDescent="0.25">
      <c r="A1451">
        <v>13624</v>
      </c>
      <c r="B1451" t="str">
        <f>SALIDAS[[#This Row],[CODIGO]]&amp;SALIDAS[[#This Row],[FECHA]]</f>
        <v>1362445942</v>
      </c>
      <c r="C1451" t="str" cm="1">
        <f t="array" ref="C1451">_xlfn.XLOOKUP(SALIDAS[[#This Row],[CODIGO]],STOCK[[#All],[CODIGO]],STOCK[[#All],[DESCRIPCION]],"PRODUCTO INEXISTENTE",0)</f>
        <v>TAPABOCAS</v>
      </c>
      <c r="D1451" s="1">
        <v>45942</v>
      </c>
      <c r="E1451">
        <v>2</v>
      </c>
    </row>
    <row r="1452" spans="1:5" x14ac:dyDescent="0.25">
      <c r="A1452">
        <v>4312</v>
      </c>
      <c r="B1452" t="str">
        <f>SALIDAS[[#This Row],[CODIGO]]&amp;SALIDAS[[#This Row],[FECHA]]</f>
        <v>431245942</v>
      </c>
      <c r="C1452" t="str" cm="1">
        <f t="array" ref="C1452">_xlfn.XLOOKUP(SALIDAS[[#This Row],[CODIGO]],STOCK[[#All],[CODIGO]],STOCK[[#All],[DESCRIPCION]],"PRODUCTO INEXISTENTE",0)</f>
        <v>TEMPERA PAYASITO CAJA*6</v>
      </c>
      <c r="D1452" s="1">
        <v>45942</v>
      </c>
      <c r="E1452">
        <v>2</v>
      </c>
    </row>
    <row r="1453" spans="1:5" x14ac:dyDescent="0.25">
      <c r="A1453">
        <v>6263</v>
      </c>
      <c r="B1453" t="str">
        <f>SALIDAS[[#This Row],[CODIGO]]&amp;SALIDAS[[#This Row],[FECHA]]</f>
        <v>626345942</v>
      </c>
      <c r="C1453" t="str" cm="1">
        <f t="array" ref="C1453">_xlfn.XLOOKUP(SALIDAS[[#This Row],[CODIGO]],STOCK[[#All],[CODIGO]],STOCK[[#All],[DESCRIPCION]],"PRODUCTO INEXISTENTE",0)</f>
        <v>TIJERA OE-234 PUNTA ROMA</v>
      </c>
      <c r="D1453" s="1">
        <v>45942</v>
      </c>
      <c r="E1453">
        <v>1</v>
      </c>
    </row>
    <row r="1454" spans="1:5" x14ac:dyDescent="0.25">
      <c r="A1454">
        <v>4470</v>
      </c>
      <c r="B1454" t="str">
        <f>SALIDAS[[#This Row],[CODIGO]]&amp;SALIDAS[[#This Row],[FECHA]]</f>
        <v>447045942</v>
      </c>
      <c r="C1454" t="str" cm="1">
        <f t="array" ref="C1454">_xlfn.XLOOKUP(SALIDAS[[#This Row],[CODIGO]],STOCK[[#All],[CODIGO]],STOCK[[#All],[DESCRIPCION]],"PRODUCTO INEXISTENTE",0)</f>
        <v>VINILO PAYASITO 125GR</v>
      </c>
      <c r="D1454" s="1">
        <v>45942</v>
      </c>
      <c r="E1454">
        <v>2</v>
      </c>
    </row>
    <row r="1455" spans="1:5" x14ac:dyDescent="0.25">
      <c r="A1455">
        <v>4475</v>
      </c>
      <c r="B1455" t="str">
        <f>SALIDAS[[#This Row],[CODIGO]]&amp;SALIDAS[[#This Row],[FECHA]]</f>
        <v>447545942</v>
      </c>
      <c r="C1455" t="str" cm="1">
        <f t="array" ref="C1455">_xlfn.XLOOKUP(SALIDAS[[#This Row],[CODIGO]],STOCK[[#All],[CODIGO]],STOCK[[#All],[DESCRIPCION]],"PRODUCTO INEXISTENTE",0)</f>
        <v>VINILO PAYASITO 80GR</v>
      </c>
      <c r="D1455" s="1">
        <v>45942</v>
      </c>
      <c r="E1455">
        <v>1</v>
      </c>
    </row>
    <row r="1456" spans="1:5" x14ac:dyDescent="0.25">
      <c r="A1456">
        <v>85</v>
      </c>
      <c r="B1456" t="str">
        <f>SALIDAS[[#This Row],[CODIGO]]&amp;SALIDAS[[#This Row],[FECHA]]</f>
        <v>8545943</v>
      </c>
      <c r="C1456" t="str" cm="1">
        <f t="array" ref="C1456">_xlfn.XLOOKUP(SALIDAS[[#This Row],[CODIGO]],STOCK[[#All],[CODIGO]],STOCK[[#All],[DESCRIPCION]],"PRODUCTO INEXISTENTE",0)</f>
        <v>ACETATO PROYECCION CARTA</v>
      </c>
      <c r="D1456" s="1">
        <v>45943</v>
      </c>
      <c r="E1456">
        <v>2</v>
      </c>
    </row>
    <row r="1457" spans="1:5" x14ac:dyDescent="0.25">
      <c r="A1457">
        <v>642</v>
      </c>
      <c r="B1457" t="str">
        <f>SALIDAS[[#This Row],[CODIGO]]&amp;SALIDAS[[#This Row],[FECHA]]</f>
        <v>64245943</v>
      </c>
      <c r="C1457" t="str" cm="1">
        <f t="array" ref="C1457">_xlfn.XLOOKUP(SALIDAS[[#This Row],[CODIGO]],STOCK[[#All],[CODIGO]],STOCK[[#All],[DESCRIPCION]],"PRODUCTO INEXISTENTE",0)</f>
        <v>BOLA ICOPOR NO. 12</v>
      </c>
      <c r="D1457" s="1">
        <v>45943</v>
      </c>
      <c r="E1457">
        <v>1</v>
      </c>
    </row>
    <row r="1458" spans="1:5" x14ac:dyDescent="0.25">
      <c r="A1458">
        <v>639</v>
      </c>
      <c r="B1458" t="str">
        <f>SALIDAS[[#This Row],[CODIGO]]&amp;SALIDAS[[#This Row],[FECHA]]</f>
        <v>63945943</v>
      </c>
      <c r="C1458" t="str" cm="1">
        <f t="array" ref="C1458">_xlfn.XLOOKUP(SALIDAS[[#This Row],[CODIGO]],STOCK[[#All],[CODIGO]],STOCK[[#All],[DESCRIPCION]],"PRODUCTO INEXISTENTE",0)</f>
        <v>BOLA ICOPOR NO. 7</v>
      </c>
      <c r="D1458" s="1">
        <v>45943</v>
      </c>
      <c r="E1458">
        <v>1</v>
      </c>
    </row>
    <row r="1459" spans="1:5" x14ac:dyDescent="0.25">
      <c r="A1459">
        <v>13282</v>
      </c>
      <c r="B1459" t="str">
        <f>SALIDAS[[#This Row],[CODIGO]]&amp;SALIDAS[[#This Row],[FECHA]]</f>
        <v>1328245943</v>
      </c>
      <c r="C1459" t="str" cm="1">
        <f t="array" ref="C1459">_xlfn.XLOOKUP(SALIDAS[[#This Row],[CODIGO]],STOCK[[#All],[CODIGO]],STOCK[[#All],[DESCRIPCION]],"PRODUCTO INEXISTENTE",0)</f>
        <v>BOLI OE-025 BORRABLE</v>
      </c>
      <c r="D1459" s="1">
        <v>45943</v>
      </c>
      <c r="E1459">
        <v>1</v>
      </c>
    </row>
    <row r="1460" spans="1:5" x14ac:dyDescent="0.25">
      <c r="A1460">
        <v>9289</v>
      </c>
      <c r="B1460" t="str">
        <f>SALIDAS[[#This Row],[CODIGO]]&amp;SALIDAS[[#This Row],[FECHA]]</f>
        <v>928945943</v>
      </c>
      <c r="C1460" t="str" cm="1">
        <f t="array" ref="C1460">_xlfn.XLOOKUP(SALIDAS[[#This Row],[CODIGO]],STOCK[[#All],[CODIGO]],STOCK[[#All],[DESCRIPCION]],"PRODUCTO INEXISTENTE",0)</f>
        <v>BOLI OE-050 S/GEL 0,7 RETRACTIL GRUESO</v>
      </c>
      <c r="D1460" s="1">
        <v>45943</v>
      </c>
      <c r="E1460">
        <v>4</v>
      </c>
    </row>
    <row r="1461" spans="1:5" x14ac:dyDescent="0.25">
      <c r="A1461">
        <v>8102</v>
      </c>
      <c r="B1461" t="str">
        <f>SALIDAS[[#This Row],[CODIGO]]&amp;SALIDAS[[#This Row],[FECHA]]</f>
        <v>810245943</v>
      </c>
      <c r="C1461" t="str" cm="1">
        <f t="array" ref="C1461">_xlfn.XLOOKUP(SALIDAS[[#This Row],[CODIGO]],STOCK[[#All],[CODIGO]],STOCK[[#All],[DESCRIPCION]],"PRODUCTO INEXISTENTE",0)</f>
        <v>BOLI OE-076 S/GEL 0,7</v>
      </c>
      <c r="D1461" s="1">
        <v>45943</v>
      </c>
      <c r="E1461">
        <v>5</v>
      </c>
    </row>
    <row r="1462" spans="1:5" x14ac:dyDescent="0.25">
      <c r="A1462">
        <v>9727</v>
      </c>
      <c r="B1462" t="str">
        <f>SALIDAS[[#This Row],[CODIGO]]&amp;SALIDAS[[#This Row],[FECHA]]</f>
        <v>972745943</v>
      </c>
      <c r="C1462" t="str" cm="1">
        <f t="array" ref="C1462">_xlfn.XLOOKUP(SALIDAS[[#This Row],[CODIGO]],STOCK[[#All],[CODIGO]],STOCK[[#All],[DESCRIPCION]],"PRODUCTO INEXISTENTE",0)</f>
        <v>BOLSILLO CATAL CARTA OE-200</v>
      </c>
      <c r="D1462" s="1">
        <v>45943</v>
      </c>
      <c r="E1462">
        <v>42</v>
      </c>
    </row>
    <row r="1463" spans="1:5" x14ac:dyDescent="0.25">
      <c r="A1463">
        <v>723</v>
      </c>
      <c r="B1463" t="str">
        <f>SALIDAS[[#This Row],[CODIGO]]&amp;SALIDAS[[#This Row],[FECHA]]</f>
        <v>72345943</v>
      </c>
      <c r="C1463" t="str" cm="1">
        <f t="array" ref="C1463">_xlfn.XLOOKUP(SALIDAS[[#This Row],[CODIGO]],STOCK[[#All],[CODIGO]],STOCK[[#All],[DESCRIPCION]],"PRODUCTO INEXISTENTE",0)</f>
        <v>BOLSILLO CATALOGO OFICIO GRUESO PQ25</v>
      </c>
      <c r="D1463" s="1">
        <v>45943</v>
      </c>
      <c r="E1463">
        <v>1</v>
      </c>
    </row>
    <row r="1464" spans="1:5" x14ac:dyDescent="0.25">
      <c r="A1464">
        <v>780</v>
      </c>
      <c r="B1464" t="str">
        <f>SALIDAS[[#This Row],[CODIGO]]&amp;SALIDAS[[#This Row],[FECHA]]</f>
        <v>78045943</v>
      </c>
      <c r="C1464" t="str" cm="1">
        <f t="array" ref="C1464">_xlfn.XLOOKUP(SALIDAS[[#This Row],[CODIGO]],STOCK[[#All],[CODIGO]],STOCK[[#All],[DESCRIPCION]],"PRODUCTO INEXISTENTE",0)</f>
        <v>BORRADOR OE-120 GOMA COLORES P1000</v>
      </c>
      <c r="D1464" s="1">
        <v>45943</v>
      </c>
      <c r="E1464">
        <v>1</v>
      </c>
    </row>
    <row r="1465" spans="1:5" x14ac:dyDescent="0.25">
      <c r="A1465">
        <v>796</v>
      </c>
      <c r="B1465" t="str">
        <f>SALIDAS[[#This Row],[CODIGO]]&amp;SALIDAS[[#This Row],[FECHA]]</f>
        <v>79645943</v>
      </c>
      <c r="C1465" t="str" cm="1">
        <f t="array" ref="C1465">_xlfn.XLOOKUP(SALIDAS[[#This Row],[CODIGO]],STOCK[[#All],[CODIGO]],STOCK[[#All],[DESCRIPCION]],"PRODUCTO INEXISTENTE",0)</f>
        <v>BORRADOR PELIKAN PZ-60</v>
      </c>
      <c r="D1465" s="1">
        <v>45943</v>
      </c>
      <c r="E1465">
        <v>1</v>
      </c>
    </row>
    <row r="1466" spans="1:5" x14ac:dyDescent="0.25">
      <c r="A1466">
        <v>11229</v>
      </c>
      <c r="B1466" t="str">
        <f>SALIDAS[[#This Row],[CODIGO]]&amp;SALIDAS[[#This Row],[FECHA]]</f>
        <v>1122945943</v>
      </c>
      <c r="C1466" t="str" cm="1">
        <f t="array" ref="C1466">_xlfn.XLOOKUP(SALIDAS[[#This Row],[CODIGO]],STOCK[[#All],[CODIGO]],STOCK[[#All],[DESCRIPCION]],"PRODUCTO INEXISTENTE",0)</f>
        <v>CARPETA OE-809 LEGAJADOR OFICIO</v>
      </c>
      <c r="D1466" s="1">
        <v>45943</v>
      </c>
      <c r="E1466">
        <v>2</v>
      </c>
    </row>
    <row r="1467" spans="1:5" x14ac:dyDescent="0.25">
      <c r="A1467">
        <v>1119</v>
      </c>
      <c r="B1467" t="str">
        <f>SALIDAS[[#This Row],[CODIGO]]&amp;SALIDAS[[#This Row],[FECHA]]</f>
        <v>111945943</v>
      </c>
      <c r="C1467" t="str" cm="1">
        <f t="array" ref="C1467">_xlfn.XLOOKUP(SALIDAS[[#This Row],[CODIGO]],STOCK[[#All],[CODIGO]],STOCK[[#All],[DESCRIPCION]],"PRODUCTO INEXISTENTE",0)</f>
        <v>CARPETA PRESENTACION CARTA</v>
      </c>
      <c r="D1467" s="1">
        <v>45943</v>
      </c>
      <c r="E1467">
        <v>1</v>
      </c>
    </row>
    <row r="1468" spans="1:5" x14ac:dyDescent="0.25">
      <c r="A1468">
        <v>1262</v>
      </c>
      <c r="B1468" t="str">
        <f>SALIDAS[[#This Row],[CODIGO]]&amp;SALIDAS[[#This Row],[FECHA]]</f>
        <v>126245943</v>
      </c>
      <c r="C1468" t="str" cm="1">
        <f t="array" ref="C1468">_xlfn.XLOOKUP(SALIDAS[[#This Row],[CODIGO]],STOCK[[#All],[CODIGO]],STOCK[[#All],[DESCRIPCION]],"PRODUCTO INEXISTENTE",0)</f>
        <v>CARTON PAJA 1/4</v>
      </c>
      <c r="D1468" s="1">
        <v>45943</v>
      </c>
      <c r="E1468">
        <v>2</v>
      </c>
    </row>
    <row r="1469" spans="1:5" x14ac:dyDescent="0.25">
      <c r="A1469">
        <v>1341</v>
      </c>
      <c r="B1469" t="str">
        <f>SALIDAS[[#This Row],[CODIGO]]&amp;SALIDAS[[#This Row],[FECHA]]</f>
        <v>134145943</v>
      </c>
      <c r="C1469" t="str" cm="1">
        <f t="array" ref="C1469">_xlfn.XLOOKUP(SALIDAS[[#This Row],[CODIGO]],STOCK[[#All],[CODIGO]],STOCK[[#All],[DESCRIPCION]],"PRODUCTO INEXISTENTE",0)</f>
        <v>CARTULINA BRISTOL 1/8</v>
      </c>
      <c r="D1469" s="1">
        <v>45943</v>
      </c>
      <c r="E1469">
        <v>14</v>
      </c>
    </row>
    <row r="1470" spans="1:5" x14ac:dyDescent="0.25">
      <c r="A1470">
        <v>1351</v>
      </c>
      <c r="B1470" t="str">
        <f>SALIDAS[[#This Row],[CODIGO]]&amp;SALIDAS[[#This Row],[FECHA]]</f>
        <v>135145943</v>
      </c>
      <c r="C1470" t="str" cm="1">
        <f t="array" ref="C1470">_xlfn.XLOOKUP(SALIDAS[[#This Row],[CODIGO]],STOCK[[#All],[CODIGO]],STOCK[[#All],[DESCRIPCION]],"PRODUCTO INEXISTENTE",0)</f>
        <v>CARTULINA BRISTOL PLIEGO 70*100</v>
      </c>
      <c r="D1470" s="1">
        <v>45943</v>
      </c>
      <c r="E1470">
        <v>1</v>
      </c>
    </row>
    <row r="1471" spans="1:5" x14ac:dyDescent="0.25">
      <c r="A1471">
        <v>1360</v>
      </c>
      <c r="B1471" t="str">
        <f>SALIDAS[[#This Row],[CODIGO]]&amp;SALIDAS[[#This Row],[FECHA]]</f>
        <v>136045943</v>
      </c>
      <c r="C1471" t="str" cm="1">
        <f t="array" ref="C1471">_xlfn.XLOOKUP(SALIDAS[[#This Row],[CODIGO]],STOCK[[#All],[CODIGO]],STOCK[[#All],[DESCRIPCION]],"PRODUCTO INEXISTENTE",0)</f>
        <v>CARTULINA MARIPOSA/FARFALLE CARTA</v>
      </c>
      <c r="D1471" s="1">
        <v>45943</v>
      </c>
      <c r="E1471">
        <v>1</v>
      </c>
    </row>
    <row r="1472" spans="1:5" x14ac:dyDescent="0.25">
      <c r="A1472">
        <v>1349</v>
      </c>
      <c r="B1472" t="str">
        <f>SALIDAS[[#This Row],[CODIGO]]&amp;SALIDAS[[#This Row],[FECHA]]</f>
        <v>134945943</v>
      </c>
      <c r="C1472" t="str" cm="1">
        <f t="array" ref="C1472">_xlfn.XLOOKUP(SALIDAS[[#This Row],[CODIGO]],STOCK[[#All],[CODIGO]],STOCK[[#All],[DESCRIPCION]],"PRODUCTO INEXISTENTE",0)</f>
        <v>CARTULINA NEGRA FINA 1/8</v>
      </c>
      <c r="D1472" s="1">
        <v>45943</v>
      </c>
      <c r="E1472">
        <v>4</v>
      </c>
    </row>
    <row r="1473" spans="1:5" x14ac:dyDescent="0.25">
      <c r="A1473">
        <v>1369</v>
      </c>
      <c r="B1473" t="str">
        <f>SALIDAS[[#This Row],[CODIGO]]&amp;SALIDAS[[#This Row],[FECHA]]</f>
        <v>136945943</v>
      </c>
      <c r="C1473" t="str" cm="1">
        <f t="array" ref="C1473">_xlfn.XLOOKUP(SALIDAS[[#This Row],[CODIGO]],STOCK[[#All],[CODIGO]],STOCK[[#All],[DESCRIPCION]],"PRODUCTO INEXISTENTE",0)</f>
        <v>CARTULINA NEGRA FINA PLIEGO</v>
      </c>
      <c r="D1473" s="1">
        <v>45943</v>
      </c>
      <c r="E1473">
        <v>1</v>
      </c>
    </row>
    <row r="1474" spans="1:5" x14ac:dyDescent="0.25">
      <c r="A1474">
        <v>1540</v>
      </c>
      <c r="B1474" t="str">
        <f>SALIDAS[[#This Row],[CODIGO]]&amp;SALIDAS[[#This Row],[FECHA]]</f>
        <v>154045943</v>
      </c>
      <c r="C1474" t="str" cm="1">
        <f t="array" ref="C1474">_xlfn.XLOOKUP(SALIDAS[[#This Row],[CODIGO]],STOCK[[#All],[CODIGO]],STOCK[[#All],[DESCRIPCION]],"PRODUCTO INEXISTENTE",0)</f>
        <v>CINTA TRANSPARENTE 12*15</v>
      </c>
      <c r="D1474" s="1">
        <v>45943</v>
      </c>
      <c r="E1474">
        <v>1</v>
      </c>
    </row>
    <row r="1475" spans="1:5" x14ac:dyDescent="0.25">
      <c r="A1475">
        <v>1543</v>
      </c>
      <c r="B1475" t="str">
        <f>SALIDAS[[#This Row],[CODIGO]]&amp;SALIDAS[[#This Row],[FECHA]]</f>
        <v>154345943</v>
      </c>
      <c r="C1475" t="str" cm="1">
        <f t="array" ref="C1475">_xlfn.XLOOKUP(SALIDAS[[#This Row],[CODIGO]],STOCK[[#All],[CODIGO]],STOCK[[#All],[DESCRIPCION]],"PRODUCTO INEXISTENTE",0)</f>
        <v xml:space="preserve">CINTA TRANSPARENTE 12*25 </v>
      </c>
      <c r="D1475" s="1">
        <v>45943</v>
      </c>
      <c r="E1475">
        <v>1</v>
      </c>
    </row>
    <row r="1476" spans="1:5" x14ac:dyDescent="0.25">
      <c r="A1476">
        <v>16984</v>
      </c>
      <c r="B1476" t="str">
        <f>SALIDAS[[#This Row],[CODIGO]]&amp;SALIDAS[[#This Row],[FECHA]]</f>
        <v>1698445943</v>
      </c>
      <c r="C1476" t="str" cm="1">
        <f t="array" ref="C1476">_xlfn.XLOOKUP(SALIDAS[[#This Row],[CODIGO]],STOCK[[#All],[CODIGO]],STOCK[[#All],[DESCRIPCION]],"PRODUCTO INEXISTENTE",0)</f>
        <v>CORRECTOR CINTA OE-261 MINI</v>
      </c>
      <c r="D1476" s="1">
        <v>45943</v>
      </c>
      <c r="E1476">
        <v>1</v>
      </c>
    </row>
    <row r="1477" spans="1:5" x14ac:dyDescent="0.25">
      <c r="A1477">
        <v>1788</v>
      </c>
      <c r="B1477" t="str">
        <f>SALIDAS[[#This Row],[CODIGO]]&amp;SALIDAS[[#This Row],[FECHA]]</f>
        <v>178845943</v>
      </c>
      <c r="C1477" t="str" cm="1">
        <f t="array" ref="C1477">_xlfn.XLOOKUP(SALIDAS[[#This Row],[CODIGO]],STOCK[[#All],[CODIGO]],STOCK[[#All],[DESCRIPCION]],"PRODUCTO INEXISTENTE",0)</f>
        <v>CORRECTOR LAPIZ OE-252</v>
      </c>
      <c r="D1477" s="1">
        <v>45943</v>
      </c>
      <c r="E1477">
        <v>2</v>
      </c>
    </row>
    <row r="1478" spans="1:5" x14ac:dyDescent="0.25">
      <c r="A1478">
        <v>16749</v>
      </c>
      <c r="B1478" t="str">
        <f>SALIDAS[[#This Row],[CODIGO]]&amp;SALIDAS[[#This Row],[FECHA]]</f>
        <v>1674945943</v>
      </c>
      <c r="C1478" t="str" cm="1">
        <f t="array" ref="C1478">_xlfn.XLOOKUP(SALIDAS[[#This Row],[CODIGO]],STOCK[[#All],[CODIGO]],STOCK[[#All],[DESCRIPCION]],"PRODUCTO INEXISTENTE",0)</f>
        <v>CUADERNILLO DOBLE CUADRICULADO</v>
      </c>
      <c r="D1478" s="1">
        <v>45943</v>
      </c>
      <c r="E1478">
        <v>2</v>
      </c>
    </row>
    <row r="1479" spans="1:5" x14ac:dyDescent="0.25">
      <c r="A1479">
        <v>14791</v>
      </c>
      <c r="B1479" t="str">
        <f>SALIDAS[[#This Row],[CODIGO]]&amp;SALIDAS[[#This Row],[FECHA]]</f>
        <v>1479145943</v>
      </c>
      <c r="C1479" t="str" cm="1">
        <f t="array" ref="C1479">_xlfn.XLOOKUP(SALIDAS[[#This Row],[CODIGO]],STOCK[[#All],[CODIGO]],STOCK[[#All],[DESCRIPCION]],"PRODUCTO INEXISTENTE",0)</f>
        <v>CUADERNO COSIDO 100H</v>
      </c>
      <c r="D1479" s="1">
        <v>45943</v>
      </c>
      <c r="E1479">
        <v>1</v>
      </c>
    </row>
    <row r="1480" spans="1:5" x14ac:dyDescent="0.25">
      <c r="A1480">
        <v>10591</v>
      </c>
      <c r="B1480" t="str">
        <f>SALIDAS[[#This Row],[CODIGO]]&amp;SALIDAS[[#This Row],[FECHA]]</f>
        <v>1059145943</v>
      </c>
      <c r="C1480" t="str" cm="1">
        <f t="array" ref="C1480">_xlfn.XLOOKUP(SALIDAS[[#This Row],[CODIGO]],STOCK[[#All],[CODIGO]],STOCK[[#All],[DESCRIPCION]],"PRODUCTO INEXISTENTE",0)</f>
        <v>CUADERNO COSIDO 50H</v>
      </c>
      <c r="D1480" s="1">
        <v>45943</v>
      </c>
      <c r="E1480">
        <v>1</v>
      </c>
    </row>
    <row r="1481" spans="1:5" x14ac:dyDescent="0.25">
      <c r="A1481">
        <v>2346</v>
      </c>
      <c r="B1481" t="str">
        <f>SALIDAS[[#This Row],[CODIGO]]&amp;SALIDAS[[#This Row],[FECHA]]</f>
        <v>234645943</v>
      </c>
      <c r="C1481" t="str" cm="1">
        <f t="array" ref="C1481">_xlfn.XLOOKUP(SALIDAS[[#This Row],[CODIGO]],STOCK[[#All],[CODIGO]],STOCK[[#All],[DESCRIPCION]],"PRODUCTO INEXISTENTE",0)</f>
        <v>FICHA BIBLIOGRAFICA P*100</v>
      </c>
      <c r="D1481" s="1">
        <v>45943</v>
      </c>
      <c r="E1481">
        <v>1</v>
      </c>
    </row>
    <row r="1482" spans="1:5" x14ac:dyDescent="0.25">
      <c r="A1482">
        <v>8015</v>
      </c>
      <c r="B1482" t="str">
        <f>SALIDAS[[#This Row],[CODIGO]]&amp;SALIDAS[[#This Row],[FECHA]]</f>
        <v>801545943</v>
      </c>
      <c r="C1482" t="str" cm="1">
        <f t="array" ref="C1482">_xlfn.XLOOKUP(SALIDAS[[#This Row],[CODIGO]],STOCK[[#All],[CODIGO]],STOCK[[#All],[DESCRIPCION]],"PRODUCTO INEXISTENTE",0)</f>
        <v>FOMY 1/8</v>
      </c>
      <c r="D1482" s="1">
        <v>45943</v>
      </c>
      <c r="E1482">
        <v>3</v>
      </c>
    </row>
    <row r="1483" spans="1:5" x14ac:dyDescent="0.25">
      <c r="A1483">
        <v>2437</v>
      </c>
      <c r="B1483" t="str">
        <f>SALIDAS[[#This Row],[CODIGO]]&amp;SALIDAS[[#This Row],[FECHA]]</f>
        <v>243745943</v>
      </c>
      <c r="C1483" t="str" cm="1">
        <f t="array" ref="C1483">_xlfn.XLOOKUP(SALIDAS[[#This Row],[CODIGO]],STOCK[[#All],[CODIGO]],STOCK[[#All],[DESCRIPCION]],"PRODUCTO INEXISTENTE",0)</f>
        <v>GANCHO LEGAJADOR TRITON</v>
      </c>
      <c r="D1483" s="1">
        <v>45943</v>
      </c>
      <c r="E1483">
        <v>1</v>
      </c>
    </row>
    <row r="1484" spans="1:5" x14ac:dyDescent="0.25">
      <c r="A1484">
        <v>2515</v>
      </c>
      <c r="B1484" t="str">
        <f>SALIDAS[[#This Row],[CODIGO]]&amp;SALIDAS[[#This Row],[FECHA]]</f>
        <v>251545943</v>
      </c>
      <c r="C1484" t="str" cm="1">
        <f t="array" ref="C1484">_xlfn.XLOOKUP(SALIDAS[[#This Row],[CODIGO]],STOCK[[#All],[CODIGO]],STOCK[[#All],[DESCRIPCION]],"PRODUCTO INEXISTENTE",0)</f>
        <v>HOJA EXAMEN</v>
      </c>
      <c r="D1484" s="1">
        <v>45943</v>
      </c>
      <c r="E1484">
        <v>4</v>
      </c>
    </row>
    <row r="1485" spans="1:5" x14ac:dyDescent="0.25">
      <c r="A1485">
        <v>2635</v>
      </c>
      <c r="B1485" t="str">
        <f>SALIDAS[[#This Row],[CODIGO]]&amp;SALIDAS[[#This Row],[FECHA]]</f>
        <v>263545943</v>
      </c>
      <c r="C1485" t="str" cm="1">
        <f t="array" ref="C1485">_xlfn.XLOOKUP(SALIDAS[[#This Row],[CODIGO]],STOCK[[#All],[CODIGO]],STOCK[[#All],[DESCRIPCION]],"PRODUCTO INEXISTENTE",0)</f>
        <v>LAPIZ MIRADO NEGRO</v>
      </c>
      <c r="D1485" s="1">
        <v>45943</v>
      </c>
      <c r="E1485">
        <v>1</v>
      </c>
    </row>
    <row r="1486" spans="1:5" x14ac:dyDescent="0.25">
      <c r="A1486">
        <v>7664</v>
      </c>
      <c r="B1486" t="str">
        <f>SALIDAS[[#This Row],[CODIGO]]&amp;SALIDAS[[#This Row],[FECHA]]</f>
        <v>766445943</v>
      </c>
      <c r="C1486" t="str" cm="1">
        <f t="array" ref="C1486">_xlfn.XLOOKUP(SALIDAS[[#This Row],[CODIGO]],STOCK[[#All],[CODIGO]],STOCK[[#All],[DESCRIPCION]],"PRODUCTO INEXISTENTE",0)</f>
        <v>LAPIZ OE-150 NEGRO</v>
      </c>
      <c r="D1486" s="1">
        <v>45943</v>
      </c>
      <c r="E1486">
        <v>4</v>
      </c>
    </row>
    <row r="1487" spans="1:5" x14ac:dyDescent="0.25">
      <c r="A1487">
        <v>2653</v>
      </c>
      <c r="B1487" t="str">
        <f>SALIDAS[[#This Row],[CODIGO]]&amp;SALIDAS[[#This Row],[FECHA]]</f>
        <v>265345943</v>
      </c>
      <c r="C1487" t="str" cm="1">
        <f t="array" ref="C1487">_xlfn.XLOOKUP(SALIDAS[[#This Row],[CODIGO]],STOCK[[#All],[CODIGO]],STOCK[[#All],[DESCRIPCION]],"PRODUCTO INEXISTENTE",0)</f>
        <v>LAPIZ ROJO KORES</v>
      </c>
      <c r="D1487" s="1">
        <v>45943</v>
      </c>
      <c r="E1487">
        <v>2</v>
      </c>
    </row>
    <row r="1488" spans="1:5" x14ac:dyDescent="0.25">
      <c r="A1488">
        <v>8048</v>
      </c>
      <c r="B1488" t="str">
        <f>SALIDAS[[#This Row],[CODIGO]]&amp;SALIDAS[[#This Row],[FECHA]]</f>
        <v>804845943</v>
      </c>
      <c r="C1488" t="str" cm="1">
        <f t="array" ref="C1488">_xlfn.XLOOKUP(SALIDAS[[#This Row],[CODIGO]],STOCK[[#All],[CODIGO]],STOCK[[#All],[DESCRIPCION]],"PRODUCTO INEXISTENTE",0)</f>
        <v>MARCADOR 751 GRAFICO PELIKAN</v>
      </c>
      <c r="D1488" s="1">
        <v>45943</v>
      </c>
      <c r="E1488">
        <v>4</v>
      </c>
    </row>
    <row r="1489" spans="1:5" x14ac:dyDescent="0.25">
      <c r="A1489">
        <v>2829</v>
      </c>
      <c r="B1489" t="str">
        <f>SALIDAS[[#This Row],[CODIGO]]&amp;SALIDAS[[#This Row],[FECHA]]</f>
        <v>282945943</v>
      </c>
      <c r="C1489" t="str" cm="1">
        <f t="array" ref="C1489">_xlfn.XLOOKUP(SALIDAS[[#This Row],[CODIGO]],STOCK[[#All],[CODIGO]],STOCK[[#All],[DESCRIPCION]],"PRODUCTO INEXISTENTE",0)</f>
        <v xml:space="preserve">MARCADOR OE-506 SECO RECARGABLE </v>
      </c>
      <c r="D1489" s="1">
        <v>45943</v>
      </c>
      <c r="E1489">
        <v>1</v>
      </c>
    </row>
    <row r="1490" spans="1:5" x14ac:dyDescent="0.25">
      <c r="A1490">
        <v>2819</v>
      </c>
      <c r="B1490" t="str">
        <f>SALIDAS[[#This Row],[CODIGO]]&amp;SALIDAS[[#This Row],[FECHA]]</f>
        <v>281945943</v>
      </c>
      <c r="C1490" t="str" cm="1">
        <f t="array" ref="C1490">_xlfn.XLOOKUP(SALIDAS[[#This Row],[CODIGO]],STOCK[[#All],[CODIGO]],STOCK[[#All],[DESCRIPCION]],"PRODUCTO INEXISTENTE",0)</f>
        <v>MARCADOR SECO 426 PELIKAN</v>
      </c>
      <c r="D1490" s="1">
        <v>45943</v>
      </c>
      <c r="E1490">
        <v>1</v>
      </c>
    </row>
    <row r="1491" spans="1:5" x14ac:dyDescent="0.25">
      <c r="A1491">
        <v>2830</v>
      </c>
      <c r="B1491" t="str">
        <f>SALIDAS[[#This Row],[CODIGO]]&amp;SALIDAS[[#This Row],[FECHA]]</f>
        <v>283045943</v>
      </c>
      <c r="C1491" t="str" cm="1">
        <f t="array" ref="C1491">_xlfn.XLOOKUP(SALIDAS[[#This Row],[CODIGO]],STOCK[[#All],[CODIGO]],STOCK[[#All],[DESCRIPCION]],"PRODUCTO INEXISTENTE",0)</f>
        <v>MARCADOR SHARPIE</v>
      </c>
      <c r="D1491" s="1">
        <v>45943</v>
      </c>
      <c r="E1491">
        <v>2</v>
      </c>
    </row>
    <row r="1492" spans="1:5" x14ac:dyDescent="0.25">
      <c r="A1492">
        <v>2860</v>
      </c>
      <c r="B1492" t="str">
        <f>SALIDAS[[#This Row],[CODIGO]]&amp;SALIDAS[[#This Row],[FECHA]]</f>
        <v>286045943</v>
      </c>
      <c r="C1492" t="str" cm="1">
        <f t="array" ref="C1492">_xlfn.XLOOKUP(SALIDAS[[#This Row],[CODIGO]],STOCK[[#All],[CODIGO]],STOCK[[#All],[DESCRIPCION]],"PRODUCTO INEXISTENTE",0)</f>
        <v>MICROPUNTA PELIKAN</v>
      </c>
      <c r="D1492" s="1">
        <v>45943</v>
      </c>
      <c r="E1492">
        <v>2</v>
      </c>
    </row>
    <row r="1493" spans="1:5" x14ac:dyDescent="0.25">
      <c r="A1493">
        <v>3237</v>
      </c>
      <c r="B1493" t="str">
        <f>SALIDAS[[#This Row],[CODIGO]]&amp;SALIDAS[[#This Row],[FECHA]]</f>
        <v>323745943</v>
      </c>
      <c r="C1493" t="str" cm="1">
        <f t="array" ref="C1493">_xlfn.XLOOKUP(SALIDAS[[#This Row],[CODIGO]],STOCK[[#All],[CODIGO]],STOCK[[#All],[DESCRIPCION]],"PRODUCTO INEXISTENTE",0)</f>
        <v>PALO PALETA LARGO</v>
      </c>
      <c r="D1493" s="1">
        <v>45943</v>
      </c>
      <c r="E1493">
        <v>1</v>
      </c>
    </row>
    <row r="1494" spans="1:5" x14ac:dyDescent="0.25">
      <c r="A1494">
        <v>3243</v>
      </c>
      <c r="B1494" t="str">
        <f>SALIDAS[[#This Row],[CODIGO]]&amp;SALIDAS[[#This Row],[FECHA]]</f>
        <v>324345943</v>
      </c>
      <c r="C1494" t="str" cm="1">
        <f t="array" ref="C1494">_xlfn.XLOOKUP(SALIDAS[[#This Row],[CODIGO]],STOCK[[#All],[CODIGO]],STOCK[[#All],[DESCRIPCION]],"PRODUCTO INEXISTENTE",0)</f>
        <v>PALO PINCHO 30CM *100</v>
      </c>
      <c r="D1494" s="1">
        <v>45943</v>
      </c>
      <c r="E1494">
        <v>4</v>
      </c>
    </row>
    <row r="1495" spans="1:5" x14ac:dyDescent="0.25">
      <c r="A1495">
        <v>3271</v>
      </c>
      <c r="B1495" t="str">
        <f>SALIDAS[[#This Row],[CODIGO]]&amp;SALIDAS[[#This Row],[FECHA]]</f>
        <v>327145943</v>
      </c>
      <c r="C1495" t="str" cm="1">
        <f t="array" ref="C1495">_xlfn.XLOOKUP(SALIDAS[[#This Row],[CODIGO]],STOCK[[#All],[CODIGO]],STOCK[[#All],[DESCRIPCION]],"PRODUCTO INEXISTENTE",0)</f>
        <v>PAPEL CRAF PLIEGO 70*100</v>
      </c>
      <c r="D1495" s="1">
        <v>45943</v>
      </c>
      <c r="E1495">
        <v>1</v>
      </c>
    </row>
    <row r="1496" spans="1:5" x14ac:dyDescent="0.25">
      <c r="A1496">
        <v>3304</v>
      </c>
      <c r="B1496" t="str">
        <f>SALIDAS[[#This Row],[CODIGO]]&amp;SALIDAS[[#This Row],[FECHA]]</f>
        <v>330445943</v>
      </c>
      <c r="C1496" t="str" cm="1">
        <f t="array" ref="C1496">_xlfn.XLOOKUP(SALIDAS[[#This Row],[CODIGO]],STOCK[[#All],[CODIGO]],STOCK[[#All],[DESCRIPCION]],"PRODUCTO INEXISTENTE",0)</f>
        <v>PAPEL IRIS</v>
      </c>
      <c r="D1496" s="1">
        <v>45943</v>
      </c>
      <c r="E1496">
        <v>3</v>
      </c>
    </row>
    <row r="1497" spans="1:5" x14ac:dyDescent="0.25">
      <c r="A1497">
        <v>3318</v>
      </c>
      <c r="B1497" t="str">
        <f>SALIDAS[[#This Row],[CODIGO]]&amp;SALIDAS[[#This Row],[FECHA]]</f>
        <v>331845943</v>
      </c>
      <c r="C1497" t="str" cm="1">
        <f t="array" ref="C1497">_xlfn.XLOOKUP(SALIDAS[[#This Row],[CODIGO]],STOCK[[#All],[CODIGO]],STOCK[[#All],[DESCRIPCION]],"PRODUCTO INEXISTENTE",0)</f>
        <v>PAPEL PERIODICO PLIEGO 70*100</v>
      </c>
      <c r="D1497" s="1">
        <v>45943</v>
      </c>
      <c r="E1497">
        <v>1</v>
      </c>
    </row>
    <row r="1498" spans="1:5" x14ac:dyDescent="0.25">
      <c r="A1498">
        <v>15614</v>
      </c>
      <c r="B1498" t="str">
        <f>SALIDAS[[#This Row],[CODIGO]]&amp;SALIDAS[[#This Row],[FECHA]]</f>
        <v>1561445943</v>
      </c>
      <c r="C1498" t="str" cm="1">
        <f t="array" ref="C1498">_xlfn.XLOOKUP(SALIDAS[[#This Row],[CODIGO]],STOCK[[#All],[CODIGO]],STOCK[[#All],[DESCRIPCION]],"PRODUCTO INEXISTENTE",0)</f>
        <v>PAPEL REGALO PRIMAVERA</v>
      </c>
      <c r="D1498" s="1">
        <v>45943</v>
      </c>
      <c r="E1498">
        <v>1</v>
      </c>
    </row>
    <row r="1499" spans="1:5" x14ac:dyDescent="0.25">
      <c r="A1499">
        <v>3370</v>
      </c>
      <c r="B1499" t="str">
        <f>SALIDAS[[#This Row],[CODIGO]]&amp;SALIDAS[[#This Row],[FECHA]]</f>
        <v>337045943</v>
      </c>
      <c r="C1499" t="str" cm="1">
        <f t="array" ref="C1499">_xlfn.XLOOKUP(SALIDAS[[#This Row],[CODIGO]],STOCK[[#All],[CODIGO]],STOCK[[#All],[DESCRIPCION]],"PRODUCTO INEXISTENTE",0)</f>
        <v>PASTA CATALOGO 0,5 CARTA ECONOMICO</v>
      </c>
      <c r="D1499" s="1">
        <v>45943</v>
      </c>
      <c r="E1499">
        <v>2</v>
      </c>
    </row>
    <row r="1500" spans="1:5" x14ac:dyDescent="0.25">
      <c r="A1500">
        <v>4789</v>
      </c>
      <c r="B1500" t="str">
        <f>SALIDAS[[#This Row],[CODIGO]]&amp;SALIDAS[[#This Row],[FECHA]]</f>
        <v>478945943</v>
      </c>
      <c r="C1500" t="str" cm="1">
        <f t="array" ref="C1500">_xlfn.XLOOKUP(SALIDAS[[#This Row],[CODIGO]],STOCK[[#All],[CODIGO]],STOCK[[#All],[DESCRIPCION]],"PRODUCTO INEXISTENTE",0)</f>
        <v>PEGANTE BARRA OE-210 10GR</v>
      </c>
      <c r="D1500" s="1">
        <v>45943</v>
      </c>
      <c r="E1500">
        <v>1</v>
      </c>
    </row>
    <row r="1501" spans="1:5" x14ac:dyDescent="0.25">
      <c r="A1501">
        <v>4422</v>
      </c>
      <c r="B1501" t="str">
        <f>SALIDAS[[#This Row],[CODIGO]]&amp;SALIDAS[[#This Row],[FECHA]]</f>
        <v>442245943</v>
      </c>
      <c r="C1501" t="str" cm="1">
        <f t="array" ref="C1501">_xlfn.XLOOKUP(SALIDAS[[#This Row],[CODIGO]],STOCK[[#All],[CODIGO]],STOCK[[#All],[DESCRIPCION]],"PRODUCTO INEXISTENTE",0)</f>
        <v>PEGANTE BARRA OE-212 21GR</v>
      </c>
      <c r="D1501" s="1">
        <v>45943</v>
      </c>
      <c r="E1501">
        <v>1</v>
      </c>
    </row>
    <row r="1502" spans="1:5" x14ac:dyDescent="0.25">
      <c r="A1502">
        <v>3655</v>
      </c>
      <c r="B1502" t="str">
        <f>SALIDAS[[#This Row],[CODIGO]]&amp;SALIDAS[[#This Row],[FECHA]]</f>
        <v>365545943</v>
      </c>
      <c r="C1502" t="str" cm="1">
        <f t="array" ref="C1502">_xlfn.XLOOKUP(SALIDAS[[#This Row],[CODIGO]],STOCK[[#All],[CODIGO]],STOCK[[#All],[DESCRIPCION]],"PRODUCTO INEXISTENTE",0)</f>
        <v>PLASTILINA EN BARRA</v>
      </c>
      <c r="D1502" s="1">
        <v>45943</v>
      </c>
      <c r="E1502">
        <v>1</v>
      </c>
    </row>
    <row r="1503" spans="1:5" x14ac:dyDescent="0.25">
      <c r="A1503">
        <v>3688</v>
      </c>
      <c r="B1503" t="str">
        <f>SALIDAS[[#This Row],[CODIGO]]&amp;SALIDAS[[#This Row],[FECHA]]</f>
        <v>368845943</v>
      </c>
      <c r="C1503" t="str" cm="1">
        <f t="array" ref="C1503">_xlfn.XLOOKUP(SALIDAS[[#This Row],[CODIGO]],STOCK[[#All],[CODIGO]],STOCK[[#All],[DESCRIPCION]],"PRODUCTO INEXISTENTE",0)</f>
        <v>PLUMON OE-080 ES*12</v>
      </c>
      <c r="D1503" s="1">
        <v>45943</v>
      </c>
      <c r="E1503">
        <v>2</v>
      </c>
    </row>
    <row r="1504" spans="1:5" x14ac:dyDescent="0.25">
      <c r="A1504">
        <v>3929</v>
      </c>
      <c r="B1504" t="str">
        <f>SALIDAS[[#This Row],[CODIGO]]&amp;SALIDAS[[#This Row],[FECHA]]</f>
        <v>392945943</v>
      </c>
      <c r="C1504" t="str" cm="1">
        <f t="array" ref="C1504">_xlfn.XLOOKUP(SALIDAS[[#This Row],[CODIGO]],STOCK[[#All],[CODIGO]],STOCK[[#All],[DESCRIPCION]],"PRODUCTO INEXISTENTE",0)</f>
        <v>ROLLO PLASTI PEGA 3M</v>
      </c>
      <c r="D1504" s="1">
        <v>45943</v>
      </c>
      <c r="E1504">
        <v>1</v>
      </c>
    </row>
    <row r="1505" spans="1:5" x14ac:dyDescent="0.25">
      <c r="A1505">
        <v>4122</v>
      </c>
      <c r="B1505" t="str">
        <f>SALIDAS[[#This Row],[CODIGO]]&amp;SALIDAS[[#This Row],[FECHA]]</f>
        <v>412245943</v>
      </c>
      <c r="C1505" t="str" cm="1">
        <f t="array" ref="C1505">_xlfn.XLOOKUP(SALIDAS[[#This Row],[CODIGO]],STOCK[[#All],[CODIGO]],STOCK[[#All],[DESCRIPCION]],"PRODUCTO INEXISTENTE",0)</f>
        <v>SILICONA BARRA DELGADA OE-196</v>
      </c>
      <c r="D1505" s="1">
        <v>45943</v>
      </c>
      <c r="E1505">
        <v>4</v>
      </c>
    </row>
    <row r="1506" spans="1:5" x14ac:dyDescent="0.25">
      <c r="A1506">
        <v>4155</v>
      </c>
      <c r="B1506" t="str">
        <f>SALIDAS[[#This Row],[CODIGO]]&amp;SALIDAS[[#This Row],[FECHA]]</f>
        <v>415545943</v>
      </c>
      <c r="C1506" t="str" cm="1">
        <f t="array" ref="C1506">_xlfn.XLOOKUP(SALIDAS[[#This Row],[CODIGO]],STOCK[[#All],[CODIGO]],STOCK[[#All],[DESCRIPCION]],"PRODUCTO INEXISTENTE",0)</f>
        <v>SOBRE MANILA CARTA NORMA</v>
      </c>
      <c r="D1506" s="1">
        <v>45943</v>
      </c>
      <c r="E1506">
        <v>3</v>
      </c>
    </row>
    <row r="1507" spans="1:5" x14ac:dyDescent="0.25">
      <c r="A1507">
        <v>4164</v>
      </c>
      <c r="B1507" t="str">
        <f>SALIDAS[[#This Row],[CODIGO]]&amp;SALIDAS[[#This Row],[FECHA]]</f>
        <v>416445943</v>
      </c>
      <c r="C1507" t="str" cm="1">
        <f t="array" ref="C1507">_xlfn.XLOOKUP(SALIDAS[[#This Row],[CODIGO]],STOCK[[#All],[CODIGO]],STOCK[[#All],[DESCRIPCION]],"PRODUCTO INEXISTENTE",0)</f>
        <v>SOBRE MANILA OFICIO NORMA</v>
      </c>
      <c r="D1507" s="1">
        <v>45943</v>
      </c>
      <c r="E1507">
        <v>3</v>
      </c>
    </row>
    <row r="1508" spans="1:5" x14ac:dyDescent="0.25">
      <c r="A1508">
        <v>13993</v>
      </c>
      <c r="B1508" t="str">
        <f>SALIDAS[[#This Row],[CODIGO]]&amp;SALIDAS[[#This Row],[FECHA]]</f>
        <v>1399345943</v>
      </c>
      <c r="C1508" t="str" cm="1">
        <f t="array" ref="C1508">_xlfn.XLOOKUP(SALIDAS[[#This Row],[CODIGO]],STOCK[[#All],[CODIGO]],STOCK[[#All],[DESCRIPCION]],"PRODUCTO INEXISTENTE",0)</f>
        <v>TAJALAPIZ 2H GIGO</v>
      </c>
      <c r="D1508" s="1">
        <v>45943</v>
      </c>
      <c r="E1508">
        <v>1</v>
      </c>
    </row>
    <row r="1509" spans="1:5" x14ac:dyDescent="0.25">
      <c r="A1509">
        <v>4475</v>
      </c>
      <c r="B1509" t="str">
        <f>SALIDAS[[#This Row],[CODIGO]]&amp;SALIDAS[[#This Row],[FECHA]]</f>
        <v>447545943</v>
      </c>
      <c r="C1509" t="str" cm="1">
        <f t="array" ref="C1509">_xlfn.XLOOKUP(SALIDAS[[#This Row],[CODIGO]],STOCK[[#All],[CODIGO]],STOCK[[#All],[DESCRIPCION]],"PRODUCTO INEXISTENTE",0)</f>
        <v>VINILO PAYASITO 80GR</v>
      </c>
      <c r="D1509" s="1">
        <v>45943</v>
      </c>
      <c r="E1509">
        <v>1</v>
      </c>
    </row>
    <row r="1510" spans="1:5" x14ac:dyDescent="0.25">
      <c r="A1510">
        <v>13624</v>
      </c>
      <c r="B1510" t="str">
        <f>SALIDAS[[#This Row],[CODIGO]]&amp;SALIDAS[[#This Row],[FECHA]]</f>
        <v>1362445944</v>
      </c>
      <c r="C1510" t="str" cm="1">
        <f t="array" ref="C1510">_xlfn.XLOOKUP(SALIDAS[[#This Row],[CODIGO]],STOCK[[#All],[CODIGO]],STOCK[[#All],[DESCRIPCION]],"PRODUCTO INEXISTENTE",0)</f>
        <v>TAPABOCAS</v>
      </c>
      <c r="D1510" s="1">
        <v>45944</v>
      </c>
      <c r="E1510">
        <v>3</v>
      </c>
    </row>
    <row r="1511" spans="1:5" x14ac:dyDescent="0.25">
      <c r="A1511">
        <v>1341</v>
      </c>
      <c r="B1511" t="str">
        <f>SALIDAS[[#This Row],[CODIGO]]&amp;SALIDAS[[#This Row],[FECHA]]</f>
        <v>134145944</v>
      </c>
      <c r="C1511" t="str" cm="1">
        <f t="array" ref="C1511">_xlfn.XLOOKUP(SALIDAS[[#This Row],[CODIGO]],STOCK[[#All],[CODIGO]],STOCK[[#All],[DESCRIPCION]],"PRODUCTO INEXISTENTE",0)</f>
        <v>CARTULINA BRISTOL 1/8</v>
      </c>
      <c r="D1511" s="1">
        <v>45944</v>
      </c>
      <c r="E1511">
        <v>5</v>
      </c>
    </row>
    <row r="1512" spans="1:5" x14ac:dyDescent="0.25">
      <c r="A1512">
        <v>1773</v>
      </c>
      <c r="B1512" t="str">
        <f>SALIDAS[[#This Row],[CODIGO]]&amp;SALIDAS[[#This Row],[FECHA]]</f>
        <v>177345944</v>
      </c>
      <c r="C1512" t="str" cm="1">
        <f t="array" ref="C1512">_xlfn.XLOOKUP(SALIDAS[[#This Row],[CODIGO]],STOCK[[#All],[CODIGO]],STOCK[[#All],[DESCRIPCION]],"PRODUCTO INEXISTENTE",0)</f>
        <v>CORRECTOR CINTA OE-260</v>
      </c>
      <c r="D1512" s="1">
        <v>45944</v>
      </c>
      <c r="E1512">
        <v>1</v>
      </c>
    </row>
    <row r="1513" spans="1:5" x14ac:dyDescent="0.25">
      <c r="A1513">
        <v>8102</v>
      </c>
      <c r="B1513" t="str">
        <f>SALIDAS[[#This Row],[CODIGO]]&amp;SALIDAS[[#This Row],[FECHA]]</f>
        <v>810245944</v>
      </c>
      <c r="C1513" t="str" cm="1">
        <f t="array" ref="C1513">_xlfn.XLOOKUP(SALIDAS[[#This Row],[CODIGO]],STOCK[[#All],[CODIGO]],STOCK[[#All],[DESCRIPCION]],"PRODUCTO INEXISTENTE",0)</f>
        <v>BOLI OE-076 S/GEL 0,7</v>
      </c>
      <c r="D1513" s="1">
        <v>45944</v>
      </c>
      <c r="E1513">
        <v>7</v>
      </c>
    </row>
    <row r="1514" spans="1:5" x14ac:dyDescent="0.25">
      <c r="A1514">
        <v>2653</v>
      </c>
      <c r="B1514" t="str">
        <f>SALIDAS[[#This Row],[CODIGO]]&amp;SALIDAS[[#This Row],[FECHA]]</f>
        <v>265345944</v>
      </c>
      <c r="C1514" t="str" cm="1">
        <f t="array" ref="C1514">_xlfn.XLOOKUP(SALIDAS[[#This Row],[CODIGO]],STOCK[[#All],[CODIGO]],STOCK[[#All],[DESCRIPCION]],"PRODUCTO INEXISTENTE",0)</f>
        <v>LAPIZ ROJO KORES</v>
      </c>
      <c r="D1514" s="1">
        <v>45944</v>
      </c>
      <c r="E1514">
        <v>1</v>
      </c>
    </row>
    <row r="1515" spans="1:5" x14ac:dyDescent="0.25">
      <c r="A1515">
        <v>1788</v>
      </c>
      <c r="B1515" t="str">
        <f>SALIDAS[[#This Row],[CODIGO]]&amp;SALIDAS[[#This Row],[FECHA]]</f>
        <v>178845944</v>
      </c>
      <c r="C1515" t="str" cm="1">
        <f t="array" ref="C1515">_xlfn.XLOOKUP(SALIDAS[[#This Row],[CODIGO]],STOCK[[#All],[CODIGO]],STOCK[[#All],[DESCRIPCION]],"PRODUCTO INEXISTENTE",0)</f>
        <v>CORRECTOR LAPIZ OE-252</v>
      </c>
      <c r="D1515" s="1">
        <v>45944</v>
      </c>
      <c r="E1515">
        <v>1</v>
      </c>
    </row>
    <row r="1516" spans="1:5" x14ac:dyDescent="0.25">
      <c r="A1516">
        <v>5137</v>
      </c>
      <c r="B1516" t="str">
        <f>SALIDAS[[#This Row],[CODIGO]]&amp;SALIDAS[[#This Row],[FECHA]]</f>
        <v>513745944</v>
      </c>
      <c r="C1516" t="str" cm="1">
        <f t="array" ref="C1516">_xlfn.XLOOKUP(SALIDAS[[#This Row],[CODIGO]],STOCK[[#All],[CODIGO]],STOCK[[#All],[DESCRIPCION]],"PRODUCTO INEXISTENTE",0)</f>
        <v>MINAS 0,5 FABER HB</v>
      </c>
      <c r="D1516" s="1">
        <v>45944</v>
      </c>
      <c r="E1516">
        <v>1</v>
      </c>
    </row>
    <row r="1517" spans="1:5" x14ac:dyDescent="0.25">
      <c r="A1517">
        <v>2770</v>
      </c>
      <c r="B1517" t="str">
        <f>SALIDAS[[#This Row],[CODIGO]]&amp;SALIDAS[[#This Row],[FECHA]]</f>
        <v>277045944</v>
      </c>
      <c r="C1517" t="str" cm="1">
        <f t="array" ref="C1517">_xlfn.XLOOKUP(SALIDAS[[#This Row],[CODIGO]],STOCK[[#All],[CODIGO]],STOCK[[#All],[DESCRIPCION]],"PRODUCTO INEXISTENTE",0)</f>
        <v>MANTECA CACAO LABIAL</v>
      </c>
      <c r="D1517" s="1">
        <v>45944</v>
      </c>
      <c r="E1517">
        <v>1</v>
      </c>
    </row>
    <row r="1518" spans="1:5" x14ac:dyDescent="0.25">
      <c r="A1518">
        <v>10591</v>
      </c>
      <c r="B1518" t="str">
        <f>SALIDAS[[#This Row],[CODIGO]]&amp;SALIDAS[[#This Row],[FECHA]]</f>
        <v>1059145944</v>
      </c>
      <c r="C1518" t="str" cm="1">
        <f t="array" ref="C1518">_xlfn.XLOOKUP(SALIDAS[[#This Row],[CODIGO]],STOCK[[#All],[CODIGO]],STOCK[[#All],[DESCRIPCION]],"PRODUCTO INEXISTENTE",0)</f>
        <v>CUADERNO COSIDO 50H</v>
      </c>
      <c r="D1518" s="1">
        <v>45944</v>
      </c>
      <c r="E1518">
        <v>3</v>
      </c>
    </row>
    <row r="1519" spans="1:5" x14ac:dyDescent="0.25">
      <c r="A1519">
        <v>5802</v>
      </c>
      <c r="B1519" t="str">
        <f>SALIDAS[[#This Row],[CODIGO]]&amp;SALIDAS[[#This Row],[FECHA]]</f>
        <v>580245944</v>
      </c>
      <c r="C1519" t="str" cm="1">
        <f t="array" ref="C1519">_xlfn.XLOOKUP(SALIDAS[[#This Row],[CODIGO]],STOCK[[#All],[CODIGO]],STOCK[[#All],[DESCRIPCION]],"PRODUCTO INEXISTENTE",0)</f>
        <v>TALONARIO RIFA PEQUEÑO IMPRESARTE</v>
      </c>
      <c r="D1519" s="1">
        <v>45944</v>
      </c>
      <c r="E1519">
        <v>1</v>
      </c>
    </row>
    <row r="1520" spans="1:5" x14ac:dyDescent="0.25">
      <c r="A1520">
        <v>1120</v>
      </c>
      <c r="B1520" t="str">
        <f>SALIDAS[[#This Row],[CODIGO]]&amp;SALIDAS[[#This Row],[FECHA]]</f>
        <v>112045944</v>
      </c>
      <c r="C1520" t="str" cm="1">
        <f t="array" ref="C1520">_xlfn.XLOOKUP(SALIDAS[[#This Row],[CODIGO]],STOCK[[#All],[CODIGO]],STOCK[[#All],[DESCRIPCION]],"PRODUCTO INEXISTENTE",0)</f>
        <v>CARPETA PRESENTACION OFICIO</v>
      </c>
      <c r="D1520" s="1">
        <v>45944</v>
      </c>
      <c r="E1520">
        <v>1</v>
      </c>
    </row>
    <row r="1521" spans="1:5" x14ac:dyDescent="0.25">
      <c r="A1521">
        <v>2648</v>
      </c>
      <c r="B1521" t="str">
        <f>SALIDAS[[#This Row],[CODIGO]]&amp;SALIDAS[[#This Row],[FECHA]]</f>
        <v>264845944</v>
      </c>
      <c r="C1521" t="str" cm="1">
        <f t="array" ref="C1521">_xlfn.XLOOKUP(SALIDAS[[#This Row],[CODIGO]],STOCK[[#All],[CODIGO]],STOCK[[#All],[DESCRIPCION]],"PRODUCTO INEXISTENTE",0)</f>
        <v>LAPIZ ROJO COLORCHECK</v>
      </c>
      <c r="D1521" s="1">
        <v>45944</v>
      </c>
      <c r="E1521">
        <v>3</v>
      </c>
    </row>
    <row r="1522" spans="1:5" x14ac:dyDescent="0.25">
      <c r="A1522">
        <v>2635</v>
      </c>
      <c r="B1522" t="str">
        <f>SALIDAS[[#This Row],[CODIGO]]&amp;SALIDAS[[#This Row],[FECHA]]</f>
        <v>263545944</v>
      </c>
      <c r="C1522" t="str" cm="1">
        <f t="array" ref="C1522">_xlfn.XLOOKUP(SALIDAS[[#This Row],[CODIGO]],STOCK[[#All],[CODIGO]],STOCK[[#All],[DESCRIPCION]],"PRODUCTO INEXISTENTE",0)</f>
        <v>LAPIZ MIRADO NEGRO</v>
      </c>
      <c r="D1522" s="1">
        <v>45944</v>
      </c>
      <c r="E1522">
        <v>1</v>
      </c>
    </row>
    <row r="1523" spans="1:5" x14ac:dyDescent="0.25">
      <c r="A1523">
        <v>8835</v>
      </c>
      <c r="B1523" t="str">
        <f>SALIDAS[[#This Row],[CODIGO]]&amp;SALIDAS[[#This Row],[FECHA]]</f>
        <v>883545944</v>
      </c>
      <c r="C1523" t="str" cm="1">
        <f t="array" ref="C1523">_xlfn.XLOOKUP(SALIDAS[[#This Row],[CODIGO]],STOCK[[#All],[CODIGO]],STOCK[[#All],[DESCRIPCION]],"PRODUCTO INEXISTENTE",0)</f>
        <v>TAJALAPIZ DEPOSITO GIGO</v>
      </c>
      <c r="D1523" s="1">
        <v>45944</v>
      </c>
      <c r="E1523">
        <v>2</v>
      </c>
    </row>
    <row r="1524" spans="1:5" x14ac:dyDescent="0.25">
      <c r="A1524">
        <v>3964</v>
      </c>
      <c r="B1524" t="str">
        <f>SALIDAS[[#This Row],[CODIGO]]&amp;SALIDAS[[#This Row],[FECHA]]</f>
        <v>396445944</v>
      </c>
      <c r="C1524" t="str" cm="1">
        <f t="array" ref="C1524">_xlfn.XLOOKUP(SALIDAS[[#This Row],[CODIGO]],STOCK[[#All],[CODIGO]],STOCK[[#All],[DESCRIPCION]],"PRODUCTO INEXISTENTE",0)</f>
        <v>ROTULOS PAQUETE</v>
      </c>
      <c r="D1524" s="1">
        <v>45944</v>
      </c>
      <c r="E1524">
        <v>1</v>
      </c>
    </row>
    <row r="1525" spans="1:5" x14ac:dyDescent="0.25">
      <c r="A1525">
        <v>2346</v>
      </c>
      <c r="B1525" t="str">
        <f>SALIDAS[[#This Row],[CODIGO]]&amp;SALIDAS[[#This Row],[FECHA]]</f>
        <v>234645944</v>
      </c>
      <c r="C1525" t="str" cm="1">
        <f t="array" ref="C1525">_xlfn.XLOOKUP(SALIDAS[[#This Row],[CODIGO]],STOCK[[#All],[CODIGO]],STOCK[[#All],[DESCRIPCION]],"PRODUCTO INEXISTENTE",0)</f>
        <v>FICHA BIBLIOGRAFICA P*100</v>
      </c>
      <c r="D1525" s="1">
        <v>45944</v>
      </c>
      <c r="E1525">
        <v>1</v>
      </c>
    </row>
    <row r="1526" spans="1:5" x14ac:dyDescent="0.25">
      <c r="A1526">
        <v>1367</v>
      </c>
      <c r="B1526" t="str">
        <f>SALIDAS[[#This Row],[CODIGO]]&amp;SALIDAS[[#This Row],[FECHA]]</f>
        <v>136745944</v>
      </c>
      <c r="C1526" t="str" cm="1">
        <f t="array" ref="C1526">_xlfn.XLOOKUP(SALIDAS[[#This Row],[CODIGO]],STOCK[[#All],[CODIGO]],STOCK[[#All],[DESCRIPCION]],"PRODUCTO INEXISTENTE",0)</f>
        <v>CARTULINA OPALINA CARTA</v>
      </c>
      <c r="D1526" s="1">
        <v>45944</v>
      </c>
      <c r="E1526">
        <v>2</v>
      </c>
    </row>
    <row r="1527" spans="1:5" x14ac:dyDescent="0.25">
      <c r="A1527">
        <v>2247</v>
      </c>
      <c r="B1527" t="str">
        <f>SALIDAS[[#This Row],[CODIGO]]&amp;SALIDAS[[#This Row],[FECHA]]</f>
        <v>224745944</v>
      </c>
      <c r="C1527" t="str" cm="1">
        <f t="array" ref="C1527">_xlfn.XLOOKUP(SALIDAS[[#This Row],[CODIGO]],STOCK[[#All],[CODIGO]],STOCK[[#All],[DESCRIPCION]],"PRODUCTO INEXISTENTE",0)</f>
        <v>BOLI KILOMETRICO TAPA COLOR</v>
      </c>
      <c r="D1527" s="1">
        <v>45944</v>
      </c>
      <c r="E1527">
        <v>1</v>
      </c>
    </row>
    <row r="1528" spans="1:5" x14ac:dyDescent="0.25">
      <c r="A1528">
        <v>1351</v>
      </c>
      <c r="B1528" t="str">
        <f>SALIDAS[[#This Row],[CODIGO]]&amp;SALIDAS[[#This Row],[FECHA]]</f>
        <v>135145944</v>
      </c>
      <c r="C1528" t="str" cm="1">
        <f t="array" ref="C1528">_xlfn.XLOOKUP(SALIDAS[[#This Row],[CODIGO]],STOCK[[#All],[CODIGO]],STOCK[[#All],[DESCRIPCION]],"PRODUCTO INEXISTENTE",0)</f>
        <v>CARTULINA BRISTOL PLIEGO 70*100</v>
      </c>
      <c r="D1528" s="1">
        <v>45944</v>
      </c>
      <c r="E1528">
        <v>4</v>
      </c>
    </row>
    <row r="1529" spans="1:5" x14ac:dyDescent="0.25">
      <c r="A1529">
        <v>3269</v>
      </c>
      <c r="B1529" t="str">
        <f>SALIDAS[[#This Row],[CODIGO]]&amp;SALIDAS[[#This Row],[FECHA]]</f>
        <v>326945944</v>
      </c>
      <c r="C1529" t="str" cm="1">
        <f t="array" ref="C1529">_xlfn.XLOOKUP(SALIDAS[[#This Row],[CODIGO]],STOCK[[#All],[CODIGO]],STOCK[[#All],[DESCRIPCION]],"PRODUCTO INEXISTENTE",0)</f>
        <v xml:space="preserve">PAPEL CELOFAN EXTRAFINO </v>
      </c>
      <c r="D1529" s="1">
        <v>45944</v>
      </c>
      <c r="E1529">
        <v>8</v>
      </c>
    </row>
    <row r="1530" spans="1:5" x14ac:dyDescent="0.25">
      <c r="A1530">
        <v>293</v>
      </c>
      <c r="B1530" t="str">
        <f>SALIDAS[[#This Row],[CODIGO]]&amp;SALIDAS[[#This Row],[FECHA]]</f>
        <v>29345944</v>
      </c>
      <c r="C1530" t="str" cm="1">
        <f t="array" ref="C1530">_xlfn.XLOOKUP(SALIDAS[[#This Row],[CODIGO]],STOCK[[#All],[CODIGO]],STOCK[[#All],[DESCRIPCION]],"PRODUCTO INEXISTENTE",0)</f>
        <v>ARCILLA 300GR</v>
      </c>
      <c r="D1530" s="1">
        <v>45944</v>
      </c>
      <c r="E1530">
        <v>4</v>
      </c>
    </row>
    <row r="1531" spans="1:5" x14ac:dyDescent="0.25">
      <c r="A1531">
        <v>1262</v>
      </c>
      <c r="B1531" t="str">
        <f>SALIDAS[[#This Row],[CODIGO]]&amp;SALIDAS[[#This Row],[FECHA]]</f>
        <v>126245944</v>
      </c>
      <c r="C1531" t="str" cm="1">
        <f t="array" ref="C1531">_xlfn.XLOOKUP(SALIDAS[[#This Row],[CODIGO]],STOCK[[#All],[CODIGO]],STOCK[[#All],[DESCRIPCION]],"PRODUCTO INEXISTENTE",0)</f>
        <v>CARTON PAJA 1/4</v>
      </c>
      <c r="D1531" s="1">
        <v>45944</v>
      </c>
      <c r="E1531">
        <v>1</v>
      </c>
    </row>
    <row r="1532" spans="1:5" x14ac:dyDescent="0.25">
      <c r="A1532">
        <v>14791</v>
      </c>
      <c r="B1532" t="str">
        <f>SALIDAS[[#This Row],[CODIGO]]&amp;SALIDAS[[#This Row],[FECHA]]</f>
        <v>1479145944</v>
      </c>
      <c r="C1532" t="str" cm="1">
        <f t="array" ref="C1532">_xlfn.XLOOKUP(SALIDAS[[#This Row],[CODIGO]],STOCK[[#All],[CODIGO]],STOCK[[#All],[DESCRIPCION]],"PRODUCTO INEXISTENTE",0)</f>
        <v>CUADERNO COSIDO 100H</v>
      </c>
      <c r="D1532" s="1">
        <v>45944</v>
      </c>
      <c r="E1532">
        <v>1</v>
      </c>
    </row>
    <row r="1533" spans="1:5" x14ac:dyDescent="0.25">
      <c r="A1533">
        <v>1540</v>
      </c>
      <c r="B1533" t="str">
        <f>SALIDAS[[#This Row],[CODIGO]]&amp;SALIDAS[[#This Row],[FECHA]]</f>
        <v>154045944</v>
      </c>
      <c r="C1533" t="str" cm="1">
        <f t="array" ref="C1533">_xlfn.XLOOKUP(SALIDAS[[#This Row],[CODIGO]],STOCK[[#All],[CODIGO]],STOCK[[#All],[DESCRIPCION]],"PRODUCTO INEXISTENTE",0)</f>
        <v>CINTA TRANSPARENTE 12*15</v>
      </c>
      <c r="D1533" s="1">
        <v>45944</v>
      </c>
      <c r="E1533">
        <v>1</v>
      </c>
    </row>
    <row r="1534" spans="1:5" x14ac:dyDescent="0.25">
      <c r="A1534">
        <v>3400</v>
      </c>
      <c r="B1534" t="str">
        <f>SALIDAS[[#This Row],[CODIGO]]&amp;SALIDAS[[#This Row],[FECHA]]</f>
        <v>340045944</v>
      </c>
      <c r="C1534" t="str" cm="1">
        <f t="array" ref="C1534">_xlfn.XLOOKUP(SALIDAS[[#This Row],[CODIGO]],STOCK[[#All],[CODIGO]],STOCK[[#All],[DESCRIPCION]],"PRODUCTO INEXISTENTE",0)</f>
        <v>FACTURERA 1/72 PERIODICO 45H</v>
      </c>
      <c r="D1534" s="1">
        <v>45944</v>
      </c>
      <c r="E1534">
        <v>1</v>
      </c>
    </row>
    <row r="1535" spans="1:5" x14ac:dyDescent="0.25">
      <c r="A1535">
        <v>9287</v>
      </c>
      <c r="B1535" t="str">
        <f>SALIDAS[[#This Row],[CODIGO]]&amp;SALIDAS[[#This Row],[FECHA]]</f>
        <v>928745944</v>
      </c>
      <c r="C1535" t="str" cm="1">
        <f t="array" ref="C1535">_xlfn.XLOOKUP(SALIDAS[[#This Row],[CODIGO]],STOCK[[#All],[CODIGO]],STOCK[[#All],[DESCRIPCION]],"PRODUCTO INEXISTENTE",0)</f>
        <v>FOMY ESCARCHADO 1/8</v>
      </c>
      <c r="D1535" s="1">
        <v>45944</v>
      </c>
      <c r="E1535">
        <v>3</v>
      </c>
    </row>
    <row r="1536" spans="1:5" x14ac:dyDescent="0.25">
      <c r="A1536">
        <v>8015</v>
      </c>
      <c r="B1536" t="str">
        <f>SALIDAS[[#This Row],[CODIGO]]&amp;SALIDAS[[#This Row],[FECHA]]</f>
        <v>801545944</v>
      </c>
      <c r="C1536" t="str" cm="1">
        <f t="array" ref="C1536">_xlfn.XLOOKUP(SALIDAS[[#This Row],[CODIGO]],STOCK[[#All],[CODIGO]],STOCK[[#All],[DESCRIPCION]],"PRODUCTO INEXISTENTE",0)</f>
        <v>FOMY 1/8</v>
      </c>
      <c r="D1536" s="1">
        <v>45944</v>
      </c>
      <c r="E1536">
        <v>2</v>
      </c>
    </row>
    <row r="1537" spans="1:5" x14ac:dyDescent="0.25">
      <c r="A1537">
        <v>4312</v>
      </c>
      <c r="B1537" t="str">
        <f>SALIDAS[[#This Row],[CODIGO]]&amp;SALIDAS[[#This Row],[FECHA]]</f>
        <v>431245944</v>
      </c>
      <c r="C1537" t="str" cm="1">
        <f t="array" ref="C1537">_xlfn.XLOOKUP(SALIDAS[[#This Row],[CODIGO]],STOCK[[#All],[CODIGO]],STOCK[[#All],[DESCRIPCION]],"PRODUCTO INEXISTENTE",0)</f>
        <v>TEMPERA PAYASITO CAJA*6</v>
      </c>
      <c r="D1537" s="1">
        <v>45944</v>
      </c>
      <c r="E1537">
        <v>1</v>
      </c>
    </row>
    <row r="1538" spans="1:5" x14ac:dyDescent="0.25">
      <c r="A1538">
        <v>4470</v>
      </c>
      <c r="B1538" t="str">
        <f>SALIDAS[[#This Row],[CODIGO]]&amp;SALIDAS[[#This Row],[FECHA]]</f>
        <v>447045944</v>
      </c>
      <c r="C1538" t="str" cm="1">
        <f t="array" ref="C1538">_xlfn.XLOOKUP(SALIDAS[[#This Row],[CODIGO]],STOCK[[#All],[CODIGO]],STOCK[[#All],[DESCRIPCION]],"PRODUCTO INEXISTENTE",0)</f>
        <v>VINILO PAYASITO 125GR</v>
      </c>
      <c r="D1538" s="1">
        <v>45944</v>
      </c>
      <c r="E1538">
        <v>1</v>
      </c>
    </row>
    <row r="1539" spans="1:5" x14ac:dyDescent="0.25">
      <c r="A1539">
        <v>4475</v>
      </c>
      <c r="B1539" t="str">
        <f>SALIDAS[[#This Row],[CODIGO]]&amp;SALIDAS[[#This Row],[FECHA]]</f>
        <v>447545944</v>
      </c>
      <c r="C1539" t="str" cm="1">
        <f t="array" ref="C1539">_xlfn.XLOOKUP(SALIDAS[[#This Row],[CODIGO]],STOCK[[#All],[CODIGO]],STOCK[[#All],[DESCRIPCION]],"PRODUCTO INEXISTENTE",0)</f>
        <v>VINILO PAYASITO 80GR</v>
      </c>
      <c r="D1539" s="1">
        <v>45944</v>
      </c>
      <c r="E1539">
        <v>1</v>
      </c>
    </row>
    <row r="1540" spans="1:5" x14ac:dyDescent="0.25">
      <c r="A1540">
        <v>11541</v>
      </c>
      <c r="B1540" t="str">
        <f>SALIDAS[[#This Row],[CODIGO]]&amp;SALIDAS[[#This Row],[FECHA]]</f>
        <v>1154145944</v>
      </c>
      <c r="C1540" t="str" cm="1">
        <f t="array" ref="C1540">_xlfn.XLOOKUP(SALIDAS[[#This Row],[CODIGO]],STOCK[[#All],[CODIGO]],STOCK[[#All],[DESCRIPCION]],"PRODUCTO INEXISTENTE",0)</f>
        <v>SILICONA LIQUIDA OE-191 60ML</v>
      </c>
      <c r="D1540" s="1">
        <v>45944</v>
      </c>
      <c r="E1540">
        <v>2</v>
      </c>
    </row>
    <row r="1541" spans="1:5" x14ac:dyDescent="0.25">
      <c r="A1541">
        <v>2598</v>
      </c>
      <c r="B1541" t="str">
        <f>SALIDAS[[#This Row],[CODIGO]]&amp;SALIDAS[[#This Row],[FECHA]]</f>
        <v>259845944</v>
      </c>
      <c r="C1541" t="str" cm="1">
        <f t="array" ref="C1541">_xlfn.XLOOKUP(SALIDAS[[#This Row],[CODIGO]],STOCK[[#All],[CODIGO]],STOCK[[#All],[DESCRIPCION]],"PRODUCTO INEXISTENTE",0)</f>
        <v>LAMINA ICOPOR 1/4 DE 10MM</v>
      </c>
      <c r="D1541" s="1">
        <v>45944</v>
      </c>
      <c r="E1541">
        <v>2</v>
      </c>
    </row>
    <row r="1542" spans="1:5" x14ac:dyDescent="0.25">
      <c r="A1542">
        <v>8004</v>
      </c>
      <c r="B1542" t="str">
        <f>SALIDAS[[#This Row],[CODIGO]]&amp;SALIDAS[[#This Row],[FECHA]]</f>
        <v>800445944</v>
      </c>
      <c r="C1542" t="str" cm="1">
        <f t="array" ref="C1542">_xlfn.XLOOKUP(SALIDAS[[#This Row],[CODIGO]],STOCK[[#All],[CODIGO]],STOCK[[#All],[DESCRIPCION]],"PRODUCTO INEXISTENTE",0)</f>
        <v>TIJERA OE-228 OFICINA 6,5</v>
      </c>
      <c r="D1542" s="1">
        <v>45944</v>
      </c>
      <c r="E1542">
        <v>1</v>
      </c>
    </row>
    <row r="1543" spans="1:5" x14ac:dyDescent="0.25">
      <c r="A1543">
        <v>3271</v>
      </c>
      <c r="B1543" t="str">
        <f>SALIDAS[[#This Row],[CODIGO]]&amp;SALIDAS[[#This Row],[FECHA]]</f>
        <v>327145944</v>
      </c>
      <c r="C1543" t="str" cm="1">
        <f t="array" ref="C1543">_xlfn.XLOOKUP(SALIDAS[[#This Row],[CODIGO]],STOCK[[#All],[CODIGO]],STOCK[[#All],[DESCRIPCION]],"PRODUCTO INEXISTENTE",0)</f>
        <v>PAPEL CRAF PLIEGO 70*100</v>
      </c>
      <c r="D1543" s="1">
        <v>45944</v>
      </c>
      <c r="E1543">
        <v>3</v>
      </c>
    </row>
    <row r="1544" spans="1:5" x14ac:dyDescent="0.25">
      <c r="A1544">
        <v>723</v>
      </c>
      <c r="B1544" t="str">
        <f>SALIDAS[[#This Row],[CODIGO]]&amp;SALIDAS[[#This Row],[FECHA]]</f>
        <v>72345944</v>
      </c>
      <c r="C1544" t="str" cm="1">
        <f t="array" ref="C1544">_xlfn.XLOOKUP(SALIDAS[[#This Row],[CODIGO]],STOCK[[#All],[CODIGO]],STOCK[[#All],[DESCRIPCION]],"PRODUCTO INEXISTENTE",0)</f>
        <v>BOLSILLO CATALOGO OFICIO GRUESO PQ25</v>
      </c>
      <c r="D1544" s="1">
        <v>45944</v>
      </c>
      <c r="E1544">
        <v>2</v>
      </c>
    </row>
    <row r="1545" spans="1:5" x14ac:dyDescent="0.25">
      <c r="A1545">
        <v>1271</v>
      </c>
      <c r="B1545" t="str">
        <f>SALIDAS[[#This Row],[CODIGO]]&amp;SALIDAS[[#This Row],[FECHA]]</f>
        <v>127145944</v>
      </c>
      <c r="C1545" t="str" cm="1">
        <f t="array" ref="C1545">_xlfn.XLOOKUP(SALIDAS[[#This Row],[CODIGO]],STOCK[[#All],[CODIGO]],STOCK[[#All],[DESCRIPCION]],"PRODUCTO INEXISTENTE",0)</f>
        <v>CARTON PRENSADO 1/8</v>
      </c>
      <c r="D1545" s="1">
        <v>45944</v>
      </c>
      <c r="E1545">
        <v>1</v>
      </c>
    </row>
    <row r="1546" spans="1:5" x14ac:dyDescent="0.25">
      <c r="A1546">
        <v>4313</v>
      </c>
      <c r="B1546" t="str">
        <f>SALIDAS[[#This Row],[CODIGO]]&amp;SALIDAS[[#This Row],[FECHA]]</f>
        <v>431345944</v>
      </c>
      <c r="C1546" t="str" cm="1">
        <f t="array" ref="C1546">_xlfn.XLOOKUP(SALIDAS[[#This Row],[CODIGO]],STOCK[[#All],[CODIGO]],STOCK[[#All],[DESCRIPCION]],"PRODUCTO INEXISTENTE",0)</f>
        <v>TEMPERA PAYASITO</v>
      </c>
      <c r="D1546" s="1">
        <v>45944</v>
      </c>
      <c r="E1546">
        <v>2</v>
      </c>
    </row>
    <row r="1547" spans="1:5" x14ac:dyDescent="0.25">
      <c r="A1547">
        <v>3370</v>
      </c>
      <c r="B1547" t="str">
        <f>SALIDAS[[#This Row],[CODIGO]]&amp;SALIDAS[[#This Row],[FECHA]]</f>
        <v>337045944</v>
      </c>
      <c r="C1547" t="str" cm="1">
        <f t="array" ref="C1547">_xlfn.XLOOKUP(SALIDAS[[#This Row],[CODIGO]],STOCK[[#All],[CODIGO]],STOCK[[#All],[DESCRIPCION]],"PRODUCTO INEXISTENTE",0)</f>
        <v>PASTA CATALOGO 0,5 CARTA ECONOMICO</v>
      </c>
      <c r="D1547" s="1">
        <v>45944</v>
      </c>
      <c r="E1547">
        <v>1</v>
      </c>
    </row>
    <row r="1548" spans="1:5" x14ac:dyDescent="0.25">
      <c r="A1548">
        <v>720</v>
      </c>
      <c r="B1548" t="str">
        <f>SALIDAS[[#This Row],[CODIGO]]&amp;SALIDAS[[#This Row],[FECHA]]</f>
        <v>72045944</v>
      </c>
      <c r="C1548" t="str" cm="1">
        <f t="array" ref="C1548">_xlfn.XLOOKUP(SALIDAS[[#This Row],[CODIGO]],STOCK[[#All],[CODIGO]],STOCK[[#All],[DESCRIPCION]],"PRODUCTO INEXISTENTE",0)</f>
        <v>BOLSILLO CATALOGO CARTA GRUESO PQ25</v>
      </c>
      <c r="D1548" s="1">
        <v>45944</v>
      </c>
      <c r="E1548">
        <v>7</v>
      </c>
    </row>
    <row r="1549" spans="1:5" x14ac:dyDescent="0.25">
      <c r="A1549">
        <v>1543</v>
      </c>
      <c r="B1549" t="str">
        <f>SALIDAS[[#This Row],[CODIGO]]&amp;SALIDAS[[#This Row],[FECHA]]</f>
        <v>154345944</v>
      </c>
      <c r="C1549" t="str" cm="1">
        <f t="array" ref="C1549">_xlfn.XLOOKUP(SALIDAS[[#This Row],[CODIGO]],STOCK[[#All],[CODIGO]],STOCK[[#All],[DESCRIPCION]],"PRODUCTO INEXISTENTE",0)</f>
        <v xml:space="preserve">CINTA TRANSPARENTE 12*25 </v>
      </c>
      <c r="D1549" s="1">
        <v>45944</v>
      </c>
      <c r="E1549">
        <v>1</v>
      </c>
    </row>
    <row r="1550" spans="1:5" x14ac:dyDescent="0.25">
      <c r="A1550">
        <v>435</v>
      </c>
      <c r="B1550" t="str">
        <f>SALIDAS[[#This Row],[CODIGO]]&amp;SALIDAS[[#This Row],[FECHA]]</f>
        <v>43545944</v>
      </c>
      <c r="C1550" t="str" cm="1">
        <f t="array" ref="C1550">_xlfn.XLOOKUP(SALIDAS[[#This Row],[CODIGO]],STOCK[[#All],[CODIGO]],STOCK[[#All],[DESCRIPCION]],"PRODUCTO INEXISTENTE",0)</f>
        <v>BALSO CUADRADO DE 8*8MM</v>
      </c>
      <c r="D1550" s="1">
        <v>45944</v>
      </c>
      <c r="E1550">
        <v>1</v>
      </c>
    </row>
    <row r="1551" spans="1:5" x14ac:dyDescent="0.25">
      <c r="A1551">
        <v>521</v>
      </c>
      <c r="B1551" t="str">
        <f>SALIDAS[[#This Row],[CODIGO]]&amp;SALIDAS[[#This Row],[FECHA]]</f>
        <v>52145944</v>
      </c>
      <c r="C1551" t="str" cm="1">
        <f t="array" ref="C1551">_xlfn.XLOOKUP(SALIDAS[[#This Row],[CODIGO]],STOCK[[#All],[CODIGO]],STOCK[[#All],[DESCRIPCION]],"PRODUCTO INEXISTENTE",0)</f>
        <v xml:space="preserve">BILLETE DIDACTICO </v>
      </c>
      <c r="D1551" s="1">
        <v>45944</v>
      </c>
      <c r="E1551">
        <v>1</v>
      </c>
    </row>
    <row r="1552" spans="1:5" x14ac:dyDescent="0.25">
      <c r="A1552">
        <v>15614</v>
      </c>
      <c r="B1552" t="str">
        <f>SALIDAS[[#This Row],[CODIGO]]&amp;SALIDAS[[#This Row],[FECHA]]</f>
        <v>1561445944</v>
      </c>
      <c r="C1552" t="str" cm="1">
        <f t="array" ref="C1552">_xlfn.XLOOKUP(SALIDAS[[#This Row],[CODIGO]],STOCK[[#All],[CODIGO]],STOCK[[#All],[DESCRIPCION]],"PRODUCTO INEXISTENTE",0)</f>
        <v>PAPEL REGALO PRIMAVERA</v>
      </c>
      <c r="D1552" s="1">
        <v>45944</v>
      </c>
      <c r="E1552">
        <v>5</v>
      </c>
    </row>
    <row r="1553" spans="1:5" x14ac:dyDescent="0.25">
      <c r="A1553">
        <v>17791</v>
      </c>
      <c r="B1553" t="str">
        <f>SALIDAS[[#This Row],[CODIGO]]&amp;SALIDAS[[#This Row],[FECHA]]</f>
        <v>1779145944</v>
      </c>
      <c r="C1553" t="str" cm="1">
        <f t="array" ref="C1553">_xlfn.XLOOKUP(SALIDAS[[#This Row],[CODIGO]],STOCK[[#All],[CODIGO]],STOCK[[#All],[DESCRIPCION]],"PRODUCTO INEXISTENTE",0)</f>
        <v>LAPIZ CARBONCILLO CHARCOAL</v>
      </c>
      <c r="D1553" s="1">
        <v>45944</v>
      </c>
      <c r="E1553">
        <v>1</v>
      </c>
    </row>
    <row r="1554" spans="1:5" x14ac:dyDescent="0.25">
      <c r="A1554">
        <v>2515</v>
      </c>
      <c r="B1554" t="str">
        <f>SALIDAS[[#This Row],[CODIGO]]&amp;SALIDAS[[#This Row],[FECHA]]</f>
        <v>251545944</v>
      </c>
      <c r="C1554" t="str" cm="1">
        <f t="array" ref="C1554">_xlfn.XLOOKUP(SALIDAS[[#This Row],[CODIGO]],STOCK[[#All],[CODIGO]],STOCK[[#All],[DESCRIPCION]],"PRODUCTO INEXISTENTE",0)</f>
        <v>HOJA EXAMEN</v>
      </c>
      <c r="D1554" s="1">
        <v>45944</v>
      </c>
      <c r="E1554">
        <v>1</v>
      </c>
    </row>
    <row r="1555" spans="1:5" x14ac:dyDescent="0.25">
      <c r="A1555">
        <v>3243</v>
      </c>
      <c r="B1555" t="str">
        <f>SALIDAS[[#This Row],[CODIGO]]&amp;SALIDAS[[#This Row],[FECHA]]</f>
        <v>324345944</v>
      </c>
      <c r="C1555" t="str" cm="1">
        <f t="array" ref="C1555">_xlfn.XLOOKUP(SALIDAS[[#This Row],[CODIGO]],STOCK[[#All],[CODIGO]],STOCK[[#All],[DESCRIPCION]],"PRODUCTO INEXISTENTE",0)</f>
        <v>PALO PINCHO 30CM *100</v>
      </c>
      <c r="D1555" s="1">
        <v>45944</v>
      </c>
      <c r="E1555">
        <v>2</v>
      </c>
    </row>
    <row r="1556" spans="1:5" x14ac:dyDescent="0.25">
      <c r="A1556">
        <v>1369</v>
      </c>
      <c r="B1556" t="str">
        <f>SALIDAS[[#This Row],[CODIGO]]&amp;SALIDAS[[#This Row],[FECHA]]</f>
        <v>136945944</v>
      </c>
      <c r="C1556" t="str" cm="1">
        <f t="array" ref="C1556">_xlfn.XLOOKUP(SALIDAS[[#This Row],[CODIGO]],STOCK[[#All],[CODIGO]],STOCK[[#All],[DESCRIPCION]],"PRODUCTO INEXISTENTE",0)</f>
        <v>CARTULINA NEGRA FINA PLIEGO</v>
      </c>
      <c r="D1556" s="1">
        <v>45944</v>
      </c>
      <c r="E1556">
        <v>1</v>
      </c>
    </row>
    <row r="1557" spans="1:5" x14ac:dyDescent="0.25">
      <c r="A1557">
        <v>1264</v>
      </c>
      <c r="B1557" t="str">
        <f>SALIDAS[[#This Row],[CODIGO]]&amp;SALIDAS[[#This Row],[FECHA]]</f>
        <v>126445944</v>
      </c>
      <c r="C1557" t="str" cm="1">
        <f t="array" ref="C1557">_xlfn.XLOOKUP(SALIDAS[[#This Row],[CODIGO]],STOCK[[#All],[CODIGO]],STOCK[[#All],[DESCRIPCION]],"PRODUCTO INEXISTENTE",0)</f>
        <v>CARTON PAJA 1/8</v>
      </c>
      <c r="D1557" s="1">
        <v>45944</v>
      </c>
      <c r="E1557">
        <v>3</v>
      </c>
    </row>
    <row r="1558" spans="1:5" x14ac:dyDescent="0.25">
      <c r="A1558">
        <v>17223</v>
      </c>
      <c r="B1558" t="str">
        <f>SALIDAS[[#This Row],[CODIGO]]&amp;SALIDAS[[#This Row],[FECHA]]</f>
        <v>1722345944</v>
      </c>
      <c r="C1558" t="str" cm="1">
        <f t="array" ref="C1558">_xlfn.XLOOKUP(SALIDAS[[#This Row],[CODIGO]],STOCK[[#All],[CODIGO]],STOCK[[#All],[DESCRIPCION]],"PRODUCTO INEXISTENTE",0)</f>
        <v>CINTA TRANSPARENTE 24*40</v>
      </c>
      <c r="D1558" s="1">
        <v>45944</v>
      </c>
      <c r="E1558">
        <v>1</v>
      </c>
    </row>
    <row r="1559" spans="1:5" x14ac:dyDescent="0.25">
      <c r="A1559">
        <v>1266</v>
      </c>
      <c r="B1559" t="str">
        <f>SALIDAS[[#This Row],[CODIGO]]&amp;SALIDAS[[#This Row],[FECHA]]</f>
        <v>126645944</v>
      </c>
      <c r="C1559" t="str" cm="1">
        <f t="array" ref="C1559">_xlfn.XLOOKUP(SALIDAS[[#This Row],[CODIGO]],STOCK[[#All],[CODIGO]],STOCK[[#All],[DESCRIPCION]],"PRODUCTO INEXISTENTE",0)</f>
        <v>CARTON PAJA PLIEGO</v>
      </c>
      <c r="D1559" s="1">
        <v>45944</v>
      </c>
      <c r="E1559">
        <v>1</v>
      </c>
    </row>
    <row r="1560" spans="1:5" x14ac:dyDescent="0.25">
      <c r="A1560">
        <v>7664</v>
      </c>
      <c r="B1560" t="str">
        <f>SALIDAS[[#This Row],[CODIGO]]&amp;SALIDAS[[#This Row],[FECHA]]</f>
        <v>766445944</v>
      </c>
      <c r="C1560" t="str" cm="1">
        <f t="array" ref="C1560">_xlfn.XLOOKUP(SALIDAS[[#This Row],[CODIGO]],STOCK[[#All],[CODIGO]],STOCK[[#All],[DESCRIPCION]],"PRODUCTO INEXISTENTE",0)</f>
        <v>LAPIZ OE-150 NEGRO</v>
      </c>
      <c r="D1560" s="1">
        <v>45944</v>
      </c>
      <c r="E1560">
        <v>2</v>
      </c>
    </row>
    <row r="1561" spans="1:5" x14ac:dyDescent="0.25">
      <c r="A1561">
        <v>3399</v>
      </c>
      <c r="B1561" t="str">
        <f>SALIDAS[[#This Row],[CODIGO]]&amp;SALIDAS[[#This Row],[FECHA]]</f>
        <v>339945944</v>
      </c>
      <c r="C1561" t="str" cm="1">
        <f t="array" ref="C1561">_xlfn.XLOOKUP(SALIDAS[[#This Row],[CODIGO]],STOCK[[#All],[CODIGO]],STOCK[[#All],[DESCRIPCION]],"PRODUCTO INEXISTENTE",0)</f>
        <v>FACTURERA 1/32 PERIODICO 45H</v>
      </c>
      <c r="D1561" s="1">
        <v>45944</v>
      </c>
      <c r="E1561">
        <v>1</v>
      </c>
    </row>
    <row r="1562" spans="1:5" x14ac:dyDescent="0.25">
      <c r="A1562">
        <v>3796</v>
      </c>
      <c r="B1562" t="str">
        <f>SALIDAS[[#This Row],[CODIGO]]&amp;SALIDAS[[#This Row],[FECHA]]</f>
        <v>379645944</v>
      </c>
      <c r="C1562" t="str" cm="1">
        <f t="array" ref="C1562">_xlfn.XLOOKUP(SALIDAS[[#This Row],[CODIGO]],STOCK[[#All],[CODIGO]],STOCK[[#All],[DESCRIPCION]],"PRODUCTO INEXISTENTE",0)</f>
        <v>RECIBO CAJA MENOR PQ*100</v>
      </c>
      <c r="D1562" s="1">
        <v>45944</v>
      </c>
      <c r="E1562">
        <v>1</v>
      </c>
    </row>
    <row r="1563" spans="1:5" x14ac:dyDescent="0.25">
      <c r="A1563">
        <v>633</v>
      </c>
      <c r="B1563" t="str">
        <f>SALIDAS[[#This Row],[CODIGO]]&amp;SALIDAS[[#This Row],[FECHA]]</f>
        <v>63345944</v>
      </c>
      <c r="C1563" t="str" cm="1">
        <f t="array" ref="C1563">_xlfn.XLOOKUP(SALIDAS[[#This Row],[CODIGO]],STOCK[[#All],[CODIGO]],STOCK[[#All],[DESCRIPCION]],"PRODUCTO INEXISTENTE",0)</f>
        <v>BOLA ICOPOR NO. 1</v>
      </c>
      <c r="D1563" s="1">
        <v>45944</v>
      </c>
      <c r="E1563">
        <v>1</v>
      </c>
    </row>
    <row r="1564" spans="1:5" x14ac:dyDescent="0.25">
      <c r="A1564">
        <v>634</v>
      </c>
      <c r="B1564" t="str">
        <f>SALIDAS[[#This Row],[CODIGO]]&amp;SALIDAS[[#This Row],[FECHA]]</f>
        <v>63445944</v>
      </c>
      <c r="C1564" t="str" cm="1">
        <f t="array" ref="C1564">_xlfn.XLOOKUP(SALIDAS[[#This Row],[CODIGO]],STOCK[[#All],[CODIGO]],STOCK[[#All],[DESCRIPCION]],"PRODUCTO INEXISTENTE",0)</f>
        <v>BOLA ICOPOR NO. 2</v>
      </c>
      <c r="D1564" s="1">
        <v>45944</v>
      </c>
      <c r="E1564">
        <v>1</v>
      </c>
    </row>
    <row r="1565" spans="1:5" x14ac:dyDescent="0.25">
      <c r="A1565">
        <v>635</v>
      </c>
      <c r="B1565" t="str">
        <f>SALIDAS[[#This Row],[CODIGO]]&amp;SALIDAS[[#This Row],[FECHA]]</f>
        <v>63545944</v>
      </c>
      <c r="C1565" t="str" cm="1">
        <f t="array" ref="C1565">_xlfn.XLOOKUP(SALIDAS[[#This Row],[CODIGO]],STOCK[[#All],[CODIGO]],STOCK[[#All],[DESCRIPCION]],"PRODUCTO INEXISTENTE",0)</f>
        <v>BOLA ICOPOR NO. 3</v>
      </c>
      <c r="D1565" s="1">
        <v>45944</v>
      </c>
      <c r="E1565">
        <v>1</v>
      </c>
    </row>
    <row r="1566" spans="1:5" x14ac:dyDescent="0.25">
      <c r="A1566">
        <v>636</v>
      </c>
      <c r="B1566" t="str">
        <f>SALIDAS[[#This Row],[CODIGO]]&amp;SALIDAS[[#This Row],[FECHA]]</f>
        <v>63645944</v>
      </c>
      <c r="C1566" t="str" cm="1">
        <f t="array" ref="C1566">_xlfn.XLOOKUP(SALIDAS[[#This Row],[CODIGO]],STOCK[[#All],[CODIGO]],STOCK[[#All],[DESCRIPCION]],"PRODUCTO INEXISTENTE",0)</f>
        <v>BOLA ICOPOR NO. 4</v>
      </c>
      <c r="D1566" s="1">
        <v>45944</v>
      </c>
      <c r="E1566">
        <v>1</v>
      </c>
    </row>
    <row r="1567" spans="1:5" x14ac:dyDescent="0.25">
      <c r="A1567">
        <v>637</v>
      </c>
      <c r="B1567" t="str">
        <f>SALIDAS[[#This Row],[CODIGO]]&amp;SALIDAS[[#This Row],[FECHA]]</f>
        <v>63745944</v>
      </c>
      <c r="C1567" t="str" cm="1">
        <f t="array" ref="C1567">_xlfn.XLOOKUP(SALIDAS[[#This Row],[CODIGO]],STOCK[[#All],[CODIGO]],STOCK[[#All],[DESCRIPCION]],"PRODUCTO INEXISTENTE",0)</f>
        <v>BOLA ICOPOR NO. 5</v>
      </c>
      <c r="D1567" s="1">
        <v>45944</v>
      </c>
      <c r="E1567">
        <v>1</v>
      </c>
    </row>
    <row r="1568" spans="1:5" x14ac:dyDescent="0.25">
      <c r="A1568">
        <v>638</v>
      </c>
      <c r="B1568" t="str">
        <f>SALIDAS[[#This Row],[CODIGO]]&amp;SALIDAS[[#This Row],[FECHA]]</f>
        <v>63845944</v>
      </c>
      <c r="C1568" t="str" cm="1">
        <f t="array" ref="C1568">_xlfn.XLOOKUP(SALIDAS[[#This Row],[CODIGO]],STOCK[[#All],[CODIGO]],STOCK[[#All],[DESCRIPCION]],"PRODUCTO INEXISTENTE",0)</f>
        <v>BOLA ICOPOR NO. 6</v>
      </c>
      <c r="D1568" s="1">
        <v>45944</v>
      </c>
      <c r="E1568">
        <v>1</v>
      </c>
    </row>
    <row r="1569" spans="1:5" x14ac:dyDescent="0.25">
      <c r="A1569">
        <v>639</v>
      </c>
      <c r="B1569" t="str">
        <f>SALIDAS[[#This Row],[CODIGO]]&amp;SALIDAS[[#This Row],[FECHA]]</f>
        <v>63945944</v>
      </c>
      <c r="C1569" t="str" cm="1">
        <f t="array" ref="C1569">_xlfn.XLOOKUP(SALIDAS[[#This Row],[CODIGO]],STOCK[[#All],[CODIGO]],STOCK[[#All],[DESCRIPCION]],"PRODUCTO INEXISTENTE",0)</f>
        <v>BOLA ICOPOR NO. 7</v>
      </c>
      <c r="D1569" s="1">
        <v>45944</v>
      </c>
      <c r="E1569">
        <v>1</v>
      </c>
    </row>
    <row r="1570" spans="1:5" x14ac:dyDescent="0.25">
      <c r="A1570">
        <v>4122</v>
      </c>
      <c r="B1570" t="str">
        <f>SALIDAS[[#This Row],[CODIGO]]&amp;SALIDAS[[#This Row],[FECHA]]</f>
        <v>412245944</v>
      </c>
      <c r="C1570" t="str" cm="1">
        <f t="array" ref="C1570">_xlfn.XLOOKUP(SALIDAS[[#This Row],[CODIGO]],STOCK[[#All],[CODIGO]],STOCK[[#All],[DESCRIPCION]],"PRODUCTO INEXISTENTE",0)</f>
        <v>SILICONA BARRA DELGADA OE-196</v>
      </c>
      <c r="D1570" s="1">
        <v>45944</v>
      </c>
      <c r="E1570">
        <v>5</v>
      </c>
    </row>
    <row r="1571" spans="1:5" x14ac:dyDescent="0.25">
      <c r="A1571">
        <v>127</v>
      </c>
      <c r="B1571" t="str">
        <f>SALIDAS[[#This Row],[CODIGO]]&amp;SALIDAS[[#This Row],[FECHA]]</f>
        <v>12745944</v>
      </c>
      <c r="C1571" t="str" cm="1">
        <f t="array" ref="C1571">_xlfn.XLOOKUP(SALIDAS[[#This Row],[CODIGO]],STOCK[[#All],[CODIGO]],STOCK[[#All],[DESCRIPCION]],"PRODUCTO INEXISTENTE",0)</f>
        <v>ALFILER TRITON 50GM</v>
      </c>
      <c r="D1571" s="1">
        <v>45944</v>
      </c>
      <c r="E1571">
        <v>1</v>
      </c>
    </row>
    <row r="1572" spans="1:5" x14ac:dyDescent="0.25">
      <c r="A1572">
        <v>6533</v>
      </c>
      <c r="B1572" t="str">
        <f>SALIDAS[[#This Row],[CODIGO]]&amp;SALIDAS[[#This Row],[FECHA]]</f>
        <v>653345944</v>
      </c>
      <c r="C1572" t="str" cm="1">
        <f t="array" ref="C1572">_xlfn.XLOOKUP(SALIDAS[[#This Row],[CODIGO]],STOCK[[#All],[CODIGO]],STOCK[[#All],[DESCRIPCION]],"PRODUCTO INEXISTENTE",0)</f>
        <v>BLOCK ORIGAMI 20*20</v>
      </c>
      <c r="D1572" s="1">
        <v>45944</v>
      </c>
      <c r="E1572">
        <v>1</v>
      </c>
    </row>
    <row r="1573" spans="1:5" x14ac:dyDescent="0.25">
      <c r="A1573">
        <v>16985</v>
      </c>
      <c r="B1573" t="str">
        <f>SALIDAS[[#This Row],[CODIGO]]&amp;SALIDAS[[#This Row],[FECHA]]</f>
        <v>1698545944</v>
      </c>
      <c r="C1573" t="str" cm="1">
        <f t="array" ref="C1573">_xlfn.XLOOKUP(SALIDAS[[#This Row],[CODIGO]],STOCK[[#All],[CODIGO]],STOCK[[#All],[DESCRIPCION]],"PRODUCTO INEXISTENTE",0)</f>
        <v>BLOCK ORIGAMI 15*15</v>
      </c>
      <c r="D1573" s="1">
        <v>45944</v>
      </c>
      <c r="E1573">
        <v>1</v>
      </c>
    </row>
    <row r="1574" spans="1:5" x14ac:dyDescent="0.25">
      <c r="A1574">
        <v>1250</v>
      </c>
      <c r="B1574" t="str">
        <f>SALIDAS[[#This Row],[CODIGO]]&amp;SALIDAS[[#This Row],[FECHA]]</f>
        <v>125045944</v>
      </c>
      <c r="C1574" t="str" cm="1">
        <f t="array" ref="C1574">_xlfn.XLOOKUP(SALIDAS[[#This Row],[CODIGO]],STOCK[[#All],[CODIGO]],STOCK[[#All],[DESCRIPCION]],"PRODUCTO INEXISTENTE",0)</f>
        <v>CARTON CARTULINA CALIBRE 14 "PLIEGO"</v>
      </c>
      <c r="D1574" s="1">
        <v>45944</v>
      </c>
      <c r="E1574">
        <v>1</v>
      </c>
    </row>
    <row r="1575" spans="1:5" x14ac:dyDescent="0.25">
      <c r="A1575">
        <v>1349</v>
      </c>
      <c r="B1575" t="str">
        <f>SALIDAS[[#This Row],[CODIGO]]&amp;SALIDAS[[#This Row],[FECHA]]</f>
        <v>134945944</v>
      </c>
      <c r="C1575" t="str" cm="1">
        <f t="array" ref="C1575">_xlfn.XLOOKUP(SALIDAS[[#This Row],[CODIGO]],STOCK[[#All],[CODIGO]],STOCK[[#All],[DESCRIPCION]],"PRODUCTO INEXISTENTE",0)</f>
        <v>CARTULINA NEGRA FINA 1/8</v>
      </c>
      <c r="D1575" s="1">
        <v>45944</v>
      </c>
      <c r="E1575">
        <v>3</v>
      </c>
    </row>
    <row r="1576" spans="1:5" x14ac:dyDescent="0.25">
      <c r="A1576">
        <v>4334</v>
      </c>
      <c r="B1576" t="str">
        <f>SALIDAS[[#This Row],[CODIGO]]&amp;SALIDAS[[#This Row],[FECHA]]</f>
        <v>433445944</v>
      </c>
      <c r="C1576" t="str" cm="1">
        <f t="array" ref="C1576">_xlfn.XLOOKUP(SALIDAS[[#This Row],[CODIGO]],STOCK[[#All],[CODIGO]],STOCK[[#All],[DESCRIPCION]],"PRODUCTO INEXISTENTE",0)</f>
        <v>TINTA CHINA</v>
      </c>
      <c r="D1576" s="1">
        <v>45944</v>
      </c>
      <c r="E1576">
        <v>1</v>
      </c>
    </row>
    <row r="1577" spans="1:5" x14ac:dyDescent="0.25">
      <c r="A1577">
        <v>796</v>
      </c>
      <c r="B1577" t="str">
        <f>SALIDAS[[#This Row],[CODIGO]]&amp;SALIDAS[[#This Row],[FECHA]]</f>
        <v>79645944</v>
      </c>
      <c r="C1577" t="str" cm="1">
        <f t="array" ref="C1577">_xlfn.XLOOKUP(SALIDAS[[#This Row],[CODIGO]],STOCK[[#All],[CODIGO]],STOCK[[#All],[DESCRIPCION]],"PRODUCTO INEXISTENTE",0)</f>
        <v>BORRADOR PELIKAN PZ-60</v>
      </c>
      <c r="D1577" s="1">
        <v>45944</v>
      </c>
      <c r="E1577">
        <v>1</v>
      </c>
    </row>
    <row r="1578" spans="1:5" x14ac:dyDescent="0.25">
      <c r="A1578">
        <v>10591</v>
      </c>
      <c r="B1578" t="str">
        <f>SALIDAS[[#This Row],[CODIGO]]&amp;SALIDAS[[#This Row],[FECHA]]</f>
        <v>1059145945</v>
      </c>
      <c r="C1578" t="str" cm="1">
        <f t="array" ref="C1578">_xlfn.XLOOKUP(SALIDAS[[#This Row],[CODIGO]],STOCK[[#All],[CODIGO]],STOCK[[#All],[DESCRIPCION]],"PRODUCTO INEXISTENTE",0)</f>
        <v>CUADERNO COSIDO 50H</v>
      </c>
      <c r="D1578" s="1">
        <v>45945</v>
      </c>
      <c r="E1578">
        <v>5</v>
      </c>
    </row>
    <row r="1579" spans="1:5" x14ac:dyDescent="0.25">
      <c r="A1579">
        <v>583</v>
      </c>
      <c r="B1579" t="str">
        <f>SALIDAS[[#This Row],[CODIGO]]&amp;SALIDAS[[#This Row],[FECHA]]</f>
        <v>58345945</v>
      </c>
      <c r="C1579" t="str" cm="1">
        <f t="array" ref="C1579">_xlfn.XLOOKUP(SALIDAS[[#This Row],[CODIGO]],STOCK[[#All],[CODIGO]],STOCK[[#All],[DESCRIPCION]],"PRODUCTO INEXISTENTE",0)</f>
        <v>BLOCK CARTA CUADROS 70H</v>
      </c>
      <c r="D1579" s="1">
        <v>45945</v>
      </c>
      <c r="E1579">
        <v>3</v>
      </c>
    </row>
    <row r="1580" spans="1:5" x14ac:dyDescent="0.25">
      <c r="A1580">
        <v>633</v>
      </c>
      <c r="B1580" t="str">
        <f>SALIDAS[[#This Row],[CODIGO]]&amp;SALIDAS[[#This Row],[FECHA]]</f>
        <v>63345945</v>
      </c>
      <c r="C1580" t="str" cm="1">
        <f t="array" ref="C1580">_xlfn.XLOOKUP(SALIDAS[[#This Row],[CODIGO]],STOCK[[#All],[CODIGO]],STOCK[[#All],[DESCRIPCION]],"PRODUCTO INEXISTENTE",0)</f>
        <v>BOLA ICOPOR NO. 1</v>
      </c>
      <c r="D1580" s="1">
        <v>45945</v>
      </c>
      <c r="E1580">
        <v>14</v>
      </c>
    </row>
    <row r="1581" spans="1:5" x14ac:dyDescent="0.25">
      <c r="A1581">
        <v>2247</v>
      </c>
      <c r="B1581" t="str">
        <f>SALIDAS[[#This Row],[CODIGO]]&amp;SALIDAS[[#This Row],[FECHA]]</f>
        <v>224745945</v>
      </c>
      <c r="C1581" t="str" cm="1">
        <f t="array" ref="C1581">_xlfn.XLOOKUP(SALIDAS[[#This Row],[CODIGO]],STOCK[[#All],[CODIGO]],STOCK[[#All],[DESCRIPCION]],"PRODUCTO INEXISTENTE",0)</f>
        <v>BOLI KILOMETRICO TAPA COLOR</v>
      </c>
      <c r="D1581" s="1">
        <v>45945</v>
      </c>
      <c r="E1581">
        <v>2</v>
      </c>
    </row>
    <row r="1582" spans="1:5" x14ac:dyDescent="0.25">
      <c r="A1582">
        <v>14132</v>
      </c>
      <c r="B1582" t="str">
        <f>SALIDAS[[#This Row],[CODIGO]]&amp;SALIDAS[[#This Row],[FECHA]]</f>
        <v>1413245945</v>
      </c>
      <c r="C1582" t="str" cm="1">
        <f t="array" ref="C1582">_xlfn.XLOOKUP(SALIDAS[[#This Row],[CODIGO]],STOCK[[#All],[CODIGO]],STOCK[[#All],[DESCRIPCION]],"PRODUCTO INEXISTENTE",0)</f>
        <v>BOLI OE-052 S/GEL 0,7 RETRACTIL</v>
      </c>
      <c r="D1582" s="1">
        <v>45945</v>
      </c>
      <c r="E1582">
        <v>2</v>
      </c>
    </row>
    <row r="1583" spans="1:5" x14ac:dyDescent="0.25">
      <c r="A1583">
        <v>8102</v>
      </c>
      <c r="B1583" t="str">
        <f>SALIDAS[[#This Row],[CODIGO]]&amp;SALIDAS[[#This Row],[FECHA]]</f>
        <v>810245945</v>
      </c>
      <c r="C1583" t="str" cm="1">
        <f t="array" ref="C1583">_xlfn.XLOOKUP(SALIDAS[[#This Row],[CODIGO]],STOCK[[#All],[CODIGO]],STOCK[[#All],[DESCRIPCION]],"PRODUCTO INEXISTENTE",0)</f>
        <v>BOLI OE-076 S/GEL 0,7</v>
      </c>
      <c r="D1583" s="1">
        <v>45945</v>
      </c>
      <c r="E1583">
        <v>4</v>
      </c>
    </row>
    <row r="1584" spans="1:5" x14ac:dyDescent="0.25">
      <c r="A1584">
        <v>780</v>
      </c>
      <c r="B1584" t="str">
        <f>SALIDAS[[#This Row],[CODIGO]]&amp;SALIDAS[[#This Row],[FECHA]]</f>
        <v>78045945</v>
      </c>
      <c r="C1584" t="str" cm="1">
        <f t="array" ref="C1584">_xlfn.XLOOKUP(SALIDAS[[#This Row],[CODIGO]],STOCK[[#All],[CODIGO]],STOCK[[#All],[DESCRIPCION]],"PRODUCTO INEXISTENTE",0)</f>
        <v>BORRADOR OE-120 GOMA COLORES P1000</v>
      </c>
      <c r="D1584" s="1">
        <v>45945</v>
      </c>
      <c r="E1584">
        <v>1</v>
      </c>
    </row>
    <row r="1585" spans="1:5" x14ac:dyDescent="0.25">
      <c r="A1585">
        <v>795</v>
      </c>
      <c r="B1585" t="str">
        <f>SALIDAS[[#This Row],[CODIGO]]&amp;SALIDAS[[#This Row],[FECHA]]</f>
        <v>79545945</v>
      </c>
      <c r="C1585" t="str" cm="1">
        <f t="array" ref="C1585">_xlfn.XLOOKUP(SALIDAS[[#This Row],[CODIGO]],STOCK[[#All],[CODIGO]],STOCK[[#All],[DESCRIPCION]],"PRODUCTO INEXISTENTE",0)</f>
        <v xml:space="preserve">BORRADOR PELIKAN PZ-20 </v>
      </c>
      <c r="D1585" s="1">
        <v>45945</v>
      </c>
      <c r="E1585">
        <v>1</v>
      </c>
    </row>
    <row r="1586" spans="1:5" x14ac:dyDescent="0.25">
      <c r="A1586">
        <v>796</v>
      </c>
      <c r="B1586" t="str">
        <f>SALIDAS[[#This Row],[CODIGO]]&amp;SALIDAS[[#This Row],[FECHA]]</f>
        <v>79645945</v>
      </c>
      <c r="C1586" t="str" cm="1">
        <f t="array" ref="C1586">_xlfn.XLOOKUP(SALIDAS[[#This Row],[CODIGO]],STOCK[[#All],[CODIGO]],STOCK[[#All],[DESCRIPCION]],"PRODUCTO INEXISTENTE",0)</f>
        <v>BORRADOR PELIKAN PZ-60</v>
      </c>
      <c r="D1586" s="1">
        <v>45945</v>
      </c>
      <c r="E1586">
        <v>1</v>
      </c>
    </row>
    <row r="1587" spans="1:5" x14ac:dyDescent="0.25">
      <c r="A1587">
        <v>1250</v>
      </c>
      <c r="B1587" t="str">
        <f>SALIDAS[[#This Row],[CODIGO]]&amp;SALIDAS[[#This Row],[FECHA]]</f>
        <v>125045945</v>
      </c>
      <c r="C1587" t="str" cm="1">
        <f t="array" ref="C1587">_xlfn.XLOOKUP(SALIDAS[[#This Row],[CODIGO]],STOCK[[#All],[CODIGO]],STOCK[[#All],[DESCRIPCION]],"PRODUCTO INEXISTENTE",0)</f>
        <v>CARTON CARTULINA CALIBRE 14 "PLIEGO"</v>
      </c>
      <c r="D1587" s="1">
        <v>45945</v>
      </c>
      <c r="E1587">
        <v>1</v>
      </c>
    </row>
    <row r="1588" spans="1:5" x14ac:dyDescent="0.25">
      <c r="A1588">
        <v>1271</v>
      </c>
      <c r="B1588" t="str">
        <f>SALIDAS[[#This Row],[CODIGO]]&amp;SALIDAS[[#This Row],[FECHA]]</f>
        <v>127145945</v>
      </c>
      <c r="C1588" t="str" cm="1">
        <f t="array" ref="C1588">_xlfn.XLOOKUP(SALIDAS[[#This Row],[CODIGO]],STOCK[[#All],[CODIGO]],STOCK[[#All],[DESCRIPCION]],"PRODUCTO INEXISTENTE",0)</f>
        <v>CARTON PRENSADO 1/8</v>
      </c>
      <c r="D1588" s="1">
        <v>45945</v>
      </c>
      <c r="E1588">
        <v>1</v>
      </c>
    </row>
    <row r="1589" spans="1:5" x14ac:dyDescent="0.25">
      <c r="A1589">
        <v>1341</v>
      </c>
      <c r="B1589" t="str">
        <f>SALIDAS[[#This Row],[CODIGO]]&amp;SALIDAS[[#This Row],[FECHA]]</f>
        <v>134145945</v>
      </c>
      <c r="C1589" t="str" cm="1">
        <f t="array" ref="C1589">_xlfn.XLOOKUP(SALIDAS[[#This Row],[CODIGO]],STOCK[[#All],[CODIGO]],STOCK[[#All],[DESCRIPCION]],"PRODUCTO INEXISTENTE",0)</f>
        <v>CARTULINA BRISTOL 1/8</v>
      </c>
      <c r="D1589" s="1">
        <v>45945</v>
      </c>
      <c r="E1589">
        <v>1</v>
      </c>
    </row>
    <row r="1590" spans="1:5" x14ac:dyDescent="0.25">
      <c r="A1590">
        <v>1351</v>
      </c>
      <c r="B1590" t="str">
        <f>SALIDAS[[#This Row],[CODIGO]]&amp;SALIDAS[[#This Row],[FECHA]]</f>
        <v>135145945</v>
      </c>
      <c r="C1590" t="str" cm="1">
        <f t="array" ref="C1590">_xlfn.XLOOKUP(SALIDAS[[#This Row],[CODIGO]],STOCK[[#All],[CODIGO]],STOCK[[#All],[DESCRIPCION]],"PRODUCTO INEXISTENTE",0)</f>
        <v>CARTULINA BRISTOL PLIEGO 70*100</v>
      </c>
      <c r="D1590" s="1">
        <v>45945</v>
      </c>
      <c r="E1590">
        <v>1</v>
      </c>
    </row>
    <row r="1591" spans="1:5" x14ac:dyDescent="0.25">
      <c r="A1591">
        <v>1349</v>
      </c>
      <c r="B1591" t="str">
        <f>SALIDAS[[#This Row],[CODIGO]]&amp;SALIDAS[[#This Row],[FECHA]]</f>
        <v>134945945</v>
      </c>
      <c r="C1591" t="str" cm="1">
        <f t="array" ref="C1591">_xlfn.XLOOKUP(SALIDAS[[#This Row],[CODIGO]],STOCK[[#All],[CODIGO]],STOCK[[#All],[DESCRIPCION]],"PRODUCTO INEXISTENTE",0)</f>
        <v>CARTULINA NEGRA FINA 1/8</v>
      </c>
      <c r="D1591" s="1">
        <v>45945</v>
      </c>
      <c r="E1591">
        <v>1</v>
      </c>
    </row>
    <row r="1592" spans="1:5" x14ac:dyDescent="0.25">
      <c r="A1592">
        <v>7662</v>
      </c>
      <c r="B1592" t="str">
        <f>SALIDAS[[#This Row],[CODIGO]]&amp;SALIDAS[[#This Row],[FECHA]]</f>
        <v>766245945</v>
      </c>
      <c r="C1592" t="str" cm="1">
        <f t="array" ref="C1592">_xlfn.XLOOKUP(SALIDAS[[#This Row],[CODIGO]],STOCK[[#All],[CODIGO]],STOCK[[#All],[DESCRIPCION]],"PRODUCTO INEXISTENTE",0)</f>
        <v>COLOR OE-142*12 D/PUNTA</v>
      </c>
      <c r="D1592" s="1">
        <v>45945</v>
      </c>
      <c r="E1592">
        <v>2</v>
      </c>
    </row>
    <row r="1593" spans="1:5" x14ac:dyDescent="0.25">
      <c r="A1593">
        <v>1728</v>
      </c>
      <c r="B1593" t="str">
        <f>SALIDAS[[#This Row],[CODIGO]]&amp;SALIDAS[[#This Row],[FECHA]]</f>
        <v>172845945</v>
      </c>
      <c r="C1593" t="str" cm="1">
        <f t="array" ref="C1593">_xlfn.XLOOKUP(SALIDAS[[#This Row],[CODIGO]],STOCK[[#All],[CODIGO]],STOCK[[#All],[DESCRIPCION]],"PRODUCTO INEXISTENTE",0)</f>
        <v>CONTRATO ARRENDAMIENTO NESSAN</v>
      </c>
      <c r="D1593" s="1">
        <v>45945</v>
      </c>
      <c r="E1593">
        <v>2</v>
      </c>
    </row>
    <row r="1594" spans="1:5" x14ac:dyDescent="0.25">
      <c r="A1594">
        <v>1788</v>
      </c>
      <c r="B1594" t="str">
        <f>SALIDAS[[#This Row],[CODIGO]]&amp;SALIDAS[[#This Row],[FECHA]]</f>
        <v>178845945</v>
      </c>
      <c r="C1594" t="str" cm="1">
        <f t="array" ref="C1594">_xlfn.XLOOKUP(SALIDAS[[#This Row],[CODIGO]],STOCK[[#All],[CODIGO]],STOCK[[#All],[DESCRIPCION]],"PRODUCTO INEXISTENTE",0)</f>
        <v>CORRECTOR LAPIZ OE-252</v>
      </c>
      <c r="D1594" s="1">
        <v>45945</v>
      </c>
      <c r="E1594">
        <v>1</v>
      </c>
    </row>
    <row r="1595" spans="1:5" x14ac:dyDescent="0.25">
      <c r="A1595">
        <v>16749</v>
      </c>
      <c r="B1595" t="str">
        <f>SALIDAS[[#This Row],[CODIGO]]&amp;SALIDAS[[#This Row],[FECHA]]</f>
        <v>1674945945</v>
      </c>
      <c r="C1595" t="str" cm="1">
        <f t="array" ref="C1595">_xlfn.XLOOKUP(SALIDAS[[#This Row],[CODIGO]],STOCK[[#All],[CODIGO]],STOCK[[#All],[DESCRIPCION]],"PRODUCTO INEXISTENTE",0)</f>
        <v>CUADERNILLO DOBLE CUADRICULADO</v>
      </c>
      <c r="D1595" s="1">
        <v>45945</v>
      </c>
      <c r="E1595">
        <v>1</v>
      </c>
    </row>
    <row r="1596" spans="1:5" x14ac:dyDescent="0.25">
      <c r="A1596">
        <v>14791</v>
      </c>
      <c r="B1596" t="str">
        <f>SALIDAS[[#This Row],[CODIGO]]&amp;SALIDAS[[#This Row],[FECHA]]</f>
        <v>1479145945</v>
      </c>
      <c r="C1596" t="str" cm="1">
        <f t="array" ref="C1596">_xlfn.XLOOKUP(SALIDAS[[#This Row],[CODIGO]],STOCK[[#All],[CODIGO]],STOCK[[#All],[DESCRIPCION]],"PRODUCTO INEXISTENTE",0)</f>
        <v>CUADERNO COSIDO 100H</v>
      </c>
      <c r="D1596" s="1">
        <v>45945</v>
      </c>
      <c r="E1596">
        <v>1</v>
      </c>
    </row>
    <row r="1597" spans="1:5" x14ac:dyDescent="0.25">
      <c r="A1597">
        <v>2206</v>
      </c>
      <c r="B1597" t="str">
        <f>SALIDAS[[#This Row],[CODIGO]]&amp;SALIDAS[[#This Row],[FECHA]]</f>
        <v>220645945</v>
      </c>
      <c r="C1597" t="str" cm="1">
        <f t="array" ref="C1597">_xlfn.XLOOKUP(SALIDAS[[#This Row],[CODIGO]],STOCK[[#All],[CODIGO]],STOCK[[#All],[DESCRIPCION]],"PRODUCTO INEXISTENTE",0)</f>
        <v>ESCUADRA 45*32CM FABER</v>
      </c>
      <c r="D1597" s="1">
        <v>45945</v>
      </c>
      <c r="E1597">
        <v>2</v>
      </c>
    </row>
    <row r="1598" spans="1:5" x14ac:dyDescent="0.25">
      <c r="A1598">
        <v>8015</v>
      </c>
      <c r="B1598" t="str">
        <f>SALIDAS[[#This Row],[CODIGO]]&amp;SALIDAS[[#This Row],[FECHA]]</f>
        <v>801545945</v>
      </c>
      <c r="C1598" t="str" cm="1">
        <f t="array" ref="C1598">_xlfn.XLOOKUP(SALIDAS[[#This Row],[CODIGO]],STOCK[[#All],[CODIGO]],STOCK[[#All],[DESCRIPCION]],"PRODUCTO INEXISTENTE",0)</f>
        <v>FOMY 1/8</v>
      </c>
      <c r="D1598" s="1">
        <v>45945</v>
      </c>
      <c r="E1598">
        <v>2</v>
      </c>
    </row>
    <row r="1599" spans="1:5" x14ac:dyDescent="0.25">
      <c r="A1599">
        <v>9287</v>
      </c>
      <c r="B1599" t="str">
        <f>SALIDAS[[#This Row],[CODIGO]]&amp;SALIDAS[[#This Row],[FECHA]]</f>
        <v>928745945</v>
      </c>
      <c r="C1599" t="str" cm="1">
        <f t="array" ref="C1599">_xlfn.XLOOKUP(SALIDAS[[#This Row],[CODIGO]],STOCK[[#All],[CODIGO]],STOCK[[#All],[DESCRIPCION]],"PRODUCTO INEXISTENTE",0)</f>
        <v>FOMY ESCARCHADO 1/8</v>
      </c>
      <c r="D1599" s="1">
        <v>45945</v>
      </c>
      <c r="E1599">
        <v>2</v>
      </c>
    </row>
    <row r="1600" spans="1:5" x14ac:dyDescent="0.25">
      <c r="A1600">
        <v>2515</v>
      </c>
      <c r="B1600" t="str">
        <f>SALIDAS[[#This Row],[CODIGO]]&amp;SALIDAS[[#This Row],[FECHA]]</f>
        <v>251545945</v>
      </c>
      <c r="C1600" t="str" cm="1">
        <f t="array" ref="C1600">_xlfn.XLOOKUP(SALIDAS[[#This Row],[CODIGO]],STOCK[[#All],[CODIGO]],STOCK[[#All],[DESCRIPCION]],"PRODUCTO INEXISTENTE",0)</f>
        <v>HOJA EXAMEN</v>
      </c>
      <c r="D1600" s="1">
        <v>45945</v>
      </c>
      <c r="E1600">
        <v>2</v>
      </c>
    </row>
    <row r="1601" spans="1:5" x14ac:dyDescent="0.25">
      <c r="A1601">
        <v>2589</v>
      </c>
      <c r="B1601" t="str">
        <f>SALIDAS[[#This Row],[CODIGO]]&amp;SALIDAS[[#This Row],[FECHA]]</f>
        <v>258945945</v>
      </c>
      <c r="C1601" t="str" cm="1">
        <f t="array" ref="C1601">_xlfn.XLOOKUP(SALIDAS[[#This Row],[CODIGO]],STOCK[[#All],[CODIGO]],STOCK[[#All],[DESCRIPCION]],"PRODUCTO INEXISTENTE",0)</f>
        <v>LAMINA ICOPOR 1*1 DE 15MM</v>
      </c>
      <c r="D1601" s="1">
        <v>45945</v>
      </c>
      <c r="E1601">
        <v>1</v>
      </c>
    </row>
    <row r="1602" spans="1:5" x14ac:dyDescent="0.25">
      <c r="A1602">
        <v>9738</v>
      </c>
      <c r="B1602" t="str">
        <f>SALIDAS[[#This Row],[CODIGO]]&amp;SALIDAS[[#This Row],[FECHA]]</f>
        <v>973845945</v>
      </c>
      <c r="C1602" t="str" cm="1">
        <f t="array" ref="C1602">_xlfn.XLOOKUP(SALIDAS[[#This Row],[CODIGO]],STOCK[[#All],[CODIGO]],STOCK[[#All],[DESCRIPCION]],"PRODUCTO INEXISTENTE",0)</f>
        <v>LAPIZ OE-148 D/PUNTA ROJO NEGRO</v>
      </c>
      <c r="D1602" s="1">
        <v>45945</v>
      </c>
      <c r="E1602">
        <v>3</v>
      </c>
    </row>
    <row r="1603" spans="1:5" x14ac:dyDescent="0.25">
      <c r="A1603">
        <v>2653</v>
      </c>
      <c r="B1603" t="str">
        <f>SALIDAS[[#This Row],[CODIGO]]&amp;SALIDAS[[#This Row],[FECHA]]</f>
        <v>265345945</v>
      </c>
      <c r="C1603" t="str" cm="1">
        <f t="array" ref="C1603">_xlfn.XLOOKUP(SALIDAS[[#This Row],[CODIGO]],STOCK[[#All],[CODIGO]],STOCK[[#All],[DESCRIPCION]],"PRODUCTO INEXISTENTE",0)</f>
        <v>LAPIZ ROJO KORES</v>
      </c>
      <c r="D1603" s="1">
        <v>45945</v>
      </c>
      <c r="E1603">
        <v>1</v>
      </c>
    </row>
    <row r="1604" spans="1:5" x14ac:dyDescent="0.25">
      <c r="A1604">
        <v>8916</v>
      </c>
      <c r="B1604" t="str">
        <f>SALIDAS[[#This Row],[CODIGO]]&amp;SALIDAS[[#This Row],[FECHA]]</f>
        <v>891645945</v>
      </c>
      <c r="C1604" t="str" cm="1">
        <f t="array" ref="C1604">_xlfn.XLOOKUP(SALIDAS[[#This Row],[CODIGO]],STOCK[[#All],[CODIGO]],STOCK[[#All],[DESCRIPCION]],"PRODUCTO INEXISTENTE",0)</f>
        <v>LIENZO</v>
      </c>
      <c r="D1604" s="1">
        <v>45945</v>
      </c>
      <c r="E1604">
        <v>1</v>
      </c>
    </row>
    <row r="1605" spans="1:5" x14ac:dyDescent="0.25">
      <c r="A1605">
        <v>2782</v>
      </c>
      <c r="B1605" t="str">
        <f>SALIDAS[[#This Row],[CODIGO]]&amp;SALIDAS[[#This Row],[FECHA]]</f>
        <v>278245945</v>
      </c>
      <c r="C1605" t="str" cm="1">
        <f t="array" ref="C1605">_xlfn.XLOOKUP(SALIDAS[[#This Row],[CODIGO]],STOCK[[#All],[CODIGO]],STOCK[[#All],[DESCRIPCION]],"PRODUCTO INEXISTENTE",0)</f>
        <v>MARCADOR 420 PELIKAN</v>
      </c>
      <c r="D1605" s="1">
        <v>45945</v>
      </c>
      <c r="E1605">
        <v>1</v>
      </c>
    </row>
    <row r="1606" spans="1:5" x14ac:dyDescent="0.25">
      <c r="A1606">
        <v>2830</v>
      </c>
      <c r="B1606" t="str">
        <f>SALIDAS[[#This Row],[CODIGO]]&amp;SALIDAS[[#This Row],[FECHA]]</f>
        <v>283045945</v>
      </c>
      <c r="C1606" t="str" cm="1">
        <f t="array" ref="C1606">_xlfn.XLOOKUP(SALIDAS[[#This Row],[CODIGO]],STOCK[[#All],[CODIGO]],STOCK[[#All],[DESCRIPCION]],"PRODUCTO INEXISTENTE",0)</f>
        <v>MARCADOR SHARPIE</v>
      </c>
      <c r="D1606" s="1">
        <v>45945</v>
      </c>
      <c r="E1606">
        <v>1</v>
      </c>
    </row>
    <row r="1607" spans="1:5" x14ac:dyDescent="0.25">
      <c r="A1607">
        <v>2860</v>
      </c>
      <c r="B1607" t="str">
        <f>SALIDAS[[#This Row],[CODIGO]]&amp;SALIDAS[[#This Row],[FECHA]]</f>
        <v>286045945</v>
      </c>
      <c r="C1607" t="str" cm="1">
        <f t="array" ref="C1607">_xlfn.XLOOKUP(SALIDAS[[#This Row],[CODIGO]],STOCK[[#All],[CODIGO]],STOCK[[#All],[DESCRIPCION]],"PRODUCTO INEXISTENTE",0)</f>
        <v>MICROPUNTA PELIKAN</v>
      </c>
      <c r="D1607" s="1">
        <v>45945</v>
      </c>
      <c r="E1607">
        <v>3</v>
      </c>
    </row>
    <row r="1608" spans="1:5" x14ac:dyDescent="0.25">
      <c r="A1608">
        <v>5137</v>
      </c>
      <c r="B1608" t="str">
        <f>SALIDAS[[#This Row],[CODIGO]]&amp;SALIDAS[[#This Row],[FECHA]]</f>
        <v>513745945</v>
      </c>
      <c r="C1608" t="str" cm="1">
        <f t="array" ref="C1608">_xlfn.XLOOKUP(SALIDAS[[#This Row],[CODIGO]],STOCK[[#All],[CODIGO]],STOCK[[#All],[DESCRIPCION]],"PRODUCTO INEXISTENTE",0)</f>
        <v>MINAS 0,5 FABER HB</v>
      </c>
      <c r="D1608" s="1">
        <v>45945</v>
      </c>
      <c r="E1608">
        <v>1</v>
      </c>
    </row>
    <row r="1609" spans="1:5" x14ac:dyDescent="0.25">
      <c r="A1609">
        <v>3243</v>
      </c>
      <c r="B1609" t="str">
        <f>SALIDAS[[#This Row],[CODIGO]]&amp;SALIDAS[[#This Row],[FECHA]]</f>
        <v>324345945</v>
      </c>
      <c r="C1609" t="str" cm="1">
        <f t="array" ref="C1609">_xlfn.XLOOKUP(SALIDAS[[#This Row],[CODIGO]],STOCK[[#All],[CODIGO]],STOCK[[#All],[DESCRIPCION]],"PRODUCTO INEXISTENTE",0)</f>
        <v>PALO PINCHO 30CM *100</v>
      </c>
      <c r="D1609" s="1">
        <v>45945</v>
      </c>
      <c r="E1609">
        <v>10</v>
      </c>
    </row>
    <row r="1610" spans="1:5" x14ac:dyDescent="0.25">
      <c r="A1610">
        <v>3269</v>
      </c>
      <c r="B1610" t="str">
        <f>SALIDAS[[#This Row],[CODIGO]]&amp;SALIDAS[[#This Row],[FECHA]]</f>
        <v>326945945</v>
      </c>
      <c r="C1610" t="str" cm="1">
        <f t="array" ref="C1610">_xlfn.XLOOKUP(SALIDAS[[#This Row],[CODIGO]],STOCK[[#All],[CODIGO]],STOCK[[#All],[DESCRIPCION]],"PRODUCTO INEXISTENTE",0)</f>
        <v xml:space="preserve">PAPEL CELOFAN EXTRAFINO </v>
      </c>
      <c r="D1610" s="1">
        <v>45945</v>
      </c>
      <c r="E1610">
        <v>7</v>
      </c>
    </row>
    <row r="1611" spans="1:5" x14ac:dyDescent="0.25">
      <c r="A1611">
        <v>3304</v>
      </c>
      <c r="B1611" t="str">
        <f>SALIDAS[[#This Row],[CODIGO]]&amp;SALIDAS[[#This Row],[FECHA]]</f>
        <v>330445945</v>
      </c>
      <c r="C1611" t="str" cm="1">
        <f t="array" ref="C1611">_xlfn.XLOOKUP(SALIDAS[[#This Row],[CODIGO]],STOCK[[#All],[CODIGO]],STOCK[[#All],[DESCRIPCION]],"PRODUCTO INEXISTENTE",0)</f>
        <v>PAPEL IRIS</v>
      </c>
      <c r="D1611" s="1">
        <v>45945</v>
      </c>
      <c r="E1611">
        <v>6</v>
      </c>
    </row>
    <row r="1612" spans="1:5" x14ac:dyDescent="0.25">
      <c r="A1612">
        <v>4790</v>
      </c>
      <c r="B1612" t="str">
        <f>SALIDAS[[#This Row],[CODIGO]]&amp;SALIDAS[[#This Row],[FECHA]]</f>
        <v>479045945</v>
      </c>
      <c r="C1612" t="str" cm="1">
        <f t="array" ref="C1612">_xlfn.XLOOKUP(SALIDAS[[#This Row],[CODIGO]],STOCK[[#All],[CODIGO]],STOCK[[#All],[DESCRIPCION]],"PRODUCTO INEXISTENTE",0)</f>
        <v>PEGANTE BARRA OE-214 40GR</v>
      </c>
      <c r="D1612" s="1">
        <v>45945</v>
      </c>
      <c r="E1612">
        <v>1</v>
      </c>
    </row>
    <row r="1613" spans="1:5" x14ac:dyDescent="0.25">
      <c r="A1613">
        <v>3655</v>
      </c>
      <c r="B1613" t="str">
        <f>SALIDAS[[#This Row],[CODIGO]]&amp;SALIDAS[[#This Row],[FECHA]]</f>
        <v>365545945</v>
      </c>
      <c r="C1613" t="str" cm="1">
        <f t="array" ref="C1613">_xlfn.XLOOKUP(SALIDAS[[#This Row],[CODIGO]],STOCK[[#All],[CODIGO]],STOCK[[#All],[DESCRIPCION]],"PRODUCTO INEXISTENTE",0)</f>
        <v>PLASTILINA EN BARRA</v>
      </c>
      <c r="D1613" s="1">
        <v>45945</v>
      </c>
      <c r="E1613">
        <v>5</v>
      </c>
    </row>
    <row r="1614" spans="1:5" x14ac:dyDescent="0.25">
      <c r="A1614">
        <v>3743</v>
      </c>
      <c r="B1614" t="str">
        <f>SALIDAS[[#This Row],[CODIGO]]&amp;SALIDAS[[#This Row],[FECHA]]</f>
        <v>374345945</v>
      </c>
      <c r="C1614" t="str" cm="1">
        <f t="array" ref="C1614">_xlfn.XLOOKUP(SALIDAS[[#This Row],[CODIGO]],STOCK[[#All],[CODIGO]],STOCK[[#All],[DESCRIPCION]],"PRODUCTO INEXISTENTE",0)</f>
        <v>PORTAMINAS 0,5 OE-154</v>
      </c>
      <c r="D1614" s="1">
        <v>45945</v>
      </c>
      <c r="E1614">
        <v>2</v>
      </c>
    </row>
    <row r="1615" spans="1:5" x14ac:dyDescent="0.25">
      <c r="A1615">
        <v>2342</v>
      </c>
      <c r="B1615" t="str">
        <f>SALIDAS[[#This Row],[CODIGO]]&amp;SALIDAS[[#This Row],[FECHA]]</f>
        <v>234245945</v>
      </c>
      <c r="C1615" t="str" cm="1">
        <f t="array" ref="C1615">_xlfn.XLOOKUP(SALIDAS[[#This Row],[CODIGO]],STOCK[[#All],[CODIGO]],STOCK[[#All],[DESCRIPCION]],"PRODUCTO INEXISTENTE",0)</f>
        <v>RESPUESTO ARGOLLADO 105</v>
      </c>
      <c r="D1615" s="1">
        <v>45945</v>
      </c>
      <c r="E1615">
        <v>1</v>
      </c>
    </row>
    <row r="1616" spans="1:5" x14ac:dyDescent="0.25">
      <c r="A1616">
        <v>3964</v>
      </c>
      <c r="B1616" t="str">
        <f>SALIDAS[[#This Row],[CODIGO]]&amp;SALIDAS[[#This Row],[FECHA]]</f>
        <v>396445945</v>
      </c>
      <c r="C1616" t="str" cm="1">
        <f t="array" ref="C1616">_xlfn.XLOOKUP(SALIDAS[[#This Row],[CODIGO]],STOCK[[#All],[CODIGO]],STOCK[[#All],[DESCRIPCION]],"PRODUCTO INEXISTENTE",0)</f>
        <v>ROTULOS PAQUETE</v>
      </c>
      <c r="D1616" s="1">
        <v>45945</v>
      </c>
      <c r="E1616">
        <v>2</v>
      </c>
    </row>
    <row r="1617" spans="1:5" x14ac:dyDescent="0.25">
      <c r="A1617">
        <v>13993</v>
      </c>
      <c r="B1617" t="str">
        <f>SALIDAS[[#This Row],[CODIGO]]&amp;SALIDAS[[#This Row],[FECHA]]</f>
        <v>1399345945</v>
      </c>
      <c r="C1617" t="str" cm="1">
        <f t="array" ref="C1617">_xlfn.XLOOKUP(SALIDAS[[#This Row],[CODIGO]],STOCK[[#All],[CODIGO]],STOCK[[#All],[DESCRIPCION]],"PRODUCTO INEXISTENTE",0)</f>
        <v>TAJALAPIZ 2H GIGO</v>
      </c>
      <c r="D1617" s="1">
        <v>45945</v>
      </c>
      <c r="E1617">
        <v>1</v>
      </c>
    </row>
    <row r="1618" spans="1:5" x14ac:dyDescent="0.25">
      <c r="A1618">
        <v>8835</v>
      </c>
      <c r="B1618" t="str">
        <f>SALIDAS[[#This Row],[CODIGO]]&amp;SALIDAS[[#This Row],[FECHA]]</f>
        <v>883545945</v>
      </c>
      <c r="C1618" t="str" cm="1">
        <f t="array" ref="C1618">_xlfn.XLOOKUP(SALIDAS[[#This Row],[CODIGO]],STOCK[[#All],[CODIGO]],STOCK[[#All],[DESCRIPCION]],"PRODUCTO INEXISTENTE",0)</f>
        <v>TAJALAPIZ DEPOSITO GIGO</v>
      </c>
      <c r="D1618" s="1">
        <v>45945</v>
      </c>
      <c r="E1618">
        <v>2</v>
      </c>
    </row>
    <row r="1619" spans="1:5" x14ac:dyDescent="0.25">
      <c r="A1619">
        <v>4313</v>
      </c>
      <c r="B1619" t="str">
        <f>SALIDAS[[#This Row],[CODIGO]]&amp;SALIDAS[[#This Row],[FECHA]]</f>
        <v>431345945</v>
      </c>
      <c r="C1619" t="str" cm="1">
        <f t="array" ref="C1619">_xlfn.XLOOKUP(SALIDAS[[#This Row],[CODIGO]],STOCK[[#All],[CODIGO]],STOCK[[#All],[DESCRIPCION]],"PRODUCTO INEXISTENTE",0)</f>
        <v>TEMPERA PAYASITO</v>
      </c>
      <c r="D1619" s="1">
        <v>45945</v>
      </c>
      <c r="E1619">
        <v>7</v>
      </c>
    </row>
    <row r="1620" spans="1:5" x14ac:dyDescent="0.25">
      <c r="A1620">
        <v>6263</v>
      </c>
      <c r="B1620" t="str">
        <f>SALIDAS[[#This Row],[CODIGO]]&amp;SALIDAS[[#This Row],[FECHA]]</f>
        <v>626345945</v>
      </c>
      <c r="C1620" t="str" cm="1">
        <f t="array" ref="C1620">_xlfn.XLOOKUP(SALIDAS[[#This Row],[CODIGO]],STOCK[[#All],[CODIGO]],STOCK[[#All],[DESCRIPCION]],"PRODUCTO INEXISTENTE",0)</f>
        <v>TIJERA OE-234 PUNTA ROMA</v>
      </c>
      <c r="D1620" s="1">
        <v>45945</v>
      </c>
      <c r="E1620">
        <v>1</v>
      </c>
    </row>
  </sheetData>
  <conditionalFormatting sqref="A1160">
    <cfRule type="duplicateValues" dxfId="2" priority="2"/>
  </conditionalFormatting>
  <conditionalFormatting sqref="A1269">
    <cfRule type="duplicateValues" dxfId="1" priority="1"/>
  </conditionalFormatting>
  <conditionalFormatting sqref="B1:B1620">
    <cfRule type="duplicateValues" dxfId="0" priority="1325"/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MEDIDA</vt:lpstr>
      <vt:lpstr>STOCK</vt:lpstr>
      <vt:lpstr>ENTRADAS</vt:lpstr>
      <vt:lpstr>SALIDAS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cp:keywords/>
  <dc:description/>
  <cp:lastModifiedBy>Jose Santiago Pineda Morales</cp:lastModifiedBy>
  <cp:revision/>
  <dcterms:created xsi:type="dcterms:W3CDTF">2025-08-25T15:45:22Z</dcterms:created>
  <dcterms:modified xsi:type="dcterms:W3CDTF">2025-10-27T18:24:44Z</dcterms:modified>
  <cp:category/>
  <cp:contentStatus/>
</cp:coreProperties>
</file>