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345" windowWidth="15135" windowHeight="7830" tabRatio="760" firstSheet="1" activeTab="6"/>
  </bookViews>
  <sheets>
    <sheet name="INICIO" sheetId="81" r:id="rId1"/>
    <sheet name="MÉTODO 1" sheetId="86" r:id="rId2"/>
    <sheet name="MÉTODO1 15X4" sheetId="57" r:id="rId3"/>
    <sheet name="MÉTODO1 20X4" sheetId="22" r:id="rId4"/>
    <sheet name="MÉTODO1 25X6" sheetId="45" r:id="rId5"/>
    <sheet name="ÍNDICE Y BIOGRAMA" sheetId="90" r:id="rId6"/>
    <sheet name="BIOGRAMA 15X4" sheetId="75" r:id="rId7"/>
  </sheets>
  <calcPr calcId="145621"/>
</workbook>
</file>

<file path=xl/calcChain.xml><?xml version="1.0" encoding="utf-8"?>
<calcChain xmlns="http://schemas.openxmlformats.org/spreadsheetml/2006/main">
  <c r="X5" i="75" l="1"/>
  <c r="X6" i="75"/>
  <c r="X4" i="75"/>
  <c r="V5" i="75"/>
  <c r="V6" i="75"/>
  <c r="V4" i="75"/>
  <c r="N5" i="57"/>
  <c r="N6" i="57"/>
  <c r="N4" i="57"/>
  <c r="N4" i="22"/>
  <c r="V4" i="45" l="1"/>
  <c r="W4" i="45"/>
  <c r="V5" i="45"/>
  <c r="W5" i="45"/>
  <c r="V6" i="45"/>
  <c r="W6" i="45"/>
  <c r="T6" i="75"/>
  <c r="T5" i="75"/>
  <c r="T4" i="75"/>
  <c r="O30" i="45"/>
  <c r="O31" i="45"/>
  <c r="N31" i="45"/>
  <c r="N30" i="45"/>
  <c r="M30" i="45"/>
  <c r="L31" i="45"/>
  <c r="L30" i="45"/>
  <c r="M31" i="45"/>
  <c r="Z6" i="75" l="1"/>
  <c r="Z5" i="75"/>
  <c r="Z4" i="75"/>
  <c r="C20" i="57"/>
  <c r="D20" i="57"/>
  <c r="E20" i="57"/>
  <c r="F20" i="57"/>
  <c r="G20" i="57"/>
  <c r="H20" i="57"/>
  <c r="I20" i="57"/>
  <c r="C21" i="57"/>
  <c r="D21" i="57"/>
  <c r="E21" i="57"/>
  <c r="F21" i="57"/>
  <c r="G21" i="57"/>
  <c r="H21" i="57"/>
  <c r="I21" i="57"/>
  <c r="B21" i="57"/>
  <c r="B20" i="57"/>
  <c r="C25" i="22" l="1"/>
  <c r="D25" i="22"/>
  <c r="E25" i="22"/>
  <c r="F25" i="22"/>
  <c r="G25" i="22"/>
  <c r="H25" i="22"/>
  <c r="I25" i="22"/>
  <c r="C26" i="22"/>
  <c r="D26" i="22"/>
  <c r="E26" i="22"/>
  <c r="F26" i="22"/>
  <c r="G26" i="22"/>
  <c r="H26" i="22"/>
  <c r="I26" i="22"/>
  <c r="B26" i="22"/>
  <c r="B25" i="22"/>
  <c r="B30" i="45"/>
  <c r="B31" i="45"/>
  <c r="C30" i="45"/>
  <c r="D30" i="45"/>
  <c r="E30" i="45"/>
  <c r="F30" i="45"/>
  <c r="G30" i="45"/>
  <c r="H30" i="45"/>
  <c r="I30" i="45"/>
  <c r="J30" i="45"/>
  <c r="K30" i="45"/>
  <c r="C31" i="45"/>
  <c r="D31" i="45"/>
  <c r="E31" i="45"/>
  <c r="F31" i="45"/>
  <c r="G31" i="45"/>
  <c r="H31" i="45"/>
  <c r="I31" i="45"/>
  <c r="J31" i="45"/>
  <c r="K31" i="45"/>
  <c r="M6" i="45"/>
  <c r="N6" i="45"/>
  <c r="O6" i="45"/>
  <c r="P6" i="45"/>
  <c r="Q6" i="45"/>
  <c r="R6" i="45"/>
  <c r="S6" i="45"/>
  <c r="U6" i="45"/>
  <c r="L4" i="45"/>
  <c r="L5" i="45"/>
  <c r="L6" i="45"/>
  <c r="M4" i="45"/>
  <c r="N4" i="45"/>
  <c r="O4" i="45"/>
  <c r="P4" i="45"/>
  <c r="Q4" i="45"/>
  <c r="R4" i="45"/>
  <c r="S4" i="45"/>
  <c r="U4" i="45"/>
  <c r="M5" i="45"/>
  <c r="N5" i="45"/>
  <c r="O5" i="45"/>
  <c r="P5" i="45"/>
  <c r="Q5" i="45"/>
  <c r="R5" i="45"/>
  <c r="S5" i="45"/>
  <c r="U5" i="45"/>
  <c r="T30" i="45" l="1"/>
  <c r="U30" i="45" l="1"/>
  <c r="U31" i="45"/>
  <c r="AE6" i="45" s="1"/>
  <c r="R30" i="45"/>
  <c r="R31" i="45"/>
  <c r="AB6" i="45" s="1"/>
  <c r="T31" i="45"/>
  <c r="AD6" i="45" s="1"/>
  <c r="S31" i="45"/>
  <c r="AC6" i="45" s="1"/>
  <c r="S30" i="45"/>
  <c r="AE4" i="45" l="1"/>
  <c r="AE5" i="45"/>
  <c r="AB4" i="45"/>
  <c r="AD4" i="45"/>
  <c r="AC4" i="45"/>
  <c r="AC5" i="45"/>
  <c r="AB5" i="45"/>
  <c r="AD5" i="45"/>
  <c r="Q30" i="45" l="1"/>
  <c r="Q31" i="45" l="1"/>
  <c r="AA6" i="45" s="1"/>
  <c r="P30" i="45"/>
  <c r="Y6" i="45"/>
  <c r="P31" i="45"/>
  <c r="Z6" i="45" s="1"/>
  <c r="X6" i="45" l="1"/>
  <c r="Y4" i="45"/>
  <c r="AA4" i="45"/>
  <c r="AA5" i="45"/>
  <c r="Z5" i="45"/>
  <c r="AF5" i="45" s="1"/>
  <c r="Y5" i="45"/>
  <c r="Z4" i="45"/>
  <c r="X4" i="45"/>
  <c r="X5" i="45"/>
  <c r="G4" i="57"/>
  <c r="H4" i="57"/>
  <c r="I4" i="57"/>
  <c r="G5" i="57"/>
  <c r="H5" i="57"/>
  <c r="I5" i="57"/>
  <c r="G6" i="57"/>
  <c r="H6" i="57"/>
  <c r="I6" i="57"/>
  <c r="F5" i="57"/>
  <c r="F6" i="57"/>
  <c r="F4" i="57"/>
  <c r="AF4" i="45" l="1"/>
  <c r="AF6" i="45"/>
  <c r="J4" i="57" l="1"/>
  <c r="K4" i="57"/>
  <c r="L4" i="57"/>
  <c r="M4" i="57"/>
  <c r="K5" i="57"/>
  <c r="L5" i="57"/>
  <c r="M5" i="57"/>
  <c r="K6" i="57"/>
  <c r="L6" i="57"/>
  <c r="M6" i="57"/>
  <c r="J5" i="57"/>
  <c r="J6" i="57"/>
  <c r="F5" i="22" l="1"/>
  <c r="G5" i="22"/>
  <c r="H5" i="22"/>
  <c r="I5" i="22"/>
  <c r="F6" i="22"/>
  <c r="G6" i="22"/>
  <c r="H6" i="22"/>
  <c r="I6" i="22"/>
  <c r="G4" i="22"/>
  <c r="H4" i="22"/>
  <c r="I4" i="22"/>
  <c r="F4" i="22"/>
  <c r="M4" i="22" l="1"/>
  <c r="J4" i="22"/>
  <c r="L4" i="22"/>
  <c r="K4" i="22"/>
  <c r="M6" i="22"/>
  <c r="L6" i="22"/>
  <c r="K6" i="22"/>
  <c r="M5" i="22"/>
  <c r="L5" i="22"/>
  <c r="K5" i="22"/>
  <c r="J5" i="22" l="1"/>
  <c r="N5" i="22" s="1"/>
  <c r="J6" i="22"/>
  <c r="N6" i="22" s="1"/>
</calcChain>
</file>

<file path=xl/sharedStrings.xml><?xml version="1.0" encoding="utf-8"?>
<sst xmlns="http://schemas.openxmlformats.org/spreadsheetml/2006/main" count="139" uniqueCount="64">
  <si>
    <t>MAX.</t>
  </si>
  <si>
    <t>MIN.</t>
  </si>
  <si>
    <t>ÍNDICE</t>
  </si>
  <si>
    <t>MÁX.</t>
  </si>
  <si>
    <t>MÍN.</t>
  </si>
  <si>
    <t>B1</t>
  </si>
  <si>
    <t>B2</t>
  </si>
  <si>
    <t>B3</t>
  </si>
  <si>
    <t>ÍNDICE
DESARROLLO
SOSTENIBLE</t>
  </si>
  <si>
    <t>DESARROLLO RURAL SOSTENIBLE</t>
  </si>
  <si>
    <t>METODOLOGÍA
PARA ESTIMAR EL NIVEL
DE DESARROLLO SOSTENIBLE
DE LOS TERRITORIOS RURALES</t>
  </si>
  <si>
    <t>INICIO:
Elija una metodología sobre los niveles máximos y mínimos.</t>
  </si>
  <si>
    <t>Método 1: Valores observados</t>
  </si>
  <si>
    <t>Método 2: Límites de fluctuación</t>
  </si>
  <si>
    <t>Método 3: Niveles óptimos</t>
  </si>
  <si>
    <t>ÍNDICE Y BIOGRAMA</t>
  </si>
  <si>
    <t>Seleccione las dimensiones de la matriz en la cual desea aplicar.</t>
  </si>
  <si>
    <t>*Si desea aplicar varias veces la plantilla seleccionada, 
se recomienda crear una copia de la hoja de cálculo a utilizar.</t>
  </si>
  <si>
    <t>MÉTODO1 15X4</t>
  </si>
  <si>
    <t>MÉTODO1 15X5</t>
  </si>
  <si>
    <t>MÉTODO1 15X6</t>
  </si>
  <si>
    <t>MÉTODO1 20X4</t>
  </si>
  <si>
    <t>MÉTODO1 25X4</t>
  </si>
  <si>
    <t>MÉTODO1 20X5</t>
  </si>
  <si>
    <t>MÉTODO1 20X6</t>
  </si>
  <si>
    <t>MÉTODO1 25X5</t>
  </si>
  <si>
    <t>MÉTODO1 25X6</t>
  </si>
  <si>
    <t>INICIO</t>
  </si>
  <si>
    <t>MÉTODO 1</t>
  </si>
  <si>
    <r>
      <t>ÍNDICE Y BIOGRAMA:
Para el cálculo del S</t>
    </r>
    <r>
      <rPr>
        <b/>
        <sz val="7"/>
        <color rgb="FF92D050"/>
        <rFont val="Calibri"/>
        <family val="2"/>
        <scheme val="minor"/>
      </rPr>
      <t>3</t>
    </r>
    <r>
      <rPr>
        <b/>
        <sz val="11"/>
        <color rgb="FF92D050"/>
        <rFont val="Calibri"/>
        <family val="2"/>
        <scheme val="minor"/>
      </rPr>
      <t xml:space="preserve">.
</t>
    </r>
  </si>
  <si>
    <r>
      <rPr>
        <b/>
        <sz val="11"/>
        <color rgb="FF336600"/>
        <rFont val="Calibri"/>
        <family val="2"/>
        <scheme val="minor"/>
      </rPr>
      <t xml:space="preserve">BIOGRAMA
</t>
    </r>
    <r>
      <rPr>
        <sz val="11"/>
        <color rgb="FF336600"/>
        <rFont val="Calibri"/>
        <family val="2"/>
        <scheme val="minor"/>
      </rPr>
      <t>VERSIÓN 2008</t>
    </r>
  </si>
  <si>
    <t>BIOGRAMA 15X4</t>
  </si>
  <si>
    <t>BIOGRAMA 15X5</t>
  </si>
  <si>
    <t>BIOGRAMA 15X6</t>
  </si>
  <si>
    <t>BIOGRAMA</t>
  </si>
  <si>
    <t>AÑOS</t>
  </si>
  <si>
    <t>DIMENSIÓN AMBIENTAL</t>
  </si>
  <si>
    <t>Vertimientos de DBO (Kg)</t>
  </si>
  <si>
    <t>Vertimientos de DQO (Kg)</t>
  </si>
  <si>
    <t>Vertimientos de SST (Kg)</t>
  </si>
  <si>
    <t>Bagazo dispuesto para el aprovechamiento (Ton)</t>
  </si>
  <si>
    <t>Consumo de energía (GJ)</t>
  </si>
  <si>
    <t>Emisiones de PST (Kg)</t>
  </si>
  <si>
    <t>Emisiones de NOx (Kg)</t>
  </si>
  <si>
    <t>Consumo de agua (m3)</t>
  </si>
  <si>
    <t>Ahorro de recursos naturales (Ton)</t>
  </si>
  <si>
    <t>Residuos generados (Ton)</t>
  </si>
  <si>
    <t>DIMENSIÓN SOCIAL</t>
  </si>
  <si>
    <t>DIMENSIÓN ECONÓMICA</t>
  </si>
  <si>
    <t>AÑO</t>
  </si>
  <si>
    <t>ÍNDICE AMBIENTAL</t>
  </si>
  <si>
    <t>ÍNDICE ECONÓMICO</t>
  </si>
  <si>
    <t>ÍNDICE SOCIAL</t>
  </si>
  <si>
    <t>Productividad del bagazo (Ton)</t>
  </si>
  <si>
    <t>Ventas del producto final(Papel) (Millones $COP)</t>
  </si>
  <si>
    <t>Generación del producto final(Papel) (Ton)</t>
  </si>
  <si>
    <t>Inversión proyectos sociales (Millones $COP)</t>
  </si>
  <si>
    <t>Mejora del perfil laboral (Horas capacitación por empleado)</t>
  </si>
  <si>
    <t>Generación de empleos (Personas empleadas)</t>
  </si>
  <si>
    <t>Cantidad de beneficiados por programas (Personas beneficiadas)</t>
  </si>
  <si>
    <t>Ventas de producto final (Papel) (Millones $COP)</t>
  </si>
  <si>
    <t>Generación del producto final (Papel) (Ton)</t>
  </si>
  <si>
    <t xml:space="preserve">DIMENSIÓN ECONÓMICA </t>
  </si>
  <si>
    <t>Ahorro por cambio de materia prima (Pulpa) (Millones $COP)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</si>
</sst>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11"/>
      <color rgb="FF336600"/>
      <name val="Calibri"/>
      <family val="2"/>
      <scheme val="minor"/>
    </font>
    <font>
      <b/>
      <sz val="11"/>
      <color rgb="FF336600"/>
      <name val="Calibri"/>
      <family val="2"/>
      <scheme val="minor"/>
    </font>
    <font>
      <sz val="11"/>
      <color rgb="FF92D05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92D050"/>
      <name val="Calibri"/>
      <family val="2"/>
      <scheme val="minor"/>
    </font>
    <font>
      <b/>
      <sz val="7"/>
      <color rgb="FF92D05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u/>
      <sz val="11"/>
      <color theme="10"/>
      <name val="Calibri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0" fillId="0" borderId="0" xfId="0" applyFont="1"/>
    <xf numFmtId="0" fontId="1" fillId="0" borderId="0" xfId="0" applyFont="1"/>
    <xf numFmtId="2" fontId="0" fillId="0" borderId="0" xfId="0" applyNumberFormat="1" applyFont="1"/>
    <xf numFmtId="0" fontId="0" fillId="0" borderId="0" xfId="0" applyFill="1" applyBorder="1"/>
    <xf numFmtId="0" fontId="0" fillId="14" borderId="0" xfId="0" applyFill="1"/>
    <xf numFmtId="0" fontId="6" fillId="14" borderId="0" xfId="0" applyFont="1" applyFill="1" applyAlignment="1">
      <alignment vertical="center" wrapText="1"/>
    </xf>
    <xf numFmtId="0" fontId="7" fillId="0" borderId="0" xfId="1" applyFill="1" applyAlignment="1" applyProtection="1">
      <alignment vertical="center"/>
    </xf>
    <xf numFmtId="0" fontId="7" fillId="0" borderId="0" xfId="1" applyFill="1" applyAlignment="1" applyProtection="1">
      <alignment horizontal="center" vertical="center"/>
    </xf>
    <xf numFmtId="0" fontId="7" fillId="0" borderId="0" xfId="1" applyAlignment="1" applyProtection="1">
      <alignment horizontal="center" vertical="center"/>
    </xf>
    <xf numFmtId="0" fontId="1" fillId="14" borderId="0" xfId="0" applyFont="1" applyFill="1"/>
    <xf numFmtId="0" fontId="7" fillId="0" borderId="0" xfId="1" applyAlignment="1" applyProtection="1">
      <alignment horizontal="center" vertical="center"/>
    </xf>
    <xf numFmtId="0" fontId="0" fillId="16" borderId="0" xfId="0" applyFill="1"/>
    <xf numFmtId="0" fontId="0" fillId="16" borderId="0" xfId="0" applyFill="1" applyAlignment="1">
      <alignment horizontal="center" vertical="center" wrapText="1"/>
    </xf>
    <xf numFmtId="0" fontId="0" fillId="16" borderId="0" xfId="0" applyFill="1" applyAlignment="1"/>
    <xf numFmtId="0" fontId="0" fillId="11" borderId="0" xfId="0" applyFill="1"/>
    <xf numFmtId="0" fontId="0" fillId="11" borderId="0" xfId="0" applyFill="1" applyAlignment="1"/>
    <xf numFmtId="0" fontId="7" fillId="11" borderId="0" xfId="1" applyFill="1" applyAlignment="1" applyProtection="1"/>
    <xf numFmtId="0" fontId="0" fillId="11" borderId="0" xfId="0" applyFill="1" applyAlignment="1">
      <alignment horizontal="center" vertical="center" wrapText="1"/>
    </xf>
    <xf numFmtId="0" fontId="0" fillId="15" borderId="5" xfId="0" applyFill="1" applyBorder="1"/>
    <xf numFmtId="0" fontId="0" fillId="15" borderId="0" xfId="0" applyFill="1" applyBorder="1"/>
    <xf numFmtId="0" fontId="0" fillId="15" borderId="1" xfId="0" applyFill="1" applyBorder="1"/>
    <xf numFmtId="2" fontId="0" fillId="0" borderId="0" xfId="0" applyNumberFormat="1" applyFill="1" applyBorder="1"/>
    <xf numFmtId="2" fontId="12" fillId="10" borderId="12" xfId="0" applyNumberFormat="1" applyFont="1" applyFill="1" applyBorder="1" applyAlignment="1">
      <alignment horizontal="center" vertical="center"/>
    </xf>
    <xf numFmtId="2" fontId="15" fillId="0" borderId="5" xfId="0" applyNumberFormat="1" applyFont="1" applyBorder="1"/>
    <xf numFmtId="2" fontId="15" fillId="0" borderId="0" xfId="0" applyNumberFormat="1" applyFont="1" applyBorder="1"/>
    <xf numFmtId="2" fontId="12" fillId="10" borderId="4" xfId="0" applyNumberFormat="1" applyFont="1" applyFill="1" applyBorder="1" applyAlignment="1">
      <alignment horizontal="center" vertical="center"/>
    </xf>
    <xf numFmtId="0" fontId="15" fillId="0" borderId="0" xfId="0" applyFont="1"/>
    <xf numFmtId="2" fontId="15" fillId="0" borderId="0" xfId="0" applyNumberFormat="1" applyFont="1"/>
    <xf numFmtId="2" fontId="15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2" fontId="15" fillId="0" borderId="0" xfId="0" applyNumberFormat="1" applyFont="1" applyFill="1" applyBorder="1"/>
    <xf numFmtId="2" fontId="14" fillId="0" borderId="0" xfId="0" applyNumberFormat="1" applyFont="1" applyFill="1" applyBorder="1"/>
    <xf numFmtId="164" fontId="15" fillId="0" borderId="12" xfId="0" applyNumberFormat="1" applyFont="1" applyBorder="1" applyAlignment="1">
      <alignment horizontal="center" vertical="center"/>
    </xf>
    <xf numFmtId="2" fontId="15" fillId="7" borderId="12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2" fontId="15" fillId="4" borderId="5" xfId="0" applyNumberFormat="1" applyFont="1" applyFill="1" applyBorder="1" applyAlignment="1">
      <alignment horizontal="center" vertical="center"/>
    </xf>
    <xf numFmtId="2" fontId="15" fillId="4" borderId="0" xfId="0" applyNumberFormat="1" applyFont="1" applyFill="1" applyBorder="1" applyAlignment="1">
      <alignment horizontal="center" vertical="center"/>
    </xf>
    <xf numFmtId="2" fontId="14" fillId="4" borderId="0" xfId="0" applyNumberFormat="1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horizontal="center" vertical="center"/>
    </xf>
    <xf numFmtId="2" fontId="15" fillId="0" borderId="5" xfId="0" applyNumberFormat="1" applyFont="1" applyBorder="1" applyAlignment="1">
      <alignment horizontal="center" vertical="center"/>
    </xf>
    <xf numFmtId="2" fontId="15" fillId="0" borderId="0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2" fontId="15" fillId="7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64" fontId="15" fillId="0" borderId="12" xfId="0" applyNumberFormat="1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/>
    </xf>
    <xf numFmtId="164" fontId="14" fillId="4" borderId="12" xfId="0" applyNumberFormat="1" applyFont="1" applyFill="1" applyBorder="1" applyAlignment="1">
      <alignment horizontal="center" vertical="center"/>
    </xf>
    <xf numFmtId="2" fontId="15" fillId="4" borderId="0" xfId="0" applyNumberFormat="1" applyFont="1" applyFill="1" applyBorder="1"/>
    <xf numFmtId="2" fontId="14" fillId="4" borderId="0" xfId="0" applyNumberFormat="1" applyFont="1" applyFill="1" applyBorder="1"/>
    <xf numFmtId="2" fontId="15" fillId="4" borderId="5" xfId="0" applyNumberFormat="1" applyFont="1" applyFill="1" applyBorder="1"/>
    <xf numFmtId="0" fontId="12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/>
    </xf>
    <xf numFmtId="2" fontId="15" fillId="7" borderId="5" xfId="0" applyNumberFormat="1" applyFont="1" applyFill="1" applyBorder="1"/>
    <xf numFmtId="2" fontId="15" fillId="7" borderId="0" xfId="0" applyNumberFormat="1" applyFont="1" applyFill="1" applyBorder="1"/>
    <xf numFmtId="0" fontId="12" fillId="0" borderId="12" xfId="0" applyFont="1" applyBorder="1"/>
    <xf numFmtId="2" fontId="15" fillId="0" borderId="12" xfId="0" applyNumberFormat="1" applyFont="1" applyBorder="1" applyAlignment="1">
      <alignment horizontal="center" vertical="center"/>
    </xf>
    <xf numFmtId="164" fontId="15" fillId="4" borderId="12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6" borderId="12" xfId="0" applyFont="1" applyFill="1" applyBorder="1" applyAlignment="1">
      <alignment horizontal="center"/>
    </xf>
    <xf numFmtId="2" fontId="15" fillId="7" borderId="12" xfId="0" applyNumberFormat="1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12" fillId="11" borderId="12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2" fillId="6" borderId="11" xfId="0" applyFont="1" applyFill="1" applyBorder="1" applyAlignment="1">
      <alignment horizontal="center" vertical="center" wrapText="1"/>
    </xf>
    <xf numFmtId="0" fontId="12" fillId="11" borderId="11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2" fontId="15" fillId="12" borderId="12" xfId="0" applyNumberFormat="1" applyFont="1" applyFill="1" applyBorder="1" applyAlignment="1">
      <alignment horizontal="center" vertical="center"/>
    </xf>
    <xf numFmtId="2" fontId="15" fillId="13" borderId="12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/>
    </xf>
    <xf numFmtId="0" fontId="8" fillId="14" borderId="0" xfId="0" applyFont="1" applyFill="1" applyAlignment="1">
      <alignment horizontal="left" vertical="center" wrapText="1"/>
    </xf>
    <xf numFmtId="0" fontId="3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0" fontId="7" fillId="17" borderId="7" xfId="1" applyFill="1" applyBorder="1" applyAlignment="1" applyProtection="1">
      <alignment horizontal="center"/>
    </xf>
    <xf numFmtId="0" fontId="7" fillId="17" borderId="8" xfId="1" applyFill="1" applyBorder="1" applyAlignment="1" applyProtection="1">
      <alignment horizontal="center"/>
    </xf>
    <xf numFmtId="0" fontId="7" fillId="17" borderId="9" xfId="1" applyFill="1" applyBorder="1" applyAlignment="1" applyProtection="1">
      <alignment horizontal="center"/>
    </xf>
    <xf numFmtId="0" fontId="7" fillId="15" borderId="5" xfId="1" applyFill="1" applyBorder="1" applyAlignment="1" applyProtection="1">
      <alignment horizontal="center"/>
    </xf>
    <xf numFmtId="0" fontId="7" fillId="15" borderId="0" xfId="1" applyFill="1" applyBorder="1" applyAlignment="1" applyProtection="1">
      <alignment horizontal="center"/>
    </xf>
    <xf numFmtId="0" fontId="7" fillId="15" borderId="1" xfId="1" applyFill="1" applyBorder="1" applyAlignment="1" applyProtection="1">
      <alignment horizontal="center"/>
    </xf>
    <xf numFmtId="0" fontId="7" fillId="0" borderId="5" xfId="1" applyBorder="1" applyAlignment="1" applyProtection="1">
      <alignment horizontal="center" vertical="center"/>
    </xf>
    <xf numFmtId="0" fontId="7" fillId="0" borderId="0" xfId="1" applyBorder="1" applyAlignment="1" applyProtection="1">
      <alignment horizontal="center" vertical="center"/>
    </xf>
    <xf numFmtId="0" fontId="7" fillId="0" borderId="1" xfId="1" applyBorder="1" applyAlignment="1" applyProtection="1">
      <alignment horizontal="center" vertical="center"/>
    </xf>
    <xf numFmtId="0" fontId="7" fillId="0" borderId="6" xfId="1" applyBorder="1" applyAlignment="1" applyProtection="1">
      <alignment horizontal="center" vertical="center"/>
    </xf>
    <xf numFmtId="0" fontId="7" fillId="0" borderId="3" xfId="1" applyBorder="1" applyAlignment="1" applyProtection="1">
      <alignment horizontal="center" vertical="center"/>
    </xf>
    <xf numFmtId="0" fontId="7" fillId="0" borderId="2" xfId="1" applyBorder="1" applyAlignment="1" applyProtection="1">
      <alignment horizontal="center" vertical="center"/>
    </xf>
    <xf numFmtId="0" fontId="7" fillId="16" borderId="0" xfId="1" applyFill="1" applyAlignment="1" applyProtection="1">
      <alignment horizontal="center" vertical="center"/>
    </xf>
    <xf numFmtId="0" fontId="7" fillId="16" borderId="0" xfId="1" applyFill="1" applyAlignment="1" applyProtection="1">
      <alignment horizontal="center"/>
    </xf>
    <xf numFmtId="0" fontId="7" fillId="0" borderId="0" xfId="1" applyFill="1" applyAlignment="1" applyProtection="1">
      <alignment horizontal="center"/>
    </xf>
    <xf numFmtId="0" fontId="10" fillId="16" borderId="0" xfId="0" applyFont="1" applyFill="1" applyAlignment="1">
      <alignment horizontal="center"/>
    </xf>
    <xf numFmtId="0" fontId="0" fillId="16" borderId="0" xfId="0" applyFill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/>
    </xf>
    <xf numFmtId="0" fontId="13" fillId="9" borderId="12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11" borderId="0" xfId="1" applyFont="1" applyFill="1" applyAlignment="1" applyProtection="1">
      <alignment horizontal="center" vertical="center"/>
    </xf>
    <xf numFmtId="0" fontId="10" fillId="11" borderId="0" xfId="0" applyFont="1" applyFill="1" applyAlignment="1">
      <alignment horizontal="center"/>
    </xf>
    <xf numFmtId="0" fontId="0" fillId="11" borderId="0" xfId="0" applyFill="1" applyAlignment="1">
      <alignment horizontal="center" vertical="center" wrapText="1"/>
    </xf>
    <xf numFmtId="0" fontId="7" fillId="11" borderId="0" xfId="1" applyFill="1" applyAlignment="1" applyProtection="1">
      <alignment horizontal="center"/>
    </xf>
    <xf numFmtId="0" fontId="12" fillId="6" borderId="4" xfId="0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 wrapText="1"/>
    </xf>
    <xf numFmtId="0" fontId="12" fillId="11" borderId="4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 wrapText="1"/>
    </xf>
    <xf numFmtId="164" fontId="15" fillId="18" borderId="12" xfId="0" applyNumberFormat="1" applyFont="1" applyFill="1" applyBorder="1" applyAlignment="1">
      <alignment horizontal="center" vertical="center"/>
    </xf>
    <xf numFmtId="2" fontId="15" fillId="18" borderId="12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45"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b/>
        <i val="0"/>
        <color theme="7" tint="-0.24994659260841701"/>
      </font>
    </dxf>
    <dxf>
      <font>
        <b/>
        <i val="0"/>
        <color rgb="FF0070C0"/>
      </font>
    </dxf>
    <dxf>
      <font>
        <b/>
        <i val="0"/>
        <color rgb="FF00B050"/>
      </font>
    </dxf>
  </dxfs>
  <tableStyles count="0" defaultTableStyle="TableStyleMedium9" defaultPivotStyle="PivotStyleLight16"/>
  <colors>
    <mruColors>
      <color rgb="FFF4F042"/>
      <color rgb="FFEA9D04"/>
      <color rgb="FF669900"/>
      <color rgb="FF0080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2</xdr:row>
      <xdr:rowOff>114300</xdr:rowOff>
    </xdr:from>
    <xdr:to>
      <xdr:col>4</xdr:col>
      <xdr:colOff>200025</xdr:colOff>
      <xdr:row>11</xdr:row>
      <xdr:rowOff>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876300"/>
          <a:ext cx="1066800" cy="1600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11</xdr:col>
      <xdr:colOff>704850</xdr:colOff>
      <xdr:row>6</xdr:row>
      <xdr:rowOff>170834</xdr:rowOff>
    </xdr:to>
    <xdr:pic>
      <xdr:nvPicPr>
        <xdr:cNvPr id="2" name="1 Imagen" descr="header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0"/>
          <a:ext cx="8848725" cy="13138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11</xdr:col>
      <xdr:colOff>704850</xdr:colOff>
      <xdr:row>6</xdr:row>
      <xdr:rowOff>170834</xdr:rowOff>
    </xdr:to>
    <xdr:pic>
      <xdr:nvPicPr>
        <xdr:cNvPr id="2" name="1 Imagen" descr="header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0"/>
          <a:ext cx="8848725" cy="1313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FCDF0C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theme="6" tint="-0.249977111117893"/>
  </sheetPr>
  <dimension ref="D1:I24"/>
  <sheetViews>
    <sheetView workbookViewId="0"/>
  </sheetViews>
  <sheetFormatPr baseColWidth="10" defaultColWidth="11.42578125" defaultRowHeight="15" x14ac:dyDescent="0.25"/>
  <cols>
    <col min="1" max="16384" width="11.42578125" style="5"/>
  </cols>
  <sheetData>
    <row r="1" spans="5:9" x14ac:dyDescent="0.25">
      <c r="E1" s="85" t="s">
        <v>9</v>
      </c>
      <c r="F1" s="85"/>
      <c r="G1" s="85"/>
      <c r="H1" s="85"/>
      <c r="I1" s="85"/>
    </row>
    <row r="2" spans="5:9" x14ac:dyDescent="0.25">
      <c r="E2" s="85"/>
      <c r="F2" s="85"/>
      <c r="G2" s="85"/>
      <c r="H2" s="85"/>
      <c r="I2" s="85"/>
    </row>
    <row r="3" spans="5:9" x14ac:dyDescent="0.25">
      <c r="E3" s="85"/>
      <c r="F3" s="85"/>
      <c r="G3" s="85"/>
      <c r="H3" s="85"/>
      <c r="I3" s="85"/>
    </row>
    <row r="4" spans="5:9" x14ac:dyDescent="0.25">
      <c r="E4" s="85"/>
      <c r="F4" s="85"/>
      <c r="G4" s="85"/>
      <c r="H4" s="85"/>
      <c r="I4" s="85"/>
    </row>
    <row r="5" spans="5:9" ht="15" customHeight="1" x14ac:dyDescent="0.25">
      <c r="F5" s="87" t="s">
        <v>10</v>
      </c>
      <c r="G5" s="87"/>
      <c r="H5" s="87"/>
    </row>
    <row r="6" spans="5:9" x14ac:dyDescent="0.25">
      <c r="F6" s="87"/>
      <c r="G6" s="87"/>
      <c r="H6" s="87"/>
    </row>
    <row r="7" spans="5:9" x14ac:dyDescent="0.25">
      <c r="F7" s="87"/>
      <c r="G7" s="87"/>
      <c r="H7" s="87"/>
    </row>
    <row r="8" spans="5:9" x14ac:dyDescent="0.25">
      <c r="F8" s="87"/>
      <c r="G8" s="87"/>
      <c r="H8" s="87"/>
    </row>
    <row r="9" spans="5:9" x14ac:dyDescent="0.25">
      <c r="F9" s="87"/>
      <c r="G9" s="87"/>
      <c r="H9" s="87"/>
    </row>
    <row r="10" spans="5:9" ht="15" customHeight="1" x14ac:dyDescent="0.25">
      <c r="F10" s="86" t="s">
        <v>30</v>
      </c>
      <c r="G10" s="86"/>
      <c r="H10" s="86"/>
    </row>
    <row r="11" spans="5:9" x14ac:dyDescent="0.25">
      <c r="F11" s="86"/>
      <c r="G11" s="86"/>
      <c r="H11" s="86"/>
    </row>
    <row r="12" spans="5:9" x14ac:dyDescent="0.25">
      <c r="F12" s="86"/>
      <c r="G12" s="86"/>
      <c r="H12" s="86"/>
    </row>
    <row r="17" spans="4:9" ht="15" customHeight="1" x14ac:dyDescent="0.25">
      <c r="D17" s="84" t="s">
        <v>11</v>
      </c>
      <c r="E17" s="84"/>
      <c r="F17" s="84"/>
      <c r="G17" s="88" t="s">
        <v>12</v>
      </c>
      <c r="H17" s="89"/>
      <c r="I17" s="90"/>
    </row>
    <row r="18" spans="4:9" x14ac:dyDescent="0.25">
      <c r="D18" s="84"/>
      <c r="E18" s="84"/>
      <c r="F18" s="84"/>
      <c r="G18" s="91" t="s">
        <v>13</v>
      </c>
      <c r="H18" s="92"/>
      <c r="I18" s="93"/>
    </row>
    <row r="19" spans="4:9" x14ac:dyDescent="0.25">
      <c r="D19" s="84"/>
      <c r="E19" s="84"/>
      <c r="F19" s="84"/>
      <c r="G19" s="94" t="s">
        <v>14</v>
      </c>
      <c r="H19" s="95"/>
      <c r="I19" s="96"/>
    </row>
    <row r="20" spans="4:9" x14ac:dyDescent="0.25">
      <c r="D20" s="10"/>
      <c r="E20" s="10"/>
      <c r="F20" s="10"/>
      <c r="G20" s="19"/>
      <c r="H20" s="20"/>
      <c r="I20" s="21"/>
    </row>
    <row r="21" spans="4:9" x14ac:dyDescent="0.25">
      <c r="D21" s="10"/>
      <c r="E21" s="10"/>
      <c r="F21" s="10"/>
      <c r="G21" s="19"/>
      <c r="H21" s="20"/>
      <c r="I21" s="21"/>
    </row>
    <row r="22" spans="4:9" ht="15" customHeight="1" x14ac:dyDescent="0.25">
      <c r="D22" s="84" t="s">
        <v>29</v>
      </c>
      <c r="E22" s="84"/>
      <c r="F22" s="84"/>
      <c r="G22" s="94" t="s">
        <v>15</v>
      </c>
      <c r="H22" s="95"/>
      <c r="I22" s="96"/>
    </row>
    <row r="23" spans="4:9" x14ac:dyDescent="0.25">
      <c r="D23" s="84"/>
      <c r="E23" s="84"/>
      <c r="F23" s="84"/>
      <c r="G23" s="97"/>
      <c r="H23" s="98"/>
      <c r="I23" s="99"/>
    </row>
    <row r="24" spans="4:9" x14ac:dyDescent="0.25">
      <c r="D24" s="6"/>
      <c r="E24" s="6"/>
      <c r="F24" s="6"/>
    </row>
  </sheetData>
  <mergeCells count="9">
    <mergeCell ref="D22:F23"/>
    <mergeCell ref="E1:I4"/>
    <mergeCell ref="F10:H12"/>
    <mergeCell ref="F5:H9"/>
    <mergeCell ref="D17:F19"/>
    <mergeCell ref="G17:I17"/>
    <mergeCell ref="G18:I18"/>
    <mergeCell ref="G19:I19"/>
    <mergeCell ref="G22:I23"/>
  </mergeCells>
  <hyperlinks>
    <hyperlink ref="G17" location="'MÉTODO 1'!A1" display="Método 1: Valores observados"/>
    <hyperlink ref="G18" location="'MÉTODO 2'!A1" display="Método 2: Límites de fluctuación"/>
    <hyperlink ref="G17:I17" location="'MÉTODO 1'!A1" display="Método 1: Valores observados"/>
    <hyperlink ref="G19:I19" location="'MÉTODO 3'!A1" display="Método 3: Niveles óptimos"/>
    <hyperlink ref="G22:I23" location="'ÍNDICE Y BIOGRAMA'!A1" display="ÍNDICE Y BIOGRAMA"/>
  </hyperlink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3" tint="0.39997558519241921"/>
  </sheetPr>
  <dimension ref="B9:J20"/>
  <sheetViews>
    <sheetView workbookViewId="0">
      <selection activeCell="I22" sqref="I22"/>
    </sheetView>
  </sheetViews>
  <sheetFormatPr baseColWidth="10" defaultColWidth="11.42578125" defaultRowHeight="15" x14ac:dyDescent="0.25"/>
  <cols>
    <col min="1" max="16384" width="11.42578125" style="12"/>
  </cols>
  <sheetData>
    <row r="9" spans="2:10" ht="18.75" x14ac:dyDescent="0.3">
      <c r="B9" s="103" t="s">
        <v>16</v>
      </c>
      <c r="C9" s="103"/>
      <c r="D9" s="103"/>
      <c r="E9" s="103"/>
      <c r="F9" s="103"/>
      <c r="G9" s="103"/>
      <c r="H9" s="103"/>
      <c r="I9" s="103"/>
      <c r="J9" s="103"/>
    </row>
    <row r="10" spans="2:10" ht="15" customHeight="1" x14ac:dyDescent="0.25">
      <c r="B10" s="104" t="s">
        <v>17</v>
      </c>
      <c r="C10" s="104"/>
      <c r="D10" s="104"/>
      <c r="E10" s="104"/>
      <c r="F10" s="104"/>
      <c r="G10" s="104"/>
      <c r="H10" s="104"/>
      <c r="I10" s="104"/>
      <c r="J10" s="104"/>
    </row>
    <row r="11" spans="2:10" x14ac:dyDescent="0.25">
      <c r="B11" s="104"/>
      <c r="C11" s="104"/>
      <c r="D11" s="104"/>
      <c r="E11" s="104"/>
      <c r="F11" s="104"/>
      <c r="G11" s="104"/>
      <c r="H11" s="104"/>
      <c r="I11" s="104"/>
      <c r="J11" s="104"/>
    </row>
    <row r="12" spans="2:10" x14ac:dyDescent="0.25">
      <c r="B12" s="13"/>
      <c r="C12" s="13"/>
      <c r="D12" s="13"/>
      <c r="E12" s="13"/>
      <c r="F12" s="13"/>
      <c r="G12" s="13"/>
      <c r="H12" s="13"/>
      <c r="I12" s="13"/>
      <c r="J12" s="13"/>
    </row>
    <row r="13" spans="2:10" x14ac:dyDescent="0.25">
      <c r="B13" s="14"/>
      <c r="C13" s="14"/>
      <c r="D13" s="14"/>
    </row>
    <row r="14" spans="2:10" x14ac:dyDescent="0.25">
      <c r="B14" s="102" t="s">
        <v>18</v>
      </c>
      <c r="C14" s="102"/>
      <c r="D14" s="102"/>
      <c r="E14" s="102" t="s">
        <v>21</v>
      </c>
      <c r="F14" s="102"/>
      <c r="G14" s="102"/>
      <c r="H14" s="101" t="s">
        <v>22</v>
      </c>
      <c r="I14" s="101"/>
      <c r="J14" s="101"/>
    </row>
    <row r="15" spans="2:10" x14ac:dyDescent="0.25">
      <c r="B15" s="101" t="s">
        <v>19</v>
      </c>
      <c r="C15" s="101"/>
      <c r="D15" s="101"/>
      <c r="E15" s="101" t="s">
        <v>23</v>
      </c>
      <c r="F15" s="101"/>
      <c r="G15" s="101"/>
      <c r="H15" s="101" t="s">
        <v>25</v>
      </c>
      <c r="I15" s="101"/>
      <c r="J15" s="101"/>
    </row>
    <row r="16" spans="2:10" x14ac:dyDescent="0.25">
      <c r="B16" s="101" t="s">
        <v>20</v>
      </c>
      <c r="C16" s="101"/>
      <c r="D16" s="101"/>
      <c r="E16" s="101" t="s">
        <v>24</v>
      </c>
      <c r="F16" s="101"/>
      <c r="G16" s="101"/>
      <c r="H16" s="102" t="s">
        <v>26</v>
      </c>
      <c r="I16" s="102"/>
      <c r="J16" s="102"/>
    </row>
    <row r="20" spans="5:7" x14ac:dyDescent="0.25">
      <c r="E20" s="100" t="s">
        <v>27</v>
      </c>
      <c r="F20" s="100"/>
      <c r="G20" s="100"/>
    </row>
  </sheetData>
  <mergeCells count="12">
    <mergeCell ref="E20:G20"/>
    <mergeCell ref="H14:J14"/>
    <mergeCell ref="H15:J15"/>
    <mergeCell ref="H16:J16"/>
    <mergeCell ref="B9:J9"/>
    <mergeCell ref="B10:J11"/>
    <mergeCell ref="B14:D14"/>
    <mergeCell ref="B15:D15"/>
    <mergeCell ref="B16:D16"/>
    <mergeCell ref="E14:G14"/>
    <mergeCell ref="E15:G15"/>
    <mergeCell ref="E16:G16"/>
  </mergeCells>
  <hyperlinks>
    <hyperlink ref="B14:D14" location="'MÉTODO1 15X4'!A1" display="MÉTODO1 15X4"/>
    <hyperlink ref="B15:D15" location="'MÉTODO1 15X5'!A1" display="MÉTODO1 15X5"/>
    <hyperlink ref="B16:D16" location="'MÉTODO1 15X6'!A1" display="MÉTODO1 15X6"/>
    <hyperlink ref="E14:G14" location="'MÉTODO1 20X4'!A1" display="MÉTODO1 20X4"/>
    <hyperlink ref="E15:G15" location="'MÉTODO1 20X5'!A1" display="MÉTODO1 20X5"/>
    <hyperlink ref="E16:G16" location="'MÉTODO1 20X6'!A1" display="MÉTODO1 20X6"/>
    <hyperlink ref="H14:J14" location="'MÉTODO1 25X4'!A1" display="MÉTODO1 25X4"/>
    <hyperlink ref="H15:J15" location="'MÉTODO1 25X5'!A1" display="MÉTODO1 25X5"/>
    <hyperlink ref="H16:J16" location="'MÉTODO1 25X6'!A1" display="MÉTODO1 25X6"/>
    <hyperlink ref="E20:G20" location="INICIO!A1" display="INICIO"/>
  </hyperlink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theme="3" tint="0.39997558519241921"/>
  </sheetPr>
  <dimension ref="A1:N24"/>
  <sheetViews>
    <sheetView topLeftCell="B1" workbookViewId="0">
      <selection activeCell="F26" sqref="F26"/>
    </sheetView>
  </sheetViews>
  <sheetFormatPr baseColWidth="10" defaultColWidth="11.42578125" defaultRowHeight="15" x14ac:dyDescent="0.25"/>
  <cols>
    <col min="1" max="1" width="11.42578125" style="1" customWidth="1"/>
    <col min="2" max="2" width="17.28515625" style="1" customWidth="1"/>
    <col min="3" max="3" width="17" style="1" customWidth="1"/>
    <col min="4" max="4" width="15.85546875" style="1" customWidth="1"/>
    <col min="5" max="5" width="17.5703125" style="1" customWidth="1"/>
    <col min="6" max="6" width="16.42578125" style="1" customWidth="1"/>
    <col min="7" max="7" width="17.28515625" style="1" customWidth="1"/>
    <col min="8" max="8" width="14.140625" style="1" customWidth="1"/>
    <col min="9" max="9" width="18.140625" style="1" customWidth="1"/>
    <col min="10" max="10" width="14.42578125" style="1" customWidth="1"/>
    <col min="11" max="11" width="19" style="1" customWidth="1"/>
    <col min="12" max="12" width="15.85546875" style="1" customWidth="1"/>
    <col min="13" max="13" width="17.7109375" style="1" customWidth="1"/>
    <col min="14" max="16384" width="11.42578125" style="1"/>
  </cols>
  <sheetData>
    <row r="1" spans="1:14" ht="15.75" x14ac:dyDescent="0.25">
      <c r="A1" s="105" t="s">
        <v>35</v>
      </c>
      <c r="B1" s="106" t="s">
        <v>47</v>
      </c>
      <c r="C1" s="106"/>
      <c r="D1" s="106"/>
      <c r="E1" s="106"/>
      <c r="F1" s="106" t="s">
        <v>47</v>
      </c>
      <c r="G1" s="106"/>
      <c r="H1" s="106"/>
      <c r="I1" s="106"/>
      <c r="J1" s="107" t="s">
        <v>47</v>
      </c>
      <c r="K1" s="107"/>
      <c r="L1" s="107"/>
      <c r="M1" s="107"/>
      <c r="N1" s="108" t="s">
        <v>2</v>
      </c>
    </row>
    <row r="2" spans="1:14" ht="77.25" customHeight="1" x14ac:dyDescent="0.25">
      <c r="A2" s="105"/>
      <c r="B2" s="53" t="s">
        <v>56</v>
      </c>
      <c r="C2" s="53" t="s">
        <v>57</v>
      </c>
      <c r="D2" s="53" t="s">
        <v>58</v>
      </c>
      <c r="E2" s="53" t="s">
        <v>59</v>
      </c>
      <c r="F2" s="53" t="s">
        <v>56</v>
      </c>
      <c r="G2" s="53" t="s">
        <v>57</v>
      </c>
      <c r="H2" s="53" t="s">
        <v>58</v>
      </c>
      <c r="I2" s="53" t="s">
        <v>59</v>
      </c>
      <c r="J2" s="55" t="s">
        <v>56</v>
      </c>
      <c r="K2" s="55" t="s">
        <v>57</v>
      </c>
      <c r="L2" s="55" t="s">
        <v>58</v>
      </c>
      <c r="M2" s="55" t="s">
        <v>59</v>
      </c>
      <c r="N2" s="108"/>
    </row>
    <row r="3" spans="1:14" ht="15" customHeight="1" x14ac:dyDescent="0.25">
      <c r="A3" s="105"/>
      <c r="B3" s="54">
        <v>1</v>
      </c>
      <c r="C3" s="54">
        <v>1</v>
      </c>
      <c r="D3" s="54">
        <v>1</v>
      </c>
      <c r="E3" s="54">
        <v>1</v>
      </c>
      <c r="F3" s="54"/>
      <c r="G3" s="54"/>
      <c r="H3" s="54"/>
      <c r="I3" s="54"/>
      <c r="J3" s="63"/>
      <c r="K3" s="63"/>
      <c r="L3" s="63"/>
      <c r="M3" s="63"/>
      <c r="N3" s="108"/>
    </row>
    <row r="4" spans="1:14" ht="15" customHeight="1" x14ac:dyDescent="0.25">
      <c r="A4" s="47">
        <v>2010</v>
      </c>
      <c r="B4" s="61">
        <v>1332000000</v>
      </c>
      <c r="C4" s="61">
        <v>85.139999999999986</v>
      </c>
      <c r="D4" s="49">
        <v>1599</v>
      </c>
      <c r="E4" s="49">
        <v>11850</v>
      </c>
      <c r="F4" s="134">
        <f>IF(B$3=0,B4*(-1),B4)</f>
        <v>1332000000</v>
      </c>
      <c r="G4" s="134">
        <f t="shared" ref="G4:I6" si="0">IF(C$3=0,C4*(-1),C4)</f>
        <v>85.139999999999986</v>
      </c>
      <c r="H4" s="134">
        <f t="shared" si="0"/>
        <v>1599</v>
      </c>
      <c r="I4" s="134">
        <f t="shared" si="0"/>
        <v>11850</v>
      </c>
      <c r="J4" s="64">
        <f t="shared" ref="J4:J6" si="1">(F4-F$21)/(F$20-F$21)</f>
        <v>0.49110665004227894</v>
      </c>
      <c r="K4" s="64">
        <f t="shared" ref="K4:K6" si="2">(G4-G$21)/(G$20-G$21)</f>
        <v>0</v>
      </c>
      <c r="L4" s="64">
        <f t="shared" ref="L4:L6" si="3">(H4-H$21)/(H$20-H$21)</f>
        <v>1</v>
      </c>
      <c r="M4" s="64">
        <f t="shared" ref="M4:M6" si="4">(I4-I$21)/(I$20-I$21)</f>
        <v>0</v>
      </c>
      <c r="N4" s="23">
        <f>AVERAGE(J4:M4)</f>
        <v>0.37277666251056973</v>
      </c>
    </row>
    <row r="5" spans="1:14" ht="15" customHeight="1" x14ac:dyDescent="0.25">
      <c r="A5" s="47">
        <v>2011</v>
      </c>
      <c r="B5" s="61">
        <v>2158912000</v>
      </c>
      <c r="C5" s="61">
        <v>129</v>
      </c>
      <c r="D5" s="49">
        <v>1572</v>
      </c>
      <c r="E5" s="49">
        <v>15500</v>
      </c>
      <c r="F5" s="134">
        <f t="shared" ref="F5:F6" si="5">IF(B$3=0,B5*(-1),B5)</f>
        <v>2158912000</v>
      </c>
      <c r="G5" s="134">
        <f t="shared" si="0"/>
        <v>129</v>
      </c>
      <c r="H5" s="134">
        <f t="shared" si="0"/>
        <v>1572</v>
      </c>
      <c r="I5" s="134">
        <f t="shared" si="0"/>
        <v>15500</v>
      </c>
      <c r="J5" s="64">
        <f t="shared" si="1"/>
        <v>1</v>
      </c>
      <c r="K5" s="64">
        <f t="shared" si="2"/>
        <v>0.39209726443769005</v>
      </c>
      <c r="L5" s="64">
        <f t="shared" si="3"/>
        <v>0.70652173913043481</v>
      </c>
      <c r="M5" s="64">
        <f t="shared" si="4"/>
        <v>0.75915141430948418</v>
      </c>
      <c r="N5" s="23">
        <f t="shared" ref="N5:N6" si="6">AVERAGE(J5:M5)</f>
        <v>0.71444260446940222</v>
      </c>
    </row>
    <row r="6" spans="1:14" ht="15.75" x14ac:dyDescent="0.25">
      <c r="A6" s="47">
        <v>2012</v>
      </c>
      <c r="B6" s="61">
        <v>533990000</v>
      </c>
      <c r="C6" s="61">
        <v>197</v>
      </c>
      <c r="D6" s="49">
        <v>1507</v>
      </c>
      <c r="E6" s="49">
        <v>16658</v>
      </c>
      <c r="F6" s="134">
        <f t="shared" si="5"/>
        <v>533990000</v>
      </c>
      <c r="G6" s="134">
        <f t="shared" si="0"/>
        <v>197</v>
      </c>
      <c r="H6" s="134">
        <f t="shared" si="0"/>
        <v>1507</v>
      </c>
      <c r="I6" s="134">
        <f t="shared" si="0"/>
        <v>16658</v>
      </c>
      <c r="J6" s="64">
        <f t="shared" si="1"/>
        <v>0</v>
      </c>
      <c r="K6" s="64">
        <f t="shared" si="2"/>
        <v>1</v>
      </c>
      <c r="L6" s="64">
        <f t="shared" si="3"/>
        <v>0</v>
      </c>
      <c r="M6" s="64">
        <f t="shared" si="4"/>
        <v>1</v>
      </c>
      <c r="N6" s="23">
        <f t="shared" si="6"/>
        <v>0.5</v>
      </c>
    </row>
    <row r="7" spans="1:14" ht="15.75" x14ac:dyDescent="0.25">
      <c r="A7" s="73"/>
      <c r="B7" s="66"/>
      <c r="C7" s="66"/>
      <c r="D7" s="67"/>
      <c r="E7" s="67"/>
      <c r="F7" s="66"/>
      <c r="G7" s="66"/>
      <c r="H7" s="66"/>
      <c r="I7" s="66"/>
      <c r="J7" s="31"/>
      <c r="K7" s="31"/>
      <c r="L7" s="31"/>
      <c r="M7" s="31"/>
      <c r="N7" s="68"/>
    </row>
    <row r="8" spans="1:14" ht="15.75" x14ac:dyDescent="0.25">
      <c r="A8" s="73"/>
      <c r="B8" s="66"/>
      <c r="C8" s="66"/>
      <c r="D8" s="67"/>
      <c r="E8" s="67"/>
      <c r="F8" s="66"/>
      <c r="G8" s="66"/>
      <c r="H8" s="66"/>
      <c r="I8" s="66"/>
      <c r="J8" s="31"/>
      <c r="K8" s="31"/>
      <c r="L8" s="31"/>
      <c r="M8" s="31"/>
      <c r="N8" s="68"/>
    </row>
    <row r="9" spans="1:14" ht="15.75" hidden="1" x14ac:dyDescent="0.25">
      <c r="A9" s="65"/>
      <c r="B9" s="66"/>
      <c r="C9" s="66"/>
      <c r="D9" s="67"/>
      <c r="E9" s="67"/>
      <c r="F9" s="66"/>
      <c r="G9" s="66"/>
      <c r="H9" s="66"/>
      <c r="I9" s="66"/>
      <c r="J9" s="31"/>
      <c r="K9" s="31"/>
      <c r="L9" s="31"/>
      <c r="M9" s="31"/>
      <c r="N9" s="68"/>
    </row>
    <row r="10" spans="1:14" ht="15.75" hidden="1" x14ac:dyDescent="0.25">
      <c r="A10" s="65"/>
      <c r="B10" s="66"/>
      <c r="C10" s="66"/>
      <c r="D10" s="67"/>
      <c r="E10" s="67"/>
      <c r="F10" s="66"/>
      <c r="G10" s="66"/>
      <c r="H10" s="66"/>
      <c r="I10" s="66"/>
      <c r="J10" s="31"/>
      <c r="K10" s="31"/>
      <c r="L10" s="31"/>
      <c r="M10" s="31"/>
      <c r="N10" s="68"/>
    </row>
    <row r="11" spans="1:14" ht="15.75" hidden="1" x14ac:dyDescent="0.25">
      <c r="A11" s="65"/>
      <c r="B11" s="66"/>
      <c r="C11" s="66"/>
      <c r="D11" s="67"/>
      <c r="E11" s="67"/>
      <c r="F11" s="66"/>
      <c r="G11" s="66"/>
      <c r="H11" s="66"/>
      <c r="I11" s="66"/>
      <c r="J11" s="31"/>
      <c r="K11" s="31"/>
      <c r="L11" s="31"/>
      <c r="M11" s="31"/>
      <c r="N11" s="68"/>
    </row>
    <row r="12" spans="1:14" ht="15.75" hidden="1" x14ac:dyDescent="0.25">
      <c r="A12" s="65"/>
      <c r="B12" s="66"/>
      <c r="C12" s="66"/>
      <c r="D12" s="67"/>
      <c r="E12" s="67"/>
      <c r="F12" s="66"/>
      <c r="G12" s="66"/>
      <c r="H12" s="66"/>
      <c r="I12" s="66"/>
      <c r="J12" s="31"/>
      <c r="K12" s="31"/>
      <c r="L12" s="31"/>
      <c r="M12" s="31"/>
      <c r="N12" s="68"/>
    </row>
    <row r="13" spans="1:14" ht="15.75" hidden="1" x14ac:dyDescent="0.25">
      <c r="A13" s="65"/>
      <c r="B13" s="66"/>
      <c r="C13" s="66"/>
      <c r="D13" s="67"/>
      <c r="E13" s="67"/>
      <c r="F13" s="66"/>
      <c r="G13" s="66"/>
      <c r="H13" s="66"/>
      <c r="I13" s="66"/>
      <c r="J13" s="31"/>
      <c r="K13" s="31"/>
      <c r="L13" s="31"/>
      <c r="M13" s="31"/>
      <c r="N13" s="68"/>
    </row>
    <row r="14" spans="1:14" ht="15.75" hidden="1" x14ac:dyDescent="0.25">
      <c r="A14" s="65"/>
      <c r="B14" s="66"/>
      <c r="C14" s="66"/>
      <c r="D14" s="67"/>
      <c r="E14" s="67"/>
      <c r="F14" s="66"/>
      <c r="G14" s="66"/>
      <c r="H14" s="66"/>
      <c r="I14" s="66"/>
      <c r="J14" s="31"/>
      <c r="K14" s="31"/>
      <c r="L14" s="31"/>
      <c r="M14" s="31"/>
      <c r="N14" s="68"/>
    </row>
    <row r="15" spans="1:14" ht="15.75" hidden="1" x14ac:dyDescent="0.25">
      <c r="A15" s="65"/>
      <c r="B15" s="66"/>
      <c r="C15" s="66"/>
      <c r="D15" s="67"/>
      <c r="E15" s="67"/>
      <c r="F15" s="66"/>
      <c r="G15" s="66"/>
      <c r="H15" s="66"/>
      <c r="I15" s="66"/>
      <c r="J15" s="31"/>
      <c r="K15" s="31"/>
      <c r="L15" s="31"/>
      <c r="M15" s="31"/>
      <c r="N15" s="68"/>
    </row>
    <row r="16" spans="1:14" ht="15.75" hidden="1" x14ac:dyDescent="0.25">
      <c r="A16" s="65"/>
      <c r="B16" s="66"/>
      <c r="C16" s="66"/>
      <c r="D16" s="67"/>
      <c r="E16" s="67"/>
      <c r="F16" s="66"/>
      <c r="G16" s="66"/>
      <c r="H16" s="66"/>
      <c r="I16" s="66"/>
      <c r="J16" s="31"/>
      <c r="K16" s="31"/>
      <c r="L16" s="31"/>
      <c r="M16" s="31"/>
      <c r="N16" s="68"/>
    </row>
    <row r="17" spans="1:14" ht="15.75" hidden="1" x14ac:dyDescent="0.25">
      <c r="A17" s="65"/>
      <c r="B17" s="66"/>
      <c r="C17" s="66"/>
      <c r="D17" s="67"/>
      <c r="E17" s="67"/>
      <c r="F17" s="66"/>
      <c r="G17" s="66"/>
      <c r="H17" s="66"/>
      <c r="I17" s="66"/>
      <c r="J17" s="31"/>
      <c r="K17" s="31"/>
      <c r="L17" s="31"/>
      <c r="M17" s="31"/>
      <c r="N17" s="68"/>
    </row>
    <row r="18" spans="1:14" ht="15.75" hidden="1" x14ac:dyDescent="0.25">
      <c r="A18" s="65"/>
      <c r="B18" s="66"/>
      <c r="C18" s="66"/>
      <c r="D18" s="67"/>
      <c r="E18" s="67"/>
      <c r="F18" s="66"/>
      <c r="G18" s="66"/>
      <c r="H18" s="66"/>
      <c r="I18" s="66"/>
      <c r="J18" s="31"/>
      <c r="K18" s="31"/>
      <c r="L18" s="31"/>
      <c r="M18" s="31"/>
      <c r="N18" s="68"/>
    </row>
    <row r="19" spans="1:14" ht="15.75" hidden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31"/>
      <c r="K19" s="31"/>
      <c r="L19" s="31"/>
      <c r="M19" s="31"/>
      <c r="N19" s="31"/>
    </row>
    <row r="20" spans="1:14" ht="15.75" x14ac:dyDescent="0.25">
      <c r="A20" s="45" t="s">
        <v>0</v>
      </c>
      <c r="B20" s="46">
        <f>MAX(B4:B6)</f>
        <v>2158912000</v>
      </c>
      <c r="C20" s="46">
        <f t="shared" ref="C20:I20" si="7">MAX(C4:C6)</f>
        <v>197</v>
      </c>
      <c r="D20" s="46">
        <f t="shared" si="7"/>
        <v>1599</v>
      </c>
      <c r="E20" s="46">
        <f t="shared" si="7"/>
        <v>16658</v>
      </c>
      <c r="F20" s="46">
        <f t="shared" si="7"/>
        <v>2158912000</v>
      </c>
      <c r="G20" s="46">
        <f t="shared" si="7"/>
        <v>197</v>
      </c>
      <c r="H20" s="46">
        <f t="shared" si="7"/>
        <v>1599</v>
      </c>
      <c r="I20" s="46">
        <f t="shared" si="7"/>
        <v>16658</v>
      </c>
      <c r="J20" s="31"/>
      <c r="K20" s="31"/>
      <c r="L20" s="31"/>
      <c r="M20" s="31"/>
      <c r="N20" s="31"/>
    </row>
    <row r="21" spans="1:14" ht="15.75" x14ac:dyDescent="0.25">
      <c r="A21" s="45" t="s">
        <v>1</v>
      </c>
      <c r="B21" s="46">
        <f>MIN(B4:B6)</f>
        <v>533990000</v>
      </c>
      <c r="C21" s="46">
        <f t="shared" ref="C21:I21" si="8">MIN(C4:C6)</f>
        <v>85.139999999999986</v>
      </c>
      <c r="D21" s="46">
        <f t="shared" si="8"/>
        <v>1507</v>
      </c>
      <c r="E21" s="46">
        <f t="shared" si="8"/>
        <v>11850</v>
      </c>
      <c r="F21" s="46">
        <f t="shared" si="8"/>
        <v>533990000</v>
      </c>
      <c r="G21" s="46">
        <f t="shared" si="8"/>
        <v>85.139999999999986</v>
      </c>
      <c r="H21" s="46">
        <f t="shared" si="8"/>
        <v>1507</v>
      </c>
      <c r="I21" s="46">
        <f t="shared" si="8"/>
        <v>11850</v>
      </c>
      <c r="J21" s="31"/>
      <c r="K21" s="31"/>
      <c r="L21" s="31"/>
      <c r="M21" s="31"/>
      <c r="N21" s="31"/>
    </row>
    <row r="22" spans="1:14" ht="15.75" x14ac:dyDescent="0.25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</row>
    <row r="23" spans="1:14" x14ac:dyDescent="0.25">
      <c r="A23" s="8" t="s">
        <v>27</v>
      </c>
      <c r="B23" s="7"/>
      <c r="C23" s="7"/>
    </row>
    <row r="24" spans="1:14" x14ac:dyDescent="0.25">
      <c r="A24" s="9" t="s">
        <v>28</v>
      </c>
    </row>
  </sheetData>
  <mergeCells count="5">
    <mergeCell ref="A1:A3"/>
    <mergeCell ref="B1:E1"/>
    <mergeCell ref="F1:I1"/>
    <mergeCell ref="J1:M1"/>
    <mergeCell ref="N1:N3"/>
  </mergeCells>
  <conditionalFormatting sqref="N7:N18">
    <cfRule type="cellIs" dxfId="44" priority="6" operator="between">
      <formula>0.8</formula>
      <formula>1</formula>
    </cfRule>
    <cfRule type="cellIs" dxfId="43" priority="7" operator="between">
      <formula>0.6</formula>
      <formula>0.8</formula>
    </cfRule>
    <cfRule type="cellIs" dxfId="42" priority="8" operator="between">
      <formula>0.4</formula>
      <formula>0.6</formula>
    </cfRule>
    <cfRule type="cellIs" dxfId="41" priority="9" operator="between">
      <formula>0.2</formula>
      <formula>0.4</formula>
    </cfRule>
    <cfRule type="cellIs" dxfId="40" priority="10" operator="between">
      <formula>0</formula>
      <formula>0.2</formula>
    </cfRule>
  </conditionalFormatting>
  <conditionalFormatting sqref="N4:N6">
    <cfRule type="cellIs" dxfId="39" priority="1" operator="between">
      <formula>0.8</formula>
      <formula>1</formula>
    </cfRule>
    <cfRule type="cellIs" dxfId="38" priority="2" operator="between">
      <formula>0.6</formula>
      <formula>0.8</formula>
    </cfRule>
    <cfRule type="cellIs" dxfId="37" priority="3" operator="between">
      <formula>0.4</formula>
      <formula>0.6</formula>
    </cfRule>
    <cfRule type="cellIs" dxfId="36" priority="4" operator="between">
      <formula>0.2</formula>
      <formula>0.4</formula>
    </cfRule>
    <cfRule type="cellIs" dxfId="35" priority="5" operator="between">
      <formula>0</formula>
      <formula>0.2</formula>
    </cfRule>
  </conditionalFormatting>
  <hyperlinks>
    <hyperlink ref="A23:C23" location="INICIO!A1" display="INICIO"/>
    <hyperlink ref="A24" location="'MÉTODO 1'!A1" display="MÉTODO 1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3" tint="0.39997558519241921"/>
  </sheetPr>
  <dimension ref="A1:N28"/>
  <sheetViews>
    <sheetView workbookViewId="0">
      <selection activeCell="F4" sqref="F4:I6"/>
    </sheetView>
  </sheetViews>
  <sheetFormatPr baseColWidth="10" defaultColWidth="11.42578125" defaultRowHeight="15" x14ac:dyDescent="0.25"/>
  <cols>
    <col min="1" max="1" width="11.42578125" style="2"/>
    <col min="2" max="2" width="16.5703125" style="2" customWidth="1"/>
    <col min="3" max="3" width="12.28515625" style="2" customWidth="1"/>
    <col min="4" max="4" width="14.28515625" style="2" customWidth="1"/>
    <col min="5" max="5" width="16.140625" style="2" customWidth="1"/>
    <col min="6" max="6" width="17.28515625" style="2" customWidth="1"/>
    <col min="7" max="7" width="13.42578125" style="2" customWidth="1"/>
    <col min="8" max="8" width="13.7109375" style="2" customWidth="1"/>
    <col min="9" max="9" width="16.85546875" style="2" customWidth="1"/>
    <col min="10" max="10" width="16.7109375" style="2" customWidth="1"/>
    <col min="11" max="11" width="14.140625" style="2" customWidth="1"/>
    <col min="12" max="12" width="14.85546875" style="2" customWidth="1"/>
    <col min="13" max="13" width="15.85546875" style="2" customWidth="1"/>
    <col min="14" max="16384" width="11.42578125" style="2"/>
  </cols>
  <sheetData>
    <row r="1" spans="1:14" ht="15.75" x14ac:dyDescent="0.25">
      <c r="A1" s="109" t="s">
        <v>35</v>
      </c>
      <c r="B1" s="106" t="s">
        <v>62</v>
      </c>
      <c r="C1" s="106"/>
      <c r="D1" s="106"/>
      <c r="E1" s="106"/>
      <c r="F1" s="106" t="s">
        <v>62</v>
      </c>
      <c r="G1" s="106"/>
      <c r="H1" s="106"/>
      <c r="I1" s="106"/>
      <c r="J1" s="111" t="s">
        <v>62</v>
      </c>
      <c r="K1" s="111"/>
      <c r="L1" s="111"/>
      <c r="M1" s="111"/>
      <c r="N1" s="112" t="s">
        <v>2</v>
      </c>
    </row>
    <row r="2" spans="1:14" ht="94.5" customHeight="1" x14ac:dyDescent="0.25">
      <c r="A2" s="109"/>
      <c r="B2" s="53" t="s">
        <v>53</v>
      </c>
      <c r="C2" s="53" t="s">
        <v>60</v>
      </c>
      <c r="D2" s="53" t="s">
        <v>61</v>
      </c>
      <c r="E2" s="53" t="s">
        <v>63</v>
      </c>
      <c r="F2" s="53" t="s">
        <v>53</v>
      </c>
      <c r="G2" s="53" t="s">
        <v>60</v>
      </c>
      <c r="H2" s="53" t="s">
        <v>61</v>
      </c>
      <c r="I2" s="53" t="s">
        <v>63</v>
      </c>
      <c r="J2" s="55" t="s">
        <v>53</v>
      </c>
      <c r="K2" s="55" t="s">
        <v>60</v>
      </c>
      <c r="L2" s="55" t="s">
        <v>61</v>
      </c>
      <c r="M2" s="55" t="s">
        <v>63</v>
      </c>
      <c r="N2" s="112"/>
    </row>
    <row r="3" spans="1:14" ht="15.75" x14ac:dyDescent="0.25">
      <c r="A3" s="110"/>
      <c r="B3" s="54">
        <v>1</v>
      </c>
      <c r="C3" s="54">
        <v>1</v>
      </c>
      <c r="D3" s="54">
        <v>1</v>
      </c>
      <c r="E3" s="54">
        <v>1</v>
      </c>
      <c r="F3" s="54">
        <v>1</v>
      </c>
      <c r="G3" s="54">
        <v>1</v>
      </c>
      <c r="H3" s="54">
        <v>1</v>
      </c>
      <c r="I3" s="54">
        <v>1</v>
      </c>
      <c r="J3" s="56">
        <v>1</v>
      </c>
      <c r="K3" s="56">
        <v>1</v>
      </c>
      <c r="L3" s="56">
        <v>1</v>
      </c>
      <c r="M3" s="56">
        <v>1</v>
      </c>
      <c r="N3" s="113"/>
    </row>
    <row r="4" spans="1:14" ht="15.75" x14ac:dyDescent="0.25">
      <c r="A4" s="47">
        <v>2010</v>
      </c>
      <c r="B4" s="61">
        <v>646392.07200000004</v>
      </c>
      <c r="C4" s="61">
        <v>548272</v>
      </c>
      <c r="D4" s="49">
        <v>233692</v>
      </c>
      <c r="E4" s="49">
        <v>1028244800</v>
      </c>
      <c r="F4" s="134">
        <f>IF(B$3=0,B4*(-1),B4)</f>
        <v>646392.07200000004</v>
      </c>
      <c r="G4" s="134">
        <f>IF(C$3=0,C4*(-1),C4)</f>
        <v>548272</v>
      </c>
      <c r="H4" s="134">
        <f>IF(D$3=0,D4*(-1),D4)</f>
        <v>233692</v>
      </c>
      <c r="I4" s="134">
        <f>IF(E$3=0,E4*(-1),E4)</f>
        <v>1028244800</v>
      </c>
      <c r="J4" s="34">
        <f>(F4-F$26)/(F$25-F$26)</f>
        <v>0</v>
      </c>
      <c r="K4" s="34">
        <f t="shared" ref="K4:M6" si="0">(G4-G$26)/(G$25-G$26)</f>
        <v>1</v>
      </c>
      <c r="L4" s="34">
        <f t="shared" si="0"/>
        <v>0</v>
      </c>
      <c r="M4" s="34">
        <f t="shared" si="0"/>
        <v>0</v>
      </c>
      <c r="N4" s="23">
        <f>AVERAGE(J4:M4)</f>
        <v>0.25</v>
      </c>
    </row>
    <row r="5" spans="1:14" ht="15.75" x14ac:dyDescent="0.25">
      <c r="A5" s="47">
        <v>2011</v>
      </c>
      <c r="B5" s="61">
        <v>655716.25800000003</v>
      </c>
      <c r="C5" s="61">
        <v>534686.5</v>
      </c>
      <c r="D5" s="49">
        <v>237063</v>
      </c>
      <c r="E5" s="49">
        <v>1043077200</v>
      </c>
      <c r="F5" s="134">
        <f t="shared" ref="F5:F6" si="1">IF(B$3=0,B5*(-1),B5)</f>
        <v>655716.25800000003</v>
      </c>
      <c r="G5" s="134">
        <f t="shared" ref="G5:G6" si="2">IF(C$3=0,C5*(-1),C5)</f>
        <v>534686.5</v>
      </c>
      <c r="H5" s="134">
        <f t="shared" ref="H5:H6" si="3">IF(D$3=0,D5*(-1),D5)</f>
        <v>237063</v>
      </c>
      <c r="I5" s="134">
        <f t="shared" ref="I5:I6" si="4">IF(E$3=0,E5*(-1),E5)</f>
        <v>1043077200</v>
      </c>
      <c r="J5" s="34">
        <f t="shared" ref="J5:J6" si="5">(F5-F$26)/(F$25-F$26)</f>
        <v>0.31259272997032606</v>
      </c>
      <c r="K5" s="34">
        <f t="shared" si="0"/>
        <v>0.33333333333333331</v>
      </c>
      <c r="L5" s="34">
        <f t="shared" si="0"/>
        <v>0.31259272997032639</v>
      </c>
      <c r="M5" s="34">
        <f t="shared" si="0"/>
        <v>0.31259272997032639</v>
      </c>
      <c r="N5" s="23">
        <f t="shared" ref="N5:N6" si="6">AVERAGE(J5:M5)</f>
        <v>0.31777788081107805</v>
      </c>
    </row>
    <row r="6" spans="1:14" ht="15.75" x14ac:dyDescent="0.25">
      <c r="A6" s="47">
        <v>2012</v>
      </c>
      <c r="B6" s="61">
        <v>676220.61600000004</v>
      </c>
      <c r="C6" s="61">
        <v>527893.75</v>
      </c>
      <c r="D6" s="49">
        <v>244476</v>
      </c>
      <c r="E6" s="49">
        <v>1075694400</v>
      </c>
      <c r="F6" s="134">
        <f t="shared" si="1"/>
        <v>676220.61600000004</v>
      </c>
      <c r="G6" s="134">
        <f t="shared" si="2"/>
        <v>527893.75</v>
      </c>
      <c r="H6" s="134">
        <f t="shared" si="3"/>
        <v>244476</v>
      </c>
      <c r="I6" s="134">
        <f t="shared" si="4"/>
        <v>1075694400</v>
      </c>
      <c r="J6" s="34">
        <f t="shared" si="5"/>
        <v>1</v>
      </c>
      <c r="K6" s="34">
        <f t="shared" si="0"/>
        <v>0</v>
      </c>
      <c r="L6" s="34">
        <f t="shared" si="0"/>
        <v>1</v>
      </c>
      <c r="M6" s="34">
        <f t="shared" si="0"/>
        <v>1</v>
      </c>
      <c r="N6" s="23">
        <f t="shared" si="6"/>
        <v>0.75</v>
      </c>
    </row>
    <row r="7" spans="1:14" ht="15.75" x14ac:dyDescent="0.25">
      <c r="A7" s="69"/>
      <c r="B7" s="66"/>
      <c r="C7" s="66"/>
      <c r="D7" s="67"/>
      <c r="E7" s="67"/>
      <c r="F7" s="66"/>
      <c r="G7" s="66"/>
      <c r="H7" s="66"/>
      <c r="I7" s="66"/>
      <c r="J7" s="66"/>
      <c r="K7" s="66"/>
      <c r="L7" s="66"/>
      <c r="M7" s="66"/>
      <c r="N7" s="68"/>
    </row>
    <row r="8" spans="1:14" ht="15.75" x14ac:dyDescent="0.25">
      <c r="A8" s="69"/>
      <c r="B8" s="66"/>
      <c r="C8" s="66"/>
      <c r="D8" s="67"/>
      <c r="E8" s="67"/>
      <c r="F8" s="66"/>
      <c r="G8" s="66"/>
      <c r="H8" s="66"/>
      <c r="I8" s="66"/>
      <c r="J8" s="66"/>
      <c r="K8" s="66"/>
      <c r="L8" s="66"/>
      <c r="M8" s="66"/>
      <c r="N8" s="68"/>
    </row>
    <row r="9" spans="1:14" ht="15.75" hidden="1" x14ac:dyDescent="0.25">
      <c r="A9" s="35"/>
      <c r="B9" s="36"/>
      <c r="C9" s="37"/>
      <c r="D9" s="38"/>
      <c r="E9" s="39"/>
      <c r="F9" s="40"/>
      <c r="G9" s="41"/>
      <c r="H9" s="41"/>
      <c r="I9" s="42"/>
      <c r="J9" s="43"/>
      <c r="K9" s="43"/>
      <c r="L9" s="43"/>
      <c r="M9" s="43"/>
      <c r="N9" s="26"/>
    </row>
    <row r="10" spans="1:14" ht="15.75" hidden="1" x14ac:dyDescent="0.25">
      <c r="A10" s="35"/>
      <c r="B10" s="36"/>
      <c r="C10" s="37"/>
      <c r="D10" s="38"/>
      <c r="E10" s="39"/>
      <c r="F10" s="40"/>
      <c r="G10" s="41"/>
      <c r="H10" s="41"/>
      <c r="I10" s="42"/>
      <c r="J10" s="43"/>
      <c r="K10" s="43"/>
      <c r="L10" s="43"/>
      <c r="M10" s="43"/>
      <c r="N10" s="26"/>
    </row>
    <row r="11" spans="1:14" ht="15.75" hidden="1" x14ac:dyDescent="0.25">
      <c r="A11" s="35"/>
      <c r="B11" s="36"/>
      <c r="C11" s="37"/>
      <c r="D11" s="38"/>
      <c r="E11" s="39"/>
      <c r="F11" s="40"/>
      <c r="G11" s="41"/>
      <c r="H11" s="41"/>
      <c r="I11" s="42"/>
      <c r="J11" s="43"/>
      <c r="K11" s="43"/>
      <c r="L11" s="43"/>
      <c r="M11" s="43"/>
      <c r="N11" s="26"/>
    </row>
    <row r="12" spans="1:14" ht="15.75" hidden="1" x14ac:dyDescent="0.25">
      <c r="A12" s="35"/>
      <c r="B12" s="36"/>
      <c r="C12" s="37"/>
      <c r="D12" s="38"/>
      <c r="E12" s="39"/>
      <c r="F12" s="40"/>
      <c r="G12" s="41"/>
      <c r="H12" s="41"/>
      <c r="I12" s="42"/>
      <c r="J12" s="43"/>
      <c r="K12" s="43"/>
      <c r="L12" s="43"/>
      <c r="M12" s="43"/>
      <c r="N12" s="26"/>
    </row>
    <row r="13" spans="1:14" ht="15.75" hidden="1" x14ac:dyDescent="0.25">
      <c r="A13" s="35"/>
      <c r="B13" s="36"/>
      <c r="C13" s="37"/>
      <c r="D13" s="38"/>
      <c r="E13" s="39"/>
      <c r="F13" s="40"/>
      <c r="G13" s="41"/>
      <c r="H13" s="41"/>
      <c r="I13" s="42"/>
      <c r="J13" s="43"/>
      <c r="K13" s="43"/>
      <c r="L13" s="43"/>
      <c r="M13" s="43"/>
      <c r="N13" s="26"/>
    </row>
    <row r="14" spans="1:14" ht="15.75" hidden="1" x14ac:dyDescent="0.25">
      <c r="A14" s="35"/>
      <c r="B14" s="36"/>
      <c r="C14" s="37"/>
      <c r="D14" s="38"/>
      <c r="E14" s="39"/>
      <c r="F14" s="40"/>
      <c r="G14" s="41"/>
      <c r="H14" s="41"/>
      <c r="I14" s="42"/>
      <c r="J14" s="43"/>
      <c r="K14" s="43"/>
      <c r="L14" s="43"/>
      <c r="M14" s="43"/>
      <c r="N14" s="26"/>
    </row>
    <row r="15" spans="1:14" ht="15.75" hidden="1" x14ac:dyDescent="0.25">
      <c r="A15" s="35"/>
      <c r="B15" s="36"/>
      <c r="C15" s="37"/>
      <c r="D15" s="38"/>
      <c r="E15" s="39"/>
      <c r="F15" s="40"/>
      <c r="G15" s="41"/>
      <c r="H15" s="41"/>
      <c r="I15" s="42"/>
      <c r="J15" s="43"/>
      <c r="K15" s="43"/>
      <c r="L15" s="43"/>
      <c r="M15" s="43"/>
      <c r="N15" s="26"/>
    </row>
    <row r="16" spans="1:14" ht="15.75" hidden="1" x14ac:dyDescent="0.25">
      <c r="A16" s="35"/>
      <c r="B16" s="36"/>
      <c r="C16" s="37"/>
      <c r="D16" s="38"/>
      <c r="E16" s="39"/>
      <c r="F16" s="40"/>
      <c r="G16" s="41"/>
      <c r="H16" s="41"/>
      <c r="I16" s="42"/>
      <c r="J16" s="43"/>
      <c r="K16" s="43"/>
      <c r="L16" s="43"/>
      <c r="M16" s="43"/>
      <c r="N16" s="26"/>
    </row>
    <row r="17" spans="1:14" ht="15.75" hidden="1" x14ac:dyDescent="0.25">
      <c r="A17" s="35"/>
      <c r="B17" s="36"/>
      <c r="C17" s="37"/>
      <c r="D17" s="38"/>
      <c r="E17" s="39"/>
      <c r="F17" s="40"/>
      <c r="G17" s="41"/>
      <c r="H17" s="41"/>
      <c r="I17" s="42"/>
      <c r="J17" s="43"/>
      <c r="K17" s="43"/>
      <c r="L17" s="43"/>
      <c r="M17" s="43"/>
      <c r="N17" s="26"/>
    </row>
    <row r="18" spans="1:14" ht="15.75" hidden="1" x14ac:dyDescent="0.25">
      <c r="A18" s="35"/>
      <c r="B18" s="36"/>
      <c r="C18" s="37"/>
      <c r="D18" s="38"/>
      <c r="E18" s="39"/>
      <c r="F18" s="40"/>
      <c r="G18" s="41"/>
      <c r="H18" s="41"/>
      <c r="I18" s="42"/>
      <c r="J18" s="43"/>
      <c r="K18" s="43"/>
      <c r="L18" s="43"/>
      <c r="M18" s="43"/>
      <c r="N18" s="26"/>
    </row>
    <row r="19" spans="1:14" ht="15.75" hidden="1" x14ac:dyDescent="0.25">
      <c r="A19" s="35"/>
      <c r="B19" s="36"/>
      <c r="C19" s="37"/>
      <c r="D19" s="38"/>
      <c r="E19" s="39"/>
      <c r="F19" s="40"/>
      <c r="G19" s="41"/>
      <c r="H19" s="41"/>
      <c r="I19" s="42"/>
      <c r="J19" s="43"/>
      <c r="K19" s="43"/>
      <c r="L19" s="43"/>
      <c r="M19" s="43"/>
      <c r="N19" s="26"/>
    </row>
    <row r="20" spans="1:14" ht="15.75" hidden="1" x14ac:dyDescent="0.25">
      <c r="A20" s="35"/>
      <c r="B20" s="37"/>
      <c r="C20" s="37"/>
      <c r="D20" s="38"/>
      <c r="E20" s="39"/>
      <c r="F20" s="40"/>
      <c r="G20" s="41"/>
      <c r="H20" s="41"/>
      <c r="I20" s="42"/>
      <c r="J20" s="43"/>
      <c r="K20" s="43"/>
      <c r="L20" s="43"/>
      <c r="M20" s="43"/>
      <c r="N20" s="26"/>
    </row>
    <row r="21" spans="1:14" ht="15.75" hidden="1" x14ac:dyDescent="0.25">
      <c r="A21" s="35"/>
      <c r="B21" s="37"/>
      <c r="C21" s="37"/>
      <c r="D21" s="38"/>
      <c r="E21" s="39"/>
      <c r="F21" s="40"/>
      <c r="G21" s="41"/>
      <c r="H21" s="41"/>
      <c r="I21" s="42"/>
      <c r="J21" s="43"/>
      <c r="K21" s="43"/>
      <c r="L21" s="43"/>
      <c r="M21" s="43"/>
      <c r="N21" s="26"/>
    </row>
    <row r="22" spans="1:14" ht="15.75" hidden="1" x14ac:dyDescent="0.25">
      <c r="A22" s="35"/>
      <c r="B22" s="37"/>
      <c r="C22" s="37"/>
      <c r="D22" s="38"/>
      <c r="E22" s="39"/>
      <c r="F22" s="40"/>
      <c r="G22" s="41"/>
      <c r="H22" s="41"/>
      <c r="I22" s="42"/>
      <c r="J22" s="43"/>
      <c r="K22" s="43"/>
      <c r="L22" s="43"/>
      <c r="M22" s="43"/>
      <c r="N22" s="26"/>
    </row>
    <row r="23" spans="1:14" ht="15.75" hidden="1" x14ac:dyDescent="0.25">
      <c r="A23" s="35"/>
      <c r="B23" s="37"/>
      <c r="C23" s="37"/>
      <c r="D23" s="38"/>
      <c r="E23" s="39"/>
      <c r="F23" s="40"/>
      <c r="G23" s="41"/>
      <c r="H23" s="41"/>
      <c r="I23" s="42"/>
      <c r="J23" s="43"/>
      <c r="K23" s="43"/>
      <c r="L23" s="43"/>
      <c r="M23" s="43"/>
      <c r="N23" s="26"/>
    </row>
    <row r="24" spans="1:14" ht="15.75" hidden="1" customHeight="1" x14ac:dyDescent="0.25">
      <c r="A24" s="44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15.75" x14ac:dyDescent="0.25">
      <c r="A25" s="62" t="s">
        <v>3</v>
      </c>
      <c r="B25" s="33">
        <f>MAX(B4:B6)</f>
        <v>676220.61600000004</v>
      </c>
      <c r="C25" s="33">
        <f t="shared" ref="C25:I25" si="7">MAX(C4:C6)</f>
        <v>548272</v>
      </c>
      <c r="D25" s="33">
        <f t="shared" si="7"/>
        <v>244476</v>
      </c>
      <c r="E25" s="33">
        <f t="shared" si="7"/>
        <v>1075694400</v>
      </c>
      <c r="F25" s="33">
        <f t="shared" si="7"/>
        <v>676220.61600000004</v>
      </c>
      <c r="G25" s="33">
        <f t="shared" si="7"/>
        <v>548272</v>
      </c>
      <c r="H25" s="33">
        <f t="shared" si="7"/>
        <v>244476</v>
      </c>
      <c r="I25" s="33">
        <f t="shared" si="7"/>
        <v>1075694400</v>
      </c>
      <c r="J25" s="29"/>
      <c r="K25" s="29"/>
      <c r="L25" s="29"/>
      <c r="M25" s="29"/>
      <c r="N25" s="29"/>
    </row>
    <row r="26" spans="1:14" ht="15.75" x14ac:dyDescent="0.25">
      <c r="A26" s="62" t="s">
        <v>4</v>
      </c>
      <c r="B26" s="33">
        <f>MIN(B4:B6)</f>
        <v>646392.07200000004</v>
      </c>
      <c r="C26" s="33">
        <f t="shared" ref="C26:I26" si="8">MIN(C4:C6)</f>
        <v>527893.75</v>
      </c>
      <c r="D26" s="33">
        <f t="shared" si="8"/>
        <v>233692</v>
      </c>
      <c r="E26" s="33">
        <f t="shared" si="8"/>
        <v>1028244800</v>
      </c>
      <c r="F26" s="33">
        <f t="shared" si="8"/>
        <v>646392.07200000004</v>
      </c>
      <c r="G26" s="33">
        <f t="shared" si="8"/>
        <v>527893.75</v>
      </c>
      <c r="H26" s="33">
        <f t="shared" si="8"/>
        <v>233692</v>
      </c>
      <c r="I26" s="33">
        <f t="shared" si="8"/>
        <v>1028244800</v>
      </c>
      <c r="J26" s="29"/>
      <c r="K26" s="29"/>
      <c r="L26" s="29"/>
      <c r="M26" s="29"/>
      <c r="N26" s="29"/>
    </row>
    <row r="27" spans="1:14" x14ac:dyDescent="0.25">
      <c r="A27" s="8" t="s">
        <v>27</v>
      </c>
    </row>
    <row r="28" spans="1:14" x14ac:dyDescent="0.25">
      <c r="A28" s="9" t="s">
        <v>28</v>
      </c>
    </row>
  </sheetData>
  <mergeCells count="5">
    <mergeCell ref="A1:A3"/>
    <mergeCell ref="B1:E1"/>
    <mergeCell ref="F1:I1"/>
    <mergeCell ref="J1:M1"/>
    <mergeCell ref="N1:N3"/>
  </mergeCells>
  <conditionalFormatting sqref="N4:N23">
    <cfRule type="cellIs" dxfId="34" priority="1" operator="between">
      <formula>0.8</formula>
      <formula>1</formula>
    </cfRule>
    <cfRule type="cellIs" dxfId="33" priority="2" operator="between">
      <formula>0.6</formula>
      <formula>0.8</formula>
    </cfRule>
    <cfRule type="cellIs" dxfId="32" priority="3" operator="between">
      <formula>0.4</formula>
      <formula>0.6</formula>
    </cfRule>
    <cfRule type="cellIs" dxfId="31" priority="4" operator="between">
      <formula>0.2</formula>
      <formula>0.4</formula>
    </cfRule>
    <cfRule type="cellIs" dxfId="30" priority="5" operator="between">
      <formula>0</formula>
      <formula>0.2</formula>
    </cfRule>
  </conditionalFormatting>
  <hyperlinks>
    <hyperlink ref="A27" location="INICIO!A1" display="INICIO"/>
    <hyperlink ref="A28" location="'MÉTODO 1'!A1" display="MÉTODO 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theme="3" tint="0.39997558519241921"/>
  </sheetPr>
  <dimension ref="A1:AG33"/>
  <sheetViews>
    <sheetView topLeftCell="J1" zoomScaleNormal="100" workbookViewId="0">
      <selection activeCell="L4" sqref="L4:U6"/>
    </sheetView>
  </sheetViews>
  <sheetFormatPr baseColWidth="10" defaultColWidth="11.42578125" defaultRowHeight="15" x14ac:dyDescent="0.25"/>
  <cols>
    <col min="1" max="1" width="12.85546875" style="1" customWidth="1"/>
    <col min="2" max="2" width="15.42578125" style="1" customWidth="1"/>
    <col min="3" max="3" width="15.7109375" style="1" customWidth="1"/>
    <col min="4" max="4" width="15.5703125" style="1" customWidth="1"/>
    <col min="5" max="5" width="20.140625" style="1" customWidth="1"/>
    <col min="6" max="6" width="13.28515625" style="1" customWidth="1"/>
    <col min="7" max="7" width="14" style="1" customWidth="1"/>
    <col min="8" max="8" width="14.42578125" style="1" customWidth="1"/>
    <col min="9" max="9" width="15.42578125" style="1" customWidth="1"/>
    <col min="10" max="11" width="12.85546875" style="1" customWidth="1"/>
    <col min="12" max="12" width="14.85546875" style="1" customWidth="1"/>
    <col min="13" max="13" width="15.28515625" style="1" customWidth="1"/>
    <col min="14" max="14" width="14.7109375" style="1" customWidth="1"/>
    <col min="15" max="15" width="20.28515625" style="1" customWidth="1"/>
    <col min="16" max="16" width="14.28515625" style="1" customWidth="1"/>
    <col min="17" max="17" width="14.7109375" style="1" customWidth="1"/>
    <col min="18" max="18" width="13.85546875" style="1" customWidth="1"/>
    <col min="19" max="19" width="15.28515625" style="1" customWidth="1"/>
    <col min="20" max="20" width="13" style="1" customWidth="1"/>
    <col min="21" max="21" width="11.42578125" style="1" customWidth="1"/>
    <col min="22" max="32" width="11.7109375" style="1" bestFit="1" customWidth="1"/>
    <col min="33" max="16384" width="11.42578125" style="1"/>
  </cols>
  <sheetData>
    <row r="1" spans="1:33" ht="15" customHeight="1" x14ac:dyDescent="0.25">
      <c r="A1" s="114" t="s">
        <v>35</v>
      </c>
      <c r="B1" s="115" t="s">
        <v>36</v>
      </c>
      <c r="C1" s="115"/>
      <c r="D1" s="115"/>
      <c r="E1" s="115"/>
      <c r="F1" s="115"/>
      <c r="G1" s="115"/>
      <c r="H1" s="115"/>
      <c r="I1" s="115"/>
      <c r="J1" s="115"/>
      <c r="K1" s="115"/>
      <c r="L1" s="115" t="s">
        <v>36</v>
      </c>
      <c r="M1" s="115"/>
      <c r="N1" s="115"/>
      <c r="O1" s="115"/>
      <c r="P1" s="115"/>
      <c r="Q1" s="115"/>
      <c r="R1" s="115"/>
      <c r="S1" s="115"/>
      <c r="T1" s="115"/>
      <c r="U1" s="115"/>
      <c r="V1" s="116" t="s">
        <v>36</v>
      </c>
      <c r="W1" s="117"/>
      <c r="X1" s="117"/>
      <c r="Y1" s="117"/>
      <c r="Z1" s="117"/>
      <c r="AA1" s="117"/>
      <c r="AB1" s="117"/>
      <c r="AC1" s="117"/>
      <c r="AD1" s="117"/>
      <c r="AE1" s="118"/>
      <c r="AF1" s="112" t="s">
        <v>2</v>
      </c>
    </row>
    <row r="2" spans="1:33" ht="94.5" x14ac:dyDescent="0.25">
      <c r="A2" s="114"/>
      <c r="B2" s="53" t="s">
        <v>37</v>
      </c>
      <c r="C2" s="53" t="s">
        <v>38</v>
      </c>
      <c r="D2" s="53" t="s">
        <v>39</v>
      </c>
      <c r="E2" s="53" t="s">
        <v>40</v>
      </c>
      <c r="F2" s="53" t="s">
        <v>41</v>
      </c>
      <c r="G2" s="53" t="s">
        <v>42</v>
      </c>
      <c r="H2" s="53" t="s">
        <v>43</v>
      </c>
      <c r="I2" s="53" t="s">
        <v>44</v>
      </c>
      <c r="J2" s="53" t="s">
        <v>45</v>
      </c>
      <c r="K2" s="53" t="s">
        <v>46</v>
      </c>
      <c r="L2" s="53" t="s">
        <v>37</v>
      </c>
      <c r="M2" s="53" t="s">
        <v>38</v>
      </c>
      <c r="N2" s="53" t="s">
        <v>39</v>
      </c>
      <c r="O2" s="53" t="s">
        <v>40</v>
      </c>
      <c r="P2" s="53" t="s">
        <v>41</v>
      </c>
      <c r="Q2" s="53" t="s">
        <v>42</v>
      </c>
      <c r="R2" s="53" t="s">
        <v>43</v>
      </c>
      <c r="S2" s="53" t="s">
        <v>44</v>
      </c>
      <c r="T2" s="53" t="s">
        <v>45</v>
      </c>
      <c r="U2" s="53" t="s">
        <v>46</v>
      </c>
      <c r="V2" s="55" t="s">
        <v>37</v>
      </c>
      <c r="W2" s="55" t="s">
        <v>38</v>
      </c>
      <c r="X2" s="55" t="s">
        <v>39</v>
      </c>
      <c r="Y2" s="55" t="s">
        <v>40</v>
      </c>
      <c r="Z2" s="55" t="s">
        <v>41</v>
      </c>
      <c r="AA2" s="55" t="s">
        <v>42</v>
      </c>
      <c r="AB2" s="55" t="s">
        <v>43</v>
      </c>
      <c r="AC2" s="55" t="s">
        <v>44</v>
      </c>
      <c r="AD2" s="55" t="s">
        <v>45</v>
      </c>
      <c r="AE2" s="55" t="s">
        <v>46</v>
      </c>
      <c r="AF2" s="112"/>
    </row>
    <row r="3" spans="1:33" ht="15.75" x14ac:dyDescent="0.25">
      <c r="A3" s="114"/>
      <c r="B3" s="54">
        <v>0</v>
      </c>
      <c r="C3" s="54">
        <v>0</v>
      </c>
      <c r="D3" s="54">
        <v>0</v>
      </c>
      <c r="E3" s="54">
        <v>1</v>
      </c>
      <c r="F3" s="54">
        <v>0</v>
      </c>
      <c r="G3" s="54">
        <v>0</v>
      </c>
      <c r="H3" s="54">
        <v>0</v>
      </c>
      <c r="I3" s="54">
        <v>0</v>
      </c>
      <c r="J3" s="54">
        <v>1</v>
      </c>
      <c r="K3" s="54">
        <v>0</v>
      </c>
      <c r="L3" s="54">
        <v>0</v>
      </c>
      <c r="M3" s="54">
        <v>0</v>
      </c>
      <c r="N3" s="54">
        <v>0</v>
      </c>
      <c r="O3" s="54">
        <v>1</v>
      </c>
      <c r="P3" s="54">
        <v>0</v>
      </c>
      <c r="Q3" s="54">
        <v>0</v>
      </c>
      <c r="R3" s="54">
        <v>0</v>
      </c>
      <c r="S3" s="54">
        <v>0</v>
      </c>
      <c r="T3" s="54">
        <v>1</v>
      </c>
      <c r="U3" s="54">
        <v>0</v>
      </c>
      <c r="V3" s="56">
        <v>0</v>
      </c>
      <c r="W3" s="56">
        <v>0</v>
      </c>
      <c r="X3" s="56">
        <v>0</v>
      </c>
      <c r="Y3" s="56">
        <v>1</v>
      </c>
      <c r="Z3" s="56">
        <v>0</v>
      </c>
      <c r="AA3" s="56">
        <v>0</v>
      </c>
      <c r="AB3" s="56">
        <v>0</v>
      </c>
      <c r="AC3" s="56">
        <v>0</v>
      </c>
      <c r="AD3" s="56">
        <v>1</v>
      </c>
      <c r="AE3" s="56">
        <v>0</v>
      </c>
      <c r="AF3" s="112"/>
    </row>
    <row r="4" spans="1:33" ht="15.75" x14ac:dyDescent="0.25">
      <c r="A4" s="47">
        <v>2010</v>
      </c>
      <c r="B4" s="49">
        <v>2294855.44</v>
      </c>
      <c r="C4" s="49">
        <v>15437693.520000001</v>
      </c>
      <c r="D4" s="49">
        <v>7436079.4400000004</v>
      </c>
      <c r="E4" s="49">
        <v>1064311.17</v>
      </c>
      <c r="F4" s="49">
        <v>2362626.1199999996</v>
      </c>
      <c r="G4" s="49">
        <v>1733994.64</v>
      </c>
      <c r="H4" s="49">
        <v>1152101.5599999998</v>
      </c>
      <c r="I4" s="49">
        <v>25706120</v>
      </c>
      <c r="J4" s="49">
        <v>578387.70000000007</v>
      </c>
      <c r="K4" s="49">
        <v>262.37419999999997</v>
      </c>
      <c r="L4" s="135">
        <f>IF(B$3=0,B4*(-1),B4)</f>
        <v>-2294855.44</v>
      </c>
      <c r="M4" s="135">
        <f>IF(C$3=0,C4*(-1),C4)</f>
        <v>-15437693.520000001</v>
      </c>
      <c r="N4" s="135">
        <f t="shared" ref="N4:N6" si="0">IF(D$3=0,D4*(-1),D4)</f>
        <v>-7436079.4400000004</v>
      </c>
      <c r="O4" s="135">
        <f t="shared" ref="O4:O6" si="1">IF(E$3=0,E4*(-1),E4)</f>
        <v>1064311.17</v>
      </c>
      <c r="P4" s="135">
        <f t="shared" ref="P4:P6" si="2">IF(F$3=0,F4*(-1),F4)</f>
        <v>-2362626.1199999996</v>
      </c>
      <c r="Q4" s="135">
        <f t="shared" ref="Q4:Q6" si="3">IF(G$3=0,G4*(-1),G4)</f>
        <v>-1733994.64</v>
      </c>
      <c r="R4" s="135">
        <f t="shared" ref="R4:R6" si="4">IF(H$3=0,H4*(-1),H4)</f>
        <v>-1152101.5599999998</v>
      </c>
      <c r="S4" s="135">
        <f t="shared" ref="S4:S6" si="5">IF(I$3=0,I4*(-1),I4)</f>
        <v>-25706120</v>
      </c>
      <c r="T4" s="135">
        <v>578387.70000000007</v>
      </c>
      <c r="U4" s="135">
        <f t="shared" ref="U4:U6" si="6">IF(K$3=0,K4*(-1),K4)</f>
        <v>-262.37419999999997</v>
      </c>
      <c r="V4" s="34">
        <f t="shared" ref="V4:AB4" si="7">(L4-L$31)/(L$30-L$31)</f>
        <v>1</v>
      </c>
      <c r="W4" s="34">
        <f>(M4-M$31)/(M$30-M$31)</f>
        <v>1</v>
      </c>
      <c r="X4" s="34">
        <f t="shared" si="7"/>
        <v>1</v>
      </c>
      <c r="Y4" s="34">
        <f t="shared" si="7"/>
        <v>0</v>
      </c>
      <c r="Z4" s="34">
        <f t="shared" si="7"/>
        <v>1</v>
      </c>
      <c r="AA4" s="34">
        <f t="shared" si="7"/>
        <v>0</v>
      </c>
      <c r="AB4" s="34">
        <f t="shared" si="7"/>
        <v>0.65569954039596967</v>
      </c>
      <c r="AC4" s="34">
        <f t="shared" ref="AB4:AE6" si="8">(S4-S$31)/(S$30-S$31)</f>
        <v>0.97753451225300225</v>
      </c>
      <c r="AD4" s="34">
        <f t="shared" si="8"/>
        <v>0</v>
      </c>
      <c r="AE4" s="34">
        <f>(U4-U$31)/(U$30-U$31)</f>
        <v>0</v>
      </c>
      <c r="AF4" s="23">
        <f>AVERAGE(V4:AE4)</f>
        <v>0.56332340526489721</v>
      </c>
    </row>
    <row r="5" spans="1:33" ht="15.75" x14ac:dyDescent="0.25">
      <c r="A5" s="47">
        <v>2011</v>
      </c>
      <c r="B5" s="49">
        <v>2327958.66</v>
      </c>
      <c r="C5" s="49">
        <v>15660381.780000001</v>
      </c>
      <c r="D5" s="49">
        <v>7543344.6600000001</v>
      </c>
      <c r="E5" s="49">
        <v>1193259.78</v>
      </c>
      <c r="F5" s="49">
        <v>2396706.9299999997</v>
      </c>
      <c r="G5" s="49">
        <v>641260</v>
      </c>
      <c r="H5" s="49">
        <v>1516043</v>
      </c>
      <c r="I5" s="49">
        <v>25673223</v>
      </c>
      <c r="J5" s="49">
        <v>586730.92500000005</v>
      </c>
      <c r="K5" s="49">
        <v>239</v>
      </c>
      <c r="L5" s="135">
        <f>IF(B$3=0,B5*(-1),B5)</f>
        <v>-2327958.66</v>
      </c>
      <c r="M5" s="135">
        <f>IF(C$3=0,C5*(-1),C5)</f>
        <v>-15660381.780000001</v>
      </c>
      <c r="N5" s="135">
        <f t="shared" si="0"/>
        <v>-7543344.6600000001</v>
      </c>
      <c r="O5" s="135">
        <f t="shared" si="1"/>
        <v>1193259.78</v>
      </c>
      <c r="P5" s="135">
        <f t="shared" si="2"/>
        <v>-2396706.9299999997</v>
      </c>
      <c r="Q5" s="135">
        <f t="shared" si="3"/>
        <v>-641260</v>
      </c>
      <c r="R5" s="135">
        <f t="shared" si="4"/>
        <v>-1516043</v>
      </c>
      <c r="S5" s="135">
        <f t="shared" si="5"/>
        <v>-25673223</v>
      </c>
      <c r="T5" s="135">
        <v>586730.92500000005</v>
      </c>
      <c r="U5" s="135">
        <f t="shared" si="6"/>
        <v>-239</v>
      </c>
      <c r="V5" s="34">
        <f t="shared" ref="V5:V6" si="9">(L5-L$31)/(L$30-L$31)</f>
        <v>0.68740727002967272</v>
      </c>
      <c r="W5" s="34">
        <f>(M5-M$31)/(M$30-M$31)</f>
        <v>0.6874072700296735</v>
      </c>
      <c r="X5" s="34">
        <f t="shared" ref="X5:X6" si="10">(N5-N$31)/(N$30-N$31)</f>
        <v>0.68740727002967428</v>
      </c>
      <c r="Y5" s="34">
        <f t="shared" ref="Y5:Y6" si="11">(O5-O$31)/(O$30-O$31)</f>
        <v>1</v>
      </c>
      <c r="Z5" s="34">
        <f t="shared" ref="Z5:Z6" si="12">(P5-P$31)/(P$30-P$31)</f>
        <v>0.68740727002967372</v>
      </c>
      <c r="AA5" s="34">
        <f>(Q5-Q$31)/(Q$30-Q$31)</f>
        <v>0.88266508165172664</v>
      </c>
      <c r="AB5" s="34">
        <f t="shared" si="8"/>
        <v>0</v>
      </c>
      <c r="AC5" s="34">
        <f t="shared" si="8"/>
        <v>1</v>
      </c>
      <c r="AD5" s="34">
        <f t="shared" si="8"/>
        <v>0.31259272997032661</v>
      </c>
      <c r="AE5" s="34">
        <f t="shared" si="8"/>
        <v>0.34693102107334828</v>
      </c>
      <c r="AF5" s="23">
        <f>AVERAGE(V5:AE5)</f>
        <v>0.6291817912814095</v>
      </c>
      <c r="AG5" s="3"/>
    </row>
    <row r="6" spans="1:33" ht="15.75" x14ac:dyDescent="0.25">
      <c r="A6" s="47">
        <v>2012</v>
      </c>
      <c r="B6" s="49">
        <v>2400754.3200000003</v>
      </c>
      <c r="C6" s="49">
        <v>16150084.560000001</v>
      </c>
      <c r="D6" s="49">
        <v>7779226.3200000003</v>
      </c>
      <c r="E6" s="49">
        <v>1093240.51</v>
      </c>
      <c r="F6" s="49">
        <v>2471652.36</v>
      </c>
      <c r="G6" s="49">
        <v>496000</v>
      </c>
      <c r="H6" s="49">
        <v>961000</v>
      </c>
      <c r="I6" s="49">
        <v>27137558</v>
      </c>
      <c r="J6" s="49">
        <v>605078.1</v>
      </c>
      <c r="K6" s="49">
        <v>195</v>
      </c>
      <c r="L6" s="135">
        <f>IF(B$3=0,B6*(-1),B6)</f>
        <v>-2400754.3200000003</v>
      </c>
      <c r="M6" s="135">
        <f t="shared" ref="M6" si="13">IF(C$3=0,C6*(-1),C6)</f>
        <v>-16150084.560000001</v>
      </c>
      <c r="N6" s="135">
        <f t="shared" si="0"/>
        <v>-7779226.3200000003</v>
      </c>
      <c r="O6" s="135">
        <f t="shared" si="1"/>
        <v>1093240.51</v>
      </c>
      <c r="P6" s="135">
        <f t="shared" si="2"/>
        <v>-2471652.36</v>
      </c>
      <c r="Q6" s="135">
        <f t="shared" si="3"/>
        <v>-496000</v>
      </c>
      <c r="R6" s="135">
        <f t="shared" si="4"/>
        <v>-961000</v>
      </c>
      <c r="S6" s="135">
        <f t="shared" si="5"/>
        <v>-27137558</v>
      </c>
      <c r="T6" s="135">
        <v>605078.1</v>
      </c>
      <c r="U6" s="135">
        <f t="shared" si="6"/>
        <v>-195</v>
      </c>
      <c r="V6" s="34">
        <f t="shared" si="9"/>
        <v>0</v>
      </c>
      <c r="W6" s="34">
        <f>(M6-M$31)/(M$30-M$31)</f>
        <v>0</v>
      </c>
      <c r="X6" s="34">
        <f t="shared" si="10"/>
        <v>0</v>
      </c>
      <c r="Y6" s="34">
        <f t="shared" si="11"/>
        <v>0.2243478235244262</v>
      </c>
      <c r="Z6" s="34">
        <f t="shared" si="12"/>
        <v>0</v>
      </c>
      <c r="AA6" s="34">
        <f t="shared" ref="AA6" si="14">(Q6-Q$31)/(Q$30-Q$31)</f>
        <v>1</v>
      </c>
      <c r="AB6" s="34">
        <f t="shared" si="8"/>
        <v>1</v>
      </c>
      <c r="AC6" s="34">
        <f t="shared" si="8"/>
        <v>0</v>
      </c>
      <c r="AD6" s="34">
        <f t="shared" si="8"/>
        <v>1</v>
      </c>
      <c r="AE6" s="34">
        <f t="shared" si="8"/>
        <v>1</v>
      </c>
      <c r="AF6" s="23">
        <f>AVERAGE(V6:AE6)</f>
        <v>0.42243478235244264</v>
      </c>
    </row>
    <row r="7" spans="1:33" ht="15.75" x14ac:dyDescent="0.25">
      <c r="A7" s="74"/>
      <c r="B7" s="31"/>
      <c r="C7" s="31"/>
      <c r="D7" s="32"/>
      <c r="E7" s="32"/>
      <c r="F7" s="32"/>
      <c r="G7" s="32"/>
      <c r="H7" s="32"/>
      <c r="I7" s="32"/>
      <c r="J7" s="32"/>
      <c r="K7" s="32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68"/>
    </row>
    <row r="8" spans="1:33" ht="15.75" x14ac:dyDescent="0.25">
      <c r="A8" s="74"/>
      <c r="B8" s="31"/>
      <c r="C8" s="31"/>
      <c r="D8" s="32"/>
      <c r="E8" s="32"/>
      <c r="F8" s="32"/>
      <c r="G8" s="32"/>
      <c r="H8" s="32"/>
      <c r="I8" s="32"/>
      <c r="J8" s="32"/>
      <c r="K8" s="32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68"/>
      <c r="AF8" s="68"/>
    </row>
    <row r="9" spans="1:33" ht="15.75" hidden="1" x14ac:dyDescent="0.25">
      <c r="A9" s="48"/>
      <c r="B9" s="50"/>
      <c r="C9" s="50"/>
      <c r="D9" s="51"/>
      <c r="E9" s="51"/>
      <c r="F9" s="51"/>
      <c r="G9" s="51"/>
      <c r="H9" s="51"/>
      <c r="I9" s="51"/>
      <c r="J9" s="51"/>
      <c r="K9" s="51"/>
      <c r="L9" s="24"/>
      <c r="M9" s="25"/>
      <c r="N9" s="25"/>
      <c r="O9" s="25"/>
      <c r="P9" s="25"/>
      <c r="Q9" s="25"/>
      <c r="R9" s="25"/>
      <c r="S9" s="25"/>
      <c r="T9" s="25"/>
      <c r="U9" s="25"/>
      <c r="V9" s="57"/>
      <c r="W9" s="58"/>
      <c r="X9" s="58"/>
      <c r="Y9" s="58"/>
      <c r="Z9" s="58"/>
      <c r="AA9" s="58"/>
      <c r="AB9" s="58"/>
      <c r="AC9" s="58"/>
      <c r="AD9" s="58"/>
      <c r="AE9" s="58"/>
      <c r="AF9" s="26"/>
    </row>
    <row r="10" spans="1:33" ht="15.75" hidden="1" x14ac:dyDescent="0.25">
      <c r="A10" s="48"/>
      <c r="B10" s="50"/>
      <c r="C10" s="50"/>
      <c r="D10" s="51"/>
      <c r="E10" s="51"/>
      <c r="F10" s="51"/>
      <c r="G10" s="51"/>
      <c r="H10" s="51"/>
      <c r="I10" s="51"/>
      <c r="J10" s="51"/>
      <c r="K10" s="51"/>
      <c r="L10" s="24"/>
      <c r="M10" s="25"/>
      <c r="N10" s="25"/>
      <c r="O10" s="25"/>
      <c r="P10" s="25"/>
      <c r="Q10" s="25"/>
      <c r="R10" s="25"/>
      <c r="S10" s="25"/>
      <c r="T10" s="25"/>
      <c r="U10" s="25"/>
      <c r="V10" s="57"/>
      <c r="W10" s="58"/>
      <c r="X10" s="58"/>
      <c r="Y10" s="58"/>
      <c r="Z10" s="58"/>
      <c r="AA10" s="58"/>
      <c r="AB10" s="58"/>
      <c r="AC10" s="58"/>
      <c r="AD10" s="58"/>
      <c r="AE10" s="58"/>
      <c r="AF10" s="26"/>
    </row>
    <row r="11" spans="1:33" ht="15.75" hidden="1" x14ac:dyDescent="0.25">
      <c r="A11" s="48"/>
      <c r="B11" s="50"/>
      <c r="C11" s="50"/>
      <c r="D11" s="51"/>
      <c r="E11" s="51"/>
      <c r="F11" s="51"/>
      <c r="G11" s="51"/>
      <c r="H11" s="51"/>
      <c r="I11" s="51"/>
      <c r="J11" s="51"/>
      <c r="K11" s="51"/>
      <c r="L11" s="24"/>
      <c r="M11" s="25"/>
      <c r="N11" s="25"/>
      <c r="O11" s="25"/>
      <c r="P11" s="25"/>
      <c r="Q11" s="25"/>
      <c r="R11" s="25"/>
      <c r="S11" s="25"/>
      <c r="T11" s="25"/>
      <c r="U11" s="25"/>
      <c r="V11" s="57"/>
      <c r="W11" s="58"/>
      <c r="X11" s="58"/>
      <c r="Y11" s="58"/>
      <c r="Z11" s="58"/>
      <c r="AA11" s="58"/>
      <c r="AB11" s="58"/>
      <c r="AC11" s="58"/>
      <c r="AD11" s="58"/>
      <c r="AE11" s="58"/>
      <c r="AF11" s="26"/>
    </row>
    <row r="12" spans="1:33" ht="15.75" hidden="1" x14ac:dyDescent="0.25">
      <c r="A12" s="48"/>
      <c r="B12" s="50"/>
      <c r="C12" s="50"/>
      <c r="D12" s="51"/>
      <c r="E12" s="51"/>
      <c r="F12" s="51"/>
      <c r="G12" s="51"/>
      <c r="H12" s="51"/>
      <c r="I12" s="51"/>
      <c r="J12" s="51"/>
      <c r="K12" s="51"/>
      <c r="L12" s="24"/>
      <c r="M12" s="25"/>
      <c r="N12" s="25"/>
      <c r="O12" s="25"/>
      <c r="P12" s="25"/>
      <c r="Q12" s="25"/>
      <c r="R12" s="25"/>
      <c r="S12" s="25"/>
      <c r="T12" s="25"/>
      <c r="U12" s="25"/>
      <c r="V12" s="57"/>
      <c r="W12" s="58"/>
      <c r="X12" s="58"/>
      <c r="Y12" s="58"/>
      <c r="Z12" s="58"/>
      <c r="AA12" s="58"/>
      <c r="AB12" s="58"/>
      <c r="AC12" s="58"/>
      <c r="AD12" s="58"/>
      <c r="AE12" s="58"/>
      <c r="AF12" s="26"/>
    </row>
    <row r="13" spans="1:33" ht="15.75" hidden="1" x14ac:dyDescent="0.25">
      <c r="A13" s="48"/>
      <c r="B13" s="50"/>
      <c r="C13" s="50"/>
      <c r="D13" s="51"/>
      <c r="E13" s="51"/>
      <c r="F13" s="51"/>
      <c r="G13" s="51"/>
      <c r="H13" s="51"/>
      <c r="I13" s="51"/>
      <c r="J13" s="51"/>
      <c r="K13" s="51"/>
      <c r="L13" s="24"/>
      <c r="M13" s="25"/>
      <c r="N13" s="25"/>
      <c r="O13" s="25"/>
      <c r="P13" s="25"/>
      <c r="Q13" s="25"/>
      <c r="R13" s="25"/>
      <c r="S13" s="25"/>
      <c r="T13" s="25"/>
      <c r="U13" s="25"/>
      <c r="V13" s="57"/>
      <c r="W13" s="58"/>
      <c r="X13" s="58"/>
      <c r="Y13" s="58"/>
      <c r="Z13" s="58"/>
      <c r="AA13" s="58"/>
      <c r="AB13" s="58"/>
      <c r="AC13" s="58"/>
      <c r="AD13" s="58"/>
      <c r="AE13" s="58"/>
      <c r="AF13" s="26"/>
    </row>
    <row r="14" spans="1:33" ht="15.75" hidden="1" x14ac:dyDescent="0.25">
      <c r="A14" s="48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24"/>
      <c r="M14" s="25"/>
      <c r="N14" s="25"/>
      <c r="O14" s="25"/>
      <c r="P14" s="25"/>
      <c r="Q14" s="25"/>
      <c r="R14" s="25"/>
      <c r="S14" s="25"/>
      <c r="T14" s="25"/>
      <c r="U14" s="25"/>
      <c r="V14" s="57"/>
      <c r="W14" s="58"/>
      <c r="X14" s="58"/>
      <c r="Y14" s="58"/>
      <c r="Z14" s="58"/>
      <c r="AA14" s="58"/>
      <c r="AB14" s="58"/>
      <c r="AC14" s="58"/>
      <c r="AD14" s="58"/>
      <c r="AE14" s="58"/>
      <c r="AF14" s="26"/>
    </row>
    <row r="15" spans="1:33" ht="15.75" hidden="1" x14ac:dyDescent="0.25">
      <c r="A15" s="48"/>
      <c r="B15" s="50"/>
      <c r="C15" s="50"/>
      <c r="D15" s="51"/>
      <c r="E15" s="51"/>
      <c r="F15" s="51"/>
      <c r="G15" s="51"/>
      <c r="H15" s="51"/>
      <c r="I15" s="51"/>
      <c r="J15" s="51"/>
      <c r="K15" s="51"/>
      <c r="L15" s="24"/>
      <c r="M15" s="25"/>
      <c r="N15" s="25"/>
      <c r="O15" s="25"/>
      <c r="P15" s="25"/>
      <c r="Q15" s="25"/>
      <c r="R15" s="25"/>
      <c r="S15" s="25"/>
      <c r="T15" s="25"/>
      <c r="U15" s="25"/>
      <c r="V15" s="57"/>
      <c r="W15" s="58"/>
      <c r="X15" s="58"/>
      <c r="Y15" s="58"/>
      <c r="Z15" s="58"/>
      <c r="AA15" s="58"/>
      <c r="AB15" s="58"/>
      <c r="AC15" s="58"/>
      <c r="AD15" s="58"/>
      <c r="AE15" s="58"/>
      <c r="AF15" s="26"/>
    </row>
    <row r="16" spans="1:33" ht="15.75" hidden="1" x14ac:dyDescent="0.25">
      <c r="A16" s="48"/>
      <c r="B16" s="50"/>
      <c r="C16" s="50"/>
      <c r="D16" s="51"/>
      <c r="E16" s="51"/>
      <c r="F16" s="51"/>
      <c r="G16" s="51"/>
      <c r="H16" s="51"/>
      <c r="I16" s="51"/>
      <c r="J16" s="51"/>
      <c r="K16" s="51"/>
      <c r="L16" s="24"/>
      <c r="M16" s="25"/>
      <c r="N16" s="25"/>
      <c r="O16" s="25"/>
      <c r="P16" s="25"/>
      <c r="Q16" s="25"/>
      <c r="R16" s="25"/>
      <c r="S16" s="25"/>
      <c r="T16" s="25"/>
      <c r="U16" s="25"/>
      <c r="V16" s="57"/>
      <c r="W16" s="58"/>
      <c r="X16" s="58"/>
      <c r="Y16" s="58"/>
      <c r="Z16" s="58"/>
      <c r="AA16" s="58"/>
      <c r="AB16" s="58"/>
      <c r="AC16" s="58"/>
      <c r="AD16" s="58"/>
      <c r="AE16" s="58"/>
      <c r="AF16" s="26"/>
    </row>
    <row r="17" spans="1:32" ht="15.75" hidden="1" x14ac:dyDescent="0.25">
      <c r="A17" s="48"/>
      <c r="B17" s="50"/>
      <c r="C17" s="50"/>
      <c r="D17" s="51"/>
      <c r="E17" s="51"/>
      <c r="F17" s="51"/>
      <c r="G17" s="51"/>
      <c r="H17" s="51"/>
      <c r="I17" s="51"/>
      <c r="J17" s="51"/>
      <c r="K17" s="51"/>
      <c r="L17" s="24"/>
      <c r="M17" s="25"/>
      <c r="N17" s="25"/>
      <c r="O17" s="25"/>
      <c r="P17" s="25"/>
      <c r="Q17" s="25"/>
      <c r="R17" s="25"/>
      <c r="S17" s="25"/>
      <c r="T17" s="25"/>
      <c r="U17" s="25"/>
      <c r="V17" s="57"/>
      <c r="W17" s="58"/>
      <c r="X17" s="58"/>
      <c r="Y17" s="58"/>
      <c r="Z17" s="58"/>
      <c r="AA17" s="58"/>
      <c r="AB17" s="58"/>
      <c r="AC17" s="58"/>
      <c r="AD17" s="58"/>
      <c r="AE17" s="58"/>
      <c r="AF17" s="26"/>
    </row>
    <row r="18" spans="1:32" ht="15.75" hidden="1" x14ac:dyDescent="0.25">
      <c r="A18" s="48"/>
      <c r="B18" s="50"/>
      <c r="C18" s="50"/>
      <c r="D18" s="51"/>
      <c r="E18" s="51"/>
      <c r="F18" s="51"/>
      <c r="G18" s="51"/>
      <c r="H18" s="51"/>
      <c r="I18" s="51"/>
      <c r="J18" s="51"/>
      <c r="K18" s="51"/>
      <c r="L18" s="24"/>
      <c r="M18" s="25"/>
      <c r="N18" s="25"/>
      <c r="O18" s="25"/>
      <c r="P18" s="25"/>
      <c r="Q18" s="25"/>
      <c r="R18" s="25"/>
      <c r="S18" s="25"/>
      <c r="T18" s="25"/>
      <c r="U18" s="25"/>
      <c r="V18" s="57"/>
      <c r="W18" s="58"/>
      <c r="X18" s="58"/>
      <c r="Y18" s="58"/>
      <c r="Z18" s="58"/>
      <c r="AA18" s="58"/>
      <c r="AB18" s="58"/>
      <c r="AC18" s="58"/>
      <c r="AD18" s="58"/>
      <c r="AE18" s="58"/>
      <c r="AF18" s="26"/>
    </row>
    <row r="19" spans="1:32" ht="15.75" hidden="1" x14ac:dyDescent="0.25">
      <c r="A19" s="48"/>
      <c r="B19" s="50"/>
      <c r="C19" s="50"/>
      <c r="D19" s="51"/>
      <c r="E19" s="51"/>
      <c r="F19" s="51"/>
      <c r="G19" s="51"/>
      <c r="H19" s="51"/>
      <c r="I19" s="51"/>
      <c r="J19" s="51"/>
      <c r="K19" s="51"/>
      <c r="L19" s="24"/>
      <c r="M19" s="25"/>
      <c r="N19" s="25"/>
      <c r="O19" s="25"/>
      <c r="P19" s="25"/>
      <c r="Q19" s="25"/>
      <c r="R19" s="25"/>
      <c r="S19" s="25"/>
      <c r="T19" s="25"/>
      <c r="U19" s="25"/>
      <c r="V19" s="57"/>
      <c r="W19" s="58"/>
      <c r="X19" s="58"/>
      <c r="Y19" s="58"/>
      <c r="Z19" s="58"/>
      <c r="AA19" s="58"/>
      <c r="AB19" s="58"/>
      <c r="AC19" s="58"/>
      <c r="AD19" s="58"/>
      <c r="AE19" s="58"/>
      <c r="AF19" s="26"/>
    </row>
    <row r="20" spans="1:32" ht="15.75" hidden="1" x14ac:dyDescent="0.25">
      <c r="A20" s="48"/>
      <c r="B20" s="50"/>
      <c r="C20" s="50"/>
      <c r="D20" s="51"/>
      <c r="E20" s="51"/>
      <c r="F20" s="51"/>
      <c r="G20" s="51"/>
      <c r="H20" s="51"/>
      <c r="I20" s="51"/>
      <c r="J20" s="51"/>
      <c r="K20" s="51"/>
      <c r="L20" s="24"/>
      <c r="M20" s="25"/>
      <c r="N20" s="25"/>
      <c r="O20" s="25"/>
      <c r="P20" s="25"/>
      <c r="Q20" s="25"/>
      <c r="R20" s="25"/>
      <c r="S20" s="25"/>
      <c r="T20" s="25"/>
      <c r="U20" s="25"/>
      <c r="V20" s="57"/>
      <c r="W20" s="58"/>
      <c r="X20" s="58"/>
      <c r="Y20" s="58"/>
      <c r="Z20" s="58"/>
      <c r="AA20" s="58"/>
      <c r="AB20" s="58"/>
      <c r="AC20" s="58"/>
      <c r="AD20" s="58"/>
      <c r="AE20" s="58"/>
      <c r="AF20" s="26"/>
    </row>
    <row r="21" spans="1:32" ht="15.75" hidden="1" x14ac:dyDescent="0.25">
      <c r="A21" s="48"/>
      <c r="B21" s="50"/>
      <c r="C21" s="50"/>
      <c r="D21" s="51"/>
      <c r="E21" s="51"/>
      <c r="F21" s="51"/>
      <c r="G21" s="51"/>
      <c r="H21" s="51"/>
      <c r="I21" s="51"/>
      <c r="J21" s="51"/>
      <c r="K21" s="51"/>
      <c r="L21" s="24"/>
      <c r="M21" s="25"/>
      <c r="N21" s="25"/>
      <c r="O21" s="25"/>
      <c r="P21" s="25"/>
      <c r="Q21" s="25"/>
      <c r="R21" s="25"/>
      <c r="S21" s="25"/>
      <c r="T21" s="25"/>
      <c r="U21" s="25"/>
      <c r="V21" s="57"/>
      <c r="W21" s="58"/>
      <c r="X21" s="58"/>
      <c r="Y21" s="58"/>
      <c r="Z21" s="58"/>
      <c r="AA21" s="58"/>
      <c r="AB21" s="58"/>
      <c r="AC21" s="58"/>
      <c r="AD21" s="58"/>
      <c r="AE21" s="58"/>
      <c r="AF21" s="26"/>
    </row>
    <row r="22" spans="1:32" ht="15.75" hidden="1" x14ac:dyDescent="0.25">
      <c r="A22" s="48"/>
      <c r="B22" s="50"/>
      <c r="C22" s="50"/>
      <c r="D22" s="51"/>
      <c r="E22" s="51"/>
      <c r="F22" s="51"/>
      <c r="G22" s="51"/>
      <c r="H22" s="51"/>
      <c r="I22" s="51"/>
      <c r="J22" s="51"/>
      <c r="K22" s="51"/>
      <c r="L22" s="24"/>
      <c r="M22" s="25"/>
      <c r="N22" s="25"/>
      <c r="O22" s="25"/>
      <c r="P22" s="25"/>
      <c r="Q22" s="25"/>
      <c r="R22" s="25"/>
      <c r="S22" s="25"/>
      <c r="T22" s="25"/>
      <c r="U22" s="25"/>
      <c r="V22" s="57"/>
      <c r="W22" s="58"/>
      <c r="X22" s="58"/>
      <c r="Y22" s="58"/>
      <c r="Z22" s="58"/>
      <c r="AA22" s="58"/>
      <c r="AB22" s="58"/>
      <c r="AC22" s="58"/>
      <c r="AD22" s="58"/>
      <c r="AE22" s="58"/>
      <c r="AF22" s="26"/>
    </row>
    <row r="23" spans="1:32" ht="15.75" hidden="1" x14ac:dyDescent="0.25">
      <c r="A23" s="48"/>
      <c r="B23" s="50"/>
      <c r="C23" s="50"/>
      <c r="D23" s="51"/>
      <c r="E23" s="51"/>
      <c r="F23" s="51"/>
      <c r="G23" s="51"/>
      <c r="H23" s="51"/>
      <c r="I23" s="51"/>
      <c r="J23" s="51"/>
      <c r="K23" s="51"/>
      <c r="L23" s="24"/>
      <c r="M23" s="25"/>
      <c r="N23" s="25"/>
      <c r="O23" s="25"/>
      <c r="P23" s="25"/>
      <c r="Q23" s="25"/>
      <c r="R23" s="25"/>
      <c r="S23" s="25"/>
      <c r="T23" s="25"/>
      <c r="U23" s="25"/>
      <c r="V23" s="57"/>
      <c r="W23" s="58"/>
      <c r="X23" s="58"/>
      <c r="Y23" s="58"/>
      <c r="Z23" s="58"/>
      <c r="AA23" s="58"/>
      <c r="AB23" s="58"/>
      <c r="AC23" s="58"/>
      <c r="AD23" s="58"/>
      <c r="AE23" s="58"/>
      <c r="AF23" s="26"/>
    </row>
    <row r="24" spans="1:32" ht="15.75" hidden="1" x14ac:dyDescent="0.25">
      <c r="A24" s="48"/>
      <c r="B24" s="50"/>
      <c r="C24" s="50"/>
      <c r="D24" s="51"/>
      <c r="E24" s="51"/>
      <c r="F24" s="51"/>
      <c r="G24" s="51"/>
      <c r="H24" s="51"/>
      <c r="I24" s="51"/>
      <c r="J24" s="51"/>
      <c r="K24" s="51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57"/>
      <c r="W24" s="58"/>
      <c r="X24" s="58"/>
      <c r="Y24" s="58"/>
      <c r="Z24" s="58"/>
      <c r="AA24" s="58"/>
      <c r="AB24" s="58"/>
      <c r="AC24" s="58"/>
      <c r="AD24" s="58"/>
      <c r="AE24" s="58"/>
      <c r="AF24" s="26"/>
    </row>
    <row r="25" spans="1:32" ht="15.75" hidden="1" x14ac:dyDescent="0.25">
      <c r="A25" s="48"/>
      <c r="B25" s="50"/>
      <c r="C25" s="50"/>
      <c r="D25" s="51"/>
      <c r="E25" s="51"/>
      <c r="F25" s="51"/>
      <c r="G25" s="51"/>
      <c r="H25" s="51"/>
      <c r="I25" s="51"/>
      <c r="J25" s="51"/>
      <c r="K25" s="51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57"/>
      <c r="W25" s="58"/>
      <c r="X25" s="58"/>
      <c r="Y25" s="58"/>
      <c r="Z25" s="58"/>
      <c r="AA25" s="58"/>
      <c r="AB25" s="58"/>
      <c r="AC25" s="58"/>
      <c r="AD25" s="58"/>
      <c r="AE25" s="58"/>
      <c r="AF25" s="26"/>
    </row>
    <row r="26" spans="1:32" ht="15.75" hidden="1" x14ac:dyDescent="0.25">
      <c r="A26" s="48"/>
      <c r="B26" s="52"/>
      <c r="C26" s="50"/>
      <c r="D26" s="51"/>
      <c r="E26" s="51"/>
      <c r="F26" s="51"/>
      <c r="G26" s="51"/>
      <c r="H26" s="51"/>
      <c r="I26" s="51"/>
      <c r="J26" s="51"/>
      <c r="K26" s="51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57"/>
      <c r="W26" s="58"/>
      <c r="X26" s="58"/>
      <c r="Y26" s="58"/>
      <c r="Z26" s="58"/>
      <c r="AA26" s="58"/>
      <c r="AB26" s="58"/>
      <c r="AC26" s="58"/>
      <c r="AD26" s="58"/>
      <c r="AE26" s="58"/>
      <c r="AF26" s="26"/>
    </row>
    <row r="27" spans="1:32" ht="15.75" hidden="1" x14ac:dyDescent="0.25">
      <c r="A27" s="48"/>
      <c r="B27" s="50"/>
      <c r="C27" s="50"/>
      <c r="D27" s="51"/>
      <c r="E27" s="51"/>
      <c r="F27" s="51"/>
      <c r="G27" s="51"/>
      <c r="H27" s="51"/>
      <c r="I27" s="51"/>
      <c r="J27" s="51"/>
      <c r="K27" s="51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57"/>
      <c r="W27" s="58"/>
      <c r="X27" s="58"/>
      <c r="Y27" s="58"/>
      <c r="Z27" s="58"/>
      <c r="AA27" s="58"/>
      <c r="AB27" s="58"/>
      <c r="AC27" s="58"/>
      <c r="AD27" s="58"/>
      <c r="AE27" s="58"/>
      <c r="AF27" s="26"/>
    </row>
    <row r="28" spans="1:32" ht="15.75" hidden="1" x14ac:dyDescent="0.25">
      <c r="A28" s="48"/>
      <c r="B28" s="50"/>
      <c r="C28" s="50"/>
      <c r="D28" s="51"/>
      <c r="E28" s="51"/>
      <c r="F28" s="51"/>
      <c r="G28" s="51"/>
      <c r="H28" s="51"/>
      <c r="I28" s="51"/>
      <c r="J28" s="51"/>
      <c r="K28" s="51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57"/>
      <c r="W28" s="58"/>
      <c r="X28" s="58"/>
      <c r="Y28" s="58"/>
      <c r="Z28" s="58"/>
      <c r="AA28" s="58"/>
      <c r="AB28" s="58"/>
      <c r="AC28" s="58"/>
      <c r="AD28" s="58"/>
      <c r="AE28" s="58"/>
      <c r="AF28" s="26"/>
    </row>
    <row r="29" spans="1:32" ht="15.75" hidden="1" x14ac:dyDescent="0.2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spans="1:32" ht="15.75" x14ac:dyDescent="0.25">
      <c r="A30" s="59" t="s">
        <v>0</v>
      </c>
      <c r="B30" s="60">
        <f>MAX(B4:B6)</f>
        <v>2400754.3200000003</v>
      </c>
      <c r="C30" s="60">
        <f t="shared" ref="C30:K30" si="15">MAX(C4:C6)</f>
        <v>16150084.560000001</v>
      </c>
      <c r="D30" s="60">
        <f t="shared" si="15"/>
        <v>7779226.3200000003</v>
      </c>
      <c r="E30" s="60">
        <f t="shared" si="15"/>
        <v>1193259.78</v>
      </c>
      <c r="F30" s="60">
        <f t="shared" si="15"/>
        <v>2471652.36</v>
      </c>
      <c r="G30" s="60">
        <f t="shared" si="15"/>
        <v>1733994.64</v>
      </c>
      <c r="H30" s="60">
        <f t="shared" si="15"/>
        <v>1516043</v>
      </c>
      <c r="I30" s="60">
        <f t="shared" si="15"/>
        <v>27137558</v>
      </c>
      <c r="J30" s="60">
        <f t="shared" si="15"/>
        <v>605078.1</v>
      </c>
      <c r="K30" s="60">
        <f t="shared" si="15"/>
        <v>262.37419999999997</v>
      </c>
      <c r="L30" s="60">
        <f>MAX(L4:L6)</f>
        <v>-2294855.44</v>
      </c>
      <c r="M30" s="60">
        <f>MAX(M4:M6)</f>
        <v>-15437693.520000001</v>
      </c>
      <c r="N30" s="60">
        <f>MAX(N4:N6)</f>
        <v>-7436079.4400000004</v>
      </c>
      <c r="O30" s="60">
        <f>MAX(O4:O6)</f>
        <v>1193259.78</v>
      </c>
      <c r="P30" s="60">
        <f t="shared" ref="P30:U30" si="16">MAX(P4:P28)</f>
        <v>-2362626.1199999996</v>
      </c>
      <c r="Q30" s="60">
        <f>MAX(Q4:Q28)</f>
        <v>-496000</v>
      </c>
      <c r="R30" s="60">
        <f>MAX(R4:R28)</f>
        <v>-961000</v>
      </c>
      <c r="S30" s="60">
        <f t="shared" si="16"/>
        <v>-25673223</v>
      </c>
      <c r="T30" s="60">
        <f>MAX(T4:T28)</f>
        <v>605078.1</v>
      </c>
      <c r="U30" s="60">
        <f t="shared" si="16"/>
        <v>-195</v>
      </c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</row>
    <row r="31" spans="1:32" ht="15.75" x14ac:dyDescent="0.25">
      <c r="A31" s="59" t="s">
        <v>1</v>
      </c>
      <c r="B31" s="60">
        <f>MIN(B4:B6)</f>
        <v>2294855.44</v>
      </c>
      <c r="C31" s="60">
        <f t="shared" ref="C31:K31" si="17">MIN(C4:C6)</f>
        <v>15437693.520000001</v>
      </c>
      <c r="D31" s="60">
        <f t="shared" si="17"/>
        <v>7436079.4400000004</v>
      </c>
      <c r="E31" s="60">
        <f t="shared" si="17"/>
        <v>1064311.17</v>
      </c>
      <c r="F31" s="60">
        <f t="shared" si="17"/>
        <v>2362626.1199999996</v>
      </c>
      <c r="G31" s="60">
        <f t="shared" si="17"/>
        <v>496000</v>
      </c>
      <c r="H31" s="60">
        <f t="shared" si="17"/>
        <v>961000</v>
      </c>
      <c r="I31" s="60">
        <f t="shared" si="17"/>
        <v>25673223</v>
      </c>
      <c r="J31" s="60">
        <f t="shared" si="17"/>
        <v>578387.70000000007</v>
      </c>
      <c r="K31" s="60">
        <f t="shared" si="17"/>
        <v>195</v>
      </c>
      <c r="L31" s="60">
        <f>MIN(L4:L6)</f>
        <v>-2400754.3200000003</v>
      </c>
      <c r="M31" s="60">
        <f>MIN(M4:M6)</f>
        <v>-16150084.560000001</v>
      </c>
      <c r="N31" s="60">
        <f>MIN(N4:N6)</f>
        <v>-7779226.3200000003</v>
      </c>
      <c r="O31" s="60">
        <f>MIN(O4:O6)</f>
        <v>1064311.17</v>
      </c>
      <c r="P31" s="60">
        <f t="shared" ref="P31:U31" si="18">MIN(P4:P28)</f>
        <v>-2471652.36</v>
      </c>
      <c r="Q31" s="60">
        <f t="shared" si="18"/>
        <v>-1733994.64</v>
      </c>
      <c r="R31" s="60">
        <f t="shared" si="18"/>
        <v>-1516043</v>
      </c>
      <c r="S31" s="60">
        <f t="shared" si="18"/>
        <v>-27137558</v>
      </c>
      <c r="T31" s="60">
        <f t="shared" si="18"/>
        <v>578387.70000000007</v>
      </c>
      <c r="U31" s="60">
        <f t="shared" si="18"/>
        <v>-262.37419999999997</v>
      </c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</row>
    <row r="32" spans="1:32" x14ac:dyDescent="0.25">
      <c r="A32" s="8" t="s">
        <v>27</v>
      </c>
    </row>
    <row r="33" spans="1:1" x14ac:dyDescent="0.25">
      <c r="A33" s="9" t="s">
        <v>28</v>
      </c>
    </row>
  </sheetData>
  <mergeCells count="5">
    <mergeCell ref="A1:A3"/>
    <mergeCell ref="AF1:AF3"/>
    <mergeCell ref="B1:K1"/>
    <mergeCell ref="L1:U1"/>
    <mergeCell ref="V1:AE1"/>
  </mergeCells>
  <conditionalFormatting sqref="AF4:AF28">
    <cfRule type="cellIs" dxfId="29" priority="1" operator="between">
      <formula>0.8</formula>
      <formula>1</formula>
    </cfRule>
    <cfRule type="cellIs" dxfId="28" priority="2" operator="between">
      <formula>0.6</formula>
      <formula>0.8</formula>
    </cfRule>
    <cfRule type="cellIs" dxfId="27" priority="3" operator="between">
      <formula>0.4</formula>
      <formula>0.6</formula>
    </cfRule>
    <cfRule type="cellIs" dxfId="26" priority="4" operator="between">
      <formula>0.2</formula>
      <formula>0.4</formula>
    </cfRule>
    <cfRule type="cellIs" dxfId="25" priority="5" operator="between">
      <formula>0</formula>
      <formula>0.2</formula>
    </cfRule>
  </conditionalFormatting>
  <hyperlinks>
    <hyperlink ref="A32" location="INICIO!A1" display="INICIO"/>
    <hyperlink ref="A33" location="'MÉTODO 1'!A1" display="MÉTODO 1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tabColor theme="8" tint="0.39997558519241921"/>
  </sheetPr>
  <dimension ref="B9:J20"/>
  <sheetViews>
    <sheetView workbookViewId="0">
      <selection activeCell="B14" sqref="B14:D14"/>
    </sheetView>
  </sheetViews>
  <sheetFormatPr baseColWidth="10" defaultColWidth="11.42578125" defaultRowHeight="15" x14ac:dyDescent="0.25"/>
  <cols>
    <col min="1" max="16384" width="11.42578125" style="15"/>
  </cols>
  <sheetData>
    <row r="9" spans="2:10" ht="18.75" x14ac:dyDescent="0.3">
      <c r="B9" s="120" t="s">
        <v>16</v>
      </c>
      <c r="C9" s="120"/>
      <c r="D9" s="120"/>
      <c r="E9" s="120"/>
      <c r="F9" s="120"/>
      <c r="G9" s="120"/>
      <c r="H9" s="120"/>
      <c r="I9" s="120"/>
      <c r="J9" s="120"/>
    </row>
    <row r="10" spans="2:10" ht="15" customHeight="1" x14ac:dyDescent="0.25">
      <c r="B10" s="121" t="s">
        <v>17</v>
      </c>
      <c r="C10" s="121"/>
      <c r="D10" s="121"/>
      <c r="E10" s="121"/>
      <c r="F10" s="121"/>
      <c r="G10" s="121"/>
      <c r="H10" s="121"/>
      <c r="I10" s="121"/>
      <c r="J10" s="121"/>
    </row>
    <row r="11" spans="2:10" x14ac:dyDescent="0.25">
      <c r="B11" s="121"/>
      <c r="C11" s="121"/>
      <c r="D11" s="121"/>
      <c r="E11" s="121"/>
      <c r="F11" s="121"/>
      <c r="G11" s="121"/>
      <c r="H11" s="121"/>
      <c r="I11" s="121"/>
      <c r="J11" s="121"/>
    </row>
    <row r="12" spans="2:10" x14ac:dyDescent="0.25">
      <c r="B12" s="18"/>
      <c r="C12" s="18"/>
      <c r="D12" s="18"/>
      <c r="E12" s="18"/>
      <c r="F12" s="18"/>
      <c r="G12" s="18"/>
      <c r="H12" s="18"/>
      <c r="I12" s="18"/>
      <c r="J12" s="18"/>
    </row>
    <row r="13" spans="2:10" x14ac:dyDescent="0.25">
      <c r="B13" s="16"/>
      <c r="C13" s="16"/>
      <c r="D13" s="16"/>
    </row>
    <row r="14" spans="2:10" x14ac:dyDescent="0.25">
      <c r="B14" s="102" t="s">
        <v>31</v>
      </c>
      <c r="C14" s="102"/>
      <c r="D14" s="102"/>
      <c r="E14" s="122" t="s">
        <v>32</v>
      </c>
      <c r="F14" s="122"/>
      <c r="G14" s="122"/>
      <c r="H14" s="122" t="s">
        <v>33</v>
      </c>
      <c r="I14" s="122"/>
      <c r="J14" s="122"/>
    </row>
    <row r="15" spans="2:10" x14ac:dyDescent="0.25">
      <c r="B15" s="17"/>
      <c r="C15" s="17"/>
      <c r="D15" s="17"/>
      <c r="E15" s="17"/>
      <c r="F15" s="17"/>
      <c r="G15" s="17"/>
      <c r="H15" s="17"/>
      <c r="I15" s="17"/>
      <c r="J15" s="17"/>
    </row>
    <row r="16" spans="2:10" x14ac:dyDescent="0.25">
      <c r="B16" s="17"/>
      <c r="C16" s="17"/>
      <c r="D16" s="17"/>
      <c r="E16" s="17"/>
      <c r="F16" s="17"/>
      <c r="G16" s="17"/>
      <c r="H16" s="17"/>
      <c r="I16" s="17"/>
      <c r="J16" s="17"/>
    </row>
    <row r="20" spans="5:7" x14ac:dyDescent="0.25">
      <c r="E20" s="119" t="s">
        <v>27</v>
      </c>
      <c r="F20" s="119"/>
      <c r="G20" s="119"/>
    </row>
  </sheetData>
  <mergeCells count="6">
    <mergeCell ref="E20:G20"/>
    <mergeCell ref="B9:J9"/>
    <mergeCell ref="B10:J11"/>
    <mergeCell ref="B14:D14"/>
    <mergeCell ref="E14:G14"/>
    <mergeCell ref="H14:J14"/>
  </mergeCells>
  <hyperlinks>
    <hyperlink ref="E20:G20" location="INICIO!A1" display="INICIO"/>
    <hyperlink ref="B14:D14" location="'BIOGRAMA 15X4'!A1" display="BIOGRAMA 15X4"/>
    <hyperlink ref="E14:G14" location="'BIOGRAMA 15X5'!A1" display="BIOGRAMA 15X5"/>
    <hyperlink ref="H14:J14" location="'BIOGRAMA 15X6'!A1" display="BIOGRAMA 15X6"/>
  </hyperlinks>
  <pageMargins left="0.7" right="0.7" top="0.75" bottom="0.75" header="0.3" footer="0.3"/>
  <pageSetup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8" tint="0.39997558519241921"/>
  </sheetPr>
  <dimension ref="A1:AC21"/>
  <sheetViews>
    <sheetView tabSelected="1" workbookViewId="0">
      <selection activeCell="K9" sqref="A9:K9"/>
    </sheetView>
  </sheetViews>
  <sheetFormatPr baseColWidth="10" defaultColWidth="11.42578125" defaultRowHeight="15" x14ac:dyDescent="0.25"/>
  <cols>
    <col min="1" max="1" width="11.42578125" style="4"/>
    <col min="2" max="2" width="15.42578125" style="4" customWidth="1"/>
    <col min="3" max="3" width="15" style="4" customWidth="1"/>
    <col min="4" max="4" width="14.85546875" style="4" customWidth="1"/>
    <col min="5" max="5" width="20.85546875" style="4" customWidth="1"/>
    <col min="6" max="6" width="12.85546875" style="4" customWidth="1"/>
    <col min="7" max="7" width="13.28515625" style="4" customWidth="1"/>
    <col min="8" max="8" width="13.7109375" style="4" customWidth="1"/>
    <col min="9" max="9" width="13.42578125" style="4" customWidth="1"/>
    <col min="10" max="10" width="12.85546875" style="4" customWidth="1"/>
    <col min="11" max="11" width="13.28515625" style="4" customWidth="1"/>
    <col min="12" max="12" width="16.5703125" style="4" customWidth="1"/>
    <col min="13" max="13" width="14.5703125" style="4" customWidth="1"/>
    <col min="14" max="14" width="14.7109375" style="4" customWidth="1"/>
    <col min="15" max="15" width="17.7109375" style="4" customWidth="1"/>
    <col min="16" max="16" width="12.5703125" style="4" customWidth="1"/>
    <col min="17" max="17" width="15.42578125" style="4" customWidth="1"/>
    <col min="18" max="18" width="14.85546875" style="4" customWidth="1"/>
    <col min="19" max="19" width="16.42578125" style="4" customWidth="1"/>
    <col min="20" max="20" width="14.5703125" style="4" customWidth="1"/>
    <col min="21" max="21" width="11.42578125" style="4" customWidth="1"/>
    <col min="22" max="22" width="17.7109375" style="4" customWidth="1"/>
    <col min="23" max="25" width="11.42578125" style="4" customWidth="1"/>
    <col min="26" max="26" width="18" style="4" customWidth="1"/>
    <col min="27" max="16384" width="11.42578125" style="4"/>
  </cols>
  <sheetData>
    <row r="1" spans="1:29" ht="15" customHeight="1" x14ac:dyDescent="0.25">
      <c r="A1" s="109" t="s">
        <v>49</v>
      </c>
      <c r="B1" s="126" t="s">
        <v>36</v>
      </c>
      <c r="C1" s="126"/>
      <c r="D1" s="126"/>
      <c r="E1" s="126"/>
      <c r="F1" s="126"/>
      <c r="G1" s="126"/>
      <c r="H1" s="126"/>
      <c r="I1" s="126"/>
      <c r="J1" s="126"/>
      <c r="K1" s="126"/>
      <c r="L1" s="124" t="s">
        <v>48</v>
      </c>
      <c r="M1" s="124"/>
      <c r="N1" s="124"/>
      <c r="O1" s="124"/>
      <c r="P1" s="132" t="s">
        <v>47</v>
      </c>
      <c r="Q1" s="132"/>
      <c r="R1" s="132"/>
      <c r="S1" s="132"/>
      <c r="T1" s="123" t="s">
        <v>50</v>
      </c>
      <c r="U1" s="125" t="s">
        <v>5</v>
      </c>
      <c r="V1" s="131" t="s">
        <v>51</v>
      </c>
      <c r="W1" s="127" t="s">
        <v>6</v>
      </c>
      <c r="X1" s="133" t="s">
        <v>52</v>
      </c>
      <c r="Y1" s="128" t="s">
        <v>7</v>
      </c>
      <c r="Z1" s="129" t="s">
        <v>8</v>
      </c>
    </row>
    <row r="2" spans="1:29" ht="94.5" x14ac:dyDescent="0.25">
      <c r="A2" s="109"/>
      <c r="B2" s="55" t="s">
        <v>37</v>
      </c>
      <c r="C2" s="55" t="s">
        <v>38</v>
      </c>
      <c r="D2" s="55" t="s">
        <v>39</v>
      </c>
      <c r="E2" s="55" t="s">
        <v>40</v>
      </c>
      <c r="F2" s="55" t="s">
        <v>41</v>
      </c>
      <c r="G2" s="55" t="s">
        <v>42</v>
      </c>
      <c r="H2" s="55" t="s">
        <v>43</v>
      </c>
      <c r="I2" s="55" t="s">
        <v>44</v>
      </c>
      <c r="J2" s="55" t="s">
        <v>45</v>
      </c>
      <c r="K2" s="55" t="s">
        <v>46</v>
      </c>
      <c r="L2" s="71" t="s">
        <v>53</v>
      </c>
      <c r="M2" s="71" t="s">
        <v>54</v>
      </c>
      <c r="N2" s="71" t="s">
        <v>55</v>
      </c>
      <c r="O2" s="71" t="s">
        <v>63</v>
      </c>
      <c r="P2" s="72" t="s">
        <v>56</v>
      </c>
      <c r="Q2" s="72" t="s">
        <v>57</v>
      </c>
      <c r="R2" s="72" t="s">
        <v>58</v>
      </c>
      <c r="S2" s="72" t="s">
        <v>59</v>
      </c>
      <c r="T2" s="123"/>
      <c r="U2" s="125"/>
      <c r="V2" s="131"/>
      <c r="W2" s="127"/>
      <c r="X2" s="133"/>
      <c r="Y2" s="128"/>
      <c r="Z2" s="130"/>
    </row>
    <row r="3" spans="1:29" ht="15.75" x14ac:dyDescent="0.25">
      <c r="A3" s="109"/>
      <c r="B3" s="75">
        <v>0</v>
      </c>
      <c r="C3" s="75">
        <v>0</v>
      </c>
      <c r="D3" s="75">
        <v>0</v>
      </c>
      <c r="E3" s="75">
        <v>1</v>
      </c>
      <c r="F3" s="75">
        <v>0</v>
      </c>
      <c r="G3" s="75">
        <v>0</v>
      </c>
      <c r="H3" s="75">
        <v>0</v>
      </c>
      <c r="I3" s="75">
        <v>0</v>
      </c>
      <c r="J3" s="75">
        <v>1</v>
      </c>
      <c r="K3" s="75">
        <v>0</v>
      </c>
      <c r="L3" s="76">
        <v>1</v>
      </c>
      <c r="M3" s="76">
        <v>1</v>
      </c>
      <c r="N3" s="76">
        <v>1</v>
      </c>
      <c r="O3" s="76">
        <v>1</v>
      </c>
      <c r="P3" s="77">
        <v>1</v>
      </c>
      <c r="Q3" s="77">
        <v>1</v>
      </c>
      <c r="R3" s="77">
        <v>1</v>
      </c>
      <c r="S3" s="77">
        <v>1</v>
      </c>
      <c r="T3" s="123"/>
      <c r="U3" s="125"/>
      <c r="V3" s="131"/>
      <c r="W3" s="127"/>
      <c r="X3" s="133"/>
      <c r="Y3" s="128"/>
      <c r="Z3" s="130"/>
    </row>
    <row r="4" spans="1:29" ht="15.75" x14ac:dyDescent="0.25">
      <c r="A4" s="47">
        <v>2010</v>
      </c>
      <c r="B4" s="34">
        <v>1</v>
      </c>
      <c r="C4" s="34">
        <v>1</v>
      </c>
      <c r="D4" s="34">
        <v>1</v>
      </c>
      <c r="E4" s="34">
        <v>0</v>
      </c>
      <c r="F4" s="34">
        <v>1</v>
      </c>
      <c r="G4" s="34">
        <v>0</v>
      </c>
      <c r="H4" s="34">
        <v>0.65569954039596967</v>
      </c>
      <c r="I4" s="34">
        <v>0.97753451225300225</v>
      </c>
      <c r="J4" s="34">
        <v>0</v>
      </c>
      <c r="K4" s="34">
        <v>0</v>
      </c>
      <c r="L4" s="78">
        <v>0</v>
      </c>
      <c r="M4" s="78">
        <v>1</v>
      </c>
      <c r="N4" s="78">
        <v>0</v>
      </c>
      <c r="O4" s="78">
        <v>0</v>
      </c>
      <c r="P4" s="79">
        <v>0.49110665004227894</v>
      </c>
      <c r="Q4" s="79">
        <v>0</v>
      </c>
      <c r="R4" s="79">
        <v>1</v>
      </c>
      <c r="S4" s="79">
        <v>0</v>
      </c>
      <c r="T4" s="23">
        <f>AVERAGE(B4:K4)</f>
        <v>0.56332340526489721</v>
      </c>
      <c r="U4" s="34">
        <v>0.33</v>
      </c>
      <c r="V4" s="23">
        <f>AVERAGE(L4:O4)</f>
        <v>0.25</v>
      </c>
      <c r="W4" s="34">
        <v>0.33</v>
      </c>
      <c r="X4" s="23">
        <f>AVERAGE(P4:S4)</f>
        <v>0.37277666251056973</v>
      </c>
      <c r="Y4" s="34">
        <v>0.33</v>
      </c>
      <c r="Z4" s="23">
        <f>T4*U4+V4*W4+X4*Y4</f>
        <v>0.39141302236590408</v>
      </c>
    </row>
    <row r="5" spans="1:29" ht="15.75" x14ac:dyDescent="0.25">
      <c r="A5" s="47">
        <v>2011</v>
      </c>
      <c r="B5" s="34">
        <v>0.68740727002967272</v>
      </c>
      <c r="C5" s="34">
        <v>0.6874072700296735</v>
      </c>
      <c r="D5" s="34">
        <v>0.68740727002967428</v>
      </c>
      <c r="E5" s="34">
        <v>1</v>
      </c>
      <c r="F5" s="34">
        <v>0.68740727002967372</v>
      </c>
      <c r="G5" s="34">
        <v>0.88266508165172664</v>
      </c>
      <c r="H5" s="34">
        <v>0</v>
      </c>
      <c r="I5" s="34">
        <v>1</v>
      </c>
      <c r="J5" s="34">
        <v>0.31259272997032661</v>
      </c>
      <c r="K5" s="34">
        <v>0.34693102107334828</v>
      </c>
      <c r="L5" s="78">
        <v>0.31259272997032606</v>
      </c>
      <c r="M5" s="78">
        <v>0.33333333333333331</v>
      </c>
      <c r="N5" s="78">
        <v>0.31259272997032639</v>
      </c>
      <c r="O5" s="78">
        <v>0.31259272997032639</v>
      </c>
      <c r="P5" s="79">
        <v>1</v>
      </c>
      <c r="Q5" s="79">
        <v>0.39209726443769005</v>
      </c>
      <c r="R5" s="79">
        <v>0.70652173913043481</v>
      </c>
      <c r="S5" s="79">
        <v>0.75915141430948418</v>
      </c>
      <c r="T5" s="23">
        <f>AVERAGE(B5:K5)</f>
        <v>0.6291817912814095</v>
      </c>
      <c r="U5" s="34">
        <v>0.33</v>
      </c>
      <c r="V5" s="23">
        <f t="shared" ref="V5:V6" si="0">AVERAGE(L5:O5)</f>
        <v>0.31777788081107805</v>
      </c>
      <c r="W5" s="34">
        <v>0.33</v>
      </c>
      <c r="X5" s="23">
        <f t="shared" ref="X5:X6" si="1">AVERAGE(P5:S5)</f>
        <v>0.71444260446940222</v>
      </c>
      <c r="Y5" s="34">
        <v>0.33</v>
      </c>
      <c r="Z5" s="23">
        <f t="shared" ref="Z5:Z6" si="2">T5*U5+V5*W5+X5*Y5</f>
        <v>0.54826275126542368</v>
      </c>
    </row>
    <row r="6" spans="1:29" ht="15.75" x14ac:dyDescent="0.25">
      <c r="A6" s="47">
        <v>2012</v>
      </c>
      <c r="B6" s="34">
        <v>0</v>
      </c>
      <c r="C6" s="34">
        <v>0</v>
      </c>
      <c r="D6" s="34">
        <v>0</v>
      </c>
      <c r="E6" s="34">
        <v>0.2243478235244262</v>
      </c>
      <c r="F6" s="34">
        <v>0</v>
      </c>
      <c r="G6" s="34">
        <v>1</v>
      </c>
      <c r="H6" s="34">
        <v>1</v>
      </c>
      <c r="I6" s="34">
        <v>0</v>
      </c>
      <c r="J6" s="34">
        <v>1</v>
      </c>
      <c r="K6" s="34">
        <v>1</v>
      </c>
      <c r="L6" s="78">
        <v>1</v>
      </c>
      <c r="M6" s="78">
        <v>0</v>
      </c>
      <c r="N6" s="78">
        <v>1</v>
      </c>
      <c r="O6" s="78">
        <v>1</v>
      </c>
      <c r="P6" s="79">
        <v>0</v>
      </c>
      <c r="Q6" s="79">
        <v>1</v>
      </c>
      <c r="R6" s="79">
        <v>0</v>
      </c>
      <c r="S6" s="79">
        <v>1</v>
      </c>
      <c r="T6" s="23">
        <f>AVERAGE(B6:K6)</f>
        <v>0.42243478235244264</v>
      </c>
      <c r="U6" s="34">
        <v>0.33</v>
      </c>
      <c r="V6" s="23">
        <f t="shared" si="0"/>
        <v>0.75</v>
      </c>
      <c r="W6" s="34">
        <v>0.33</v>
      </c>
      <c r="X6" s="23">
        <f t="shared" si="1"/>
        <v>0.5</v>
      </c>
      <c r="Y6" s="34">
        <v>0.33</v>
      </c>
      <c r="Z6" s="23">
        <f t="shared" si="2"/>
        <v>0.55190347817630614</v>
      </c>
    </row>
    <row r="7" spans="1:29" ht="15.75" x14ac:dyDescent="0.25">
      <c r="A7" s="74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68"/>
      <c r="U7" s="31"/>
      <c r="V7" s="31"/>
      <c r="W7" s="31"/>
      <c r="X7" s="31"/>
      <c r="Y7" s="31"/>
      <c r="Z7" s="80"/>
    </row>
    <row r="8" spans="1:29" ht="15.75" x14ac:dyDescent="0.25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68"/>
      <c r="U8" s="31"/>
      <c r="V8" s="31"/>
      <c r="W8" s="31"/>
      <c r="X8" s="31"/>
      <c r="Y8" s="31"/>
      <c r="Z8" s="80"/>
      <c r="AB8" s="22"/>
      <c r="AC8" s="22"/>
    </row>
    <row r="9" spans="1:29" x14ac:dyDescent="0.25">
      <c r="A9" s="8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82"/>
      <c r="U9" s="22"/>
      <c r="V9" s="22"/>
      <c r="W9" s="22"/>
      <c r="X9" s="22"/>
      <c r="Y9" s="22"/>
      <c r="Z9" s="83"/>
    </row>
    <row r="10" spans="1:29" x14ac:dyDescent="0.25">
      <c r="A10" s="8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83"/>
      <c r="AB10" s="22"/>
    </row>
    <row r="11" spans="1:29" x14ac:dyDescent="0.25">
      <c r="A11" s="8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83"/>
    </row>
    <row r="12" spans="1:29" x14ac:dyDescent="0.25">
      <c r="A12" s="8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83"/>
    </row>
    <row r="13" spans="1:29" x14ac:dyDescent="0.25">
      <c r="A13" s="8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83"/>
    </row>
    <row r="14" spans="1:29" x14ac:dyDescent="0.25">
      <c r="A14" s="8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83"/>
    </row>
    <row r="15" spans="1:29" x14ac:dyDescent="0.25">
      <c r="A15" s="8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83"/>
    </row>
    <row r="16" spans="1:29" x14ac:dyDescent="0.25">
      <c r="A16" s="8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83"/>
    </row>
    <row r="17" spans="1:26" x14ac:dyDescent="0.25">
      <c r="A17" s="8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83"/>
    </row>
    <row r="18" spans="1:26" x14ac:dyDescent="0.25">
      <c r="A18" s="8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83"/>
    </row>
    <row r="20" spans="1:26" x14ac:dyDescent="0.25">
      <c r="A20" s="8" t="s">
        <v>27</v>
      </c>
    </row>
    <row r="21" spans="1:26" x14ac:dyDescent="0.25">
      <c r="A21" s="11" t="s">
        <v>34</v>
      </c>
    </row>
  </sheetData>
  <mergeCells count="11">
    <mergeCell ref="W1:W3"/>
    <mergeCell ref="Y1:Y3"/>
    <mergeCell ref="Z1:Z3"/>
    <mergeCell ref="V1:V3"/>
    <mergeCell ref="P1:S1"/>
    <mergeCell ref="X1:X3"/>
    <mergeCell ref="A1:A3"/>
    <mergeCell ref="T1:T3"/>
    <mergeCell ref="L1:O1"/>
    <mergeCell ref="U1:U3"/>
    <mergeCell ref="B1:K1"/>
  </mergeCells>
  <conditionalFormatting sqref="Z4:Z18">
    <cfRule type="cellIs" dxfId="24" priority="31" operator="between">
      <formula>0.8</formula>
      <formula>1</formula>
    </cfRule>
    <cfRule type="cellIs" dxfId="23" priority="32" operator="between">
      <formula>0.6</formula>
      <formula>0.8</formula>
    </cfRule>
    <cfRule type="cellIs" dxfId="22" priority="33" operator="between">
      <formula>0.4</formula>
      <formula>0.6</formula>
    </cfRule>
    <cfRule type="cellIs" dxfId="21" priority="34" operator="between">
      <formula>0.2</formula>
      <formula>0.4</formula>
    </cfRule>
    <cfRule type="cellIs" dxfId="20" priority="35" operator="between">
      <formula>0</formula>
      <formula>0.2</formula>
    </cfRule>
  </conditionalFormatting>
  <conditionalFormatting sqref="T7:T9">
    <cfRule type="cellIs" dxfId="19" priority="26" operator="between">
      <formula>0.8</formula>
      <formula>1</formula>
    </cfRule>
    <cfRule type="cellIs" dxfId="18" priority="27" operator="between">
      <formula>0.6</formula>
      <formula>0.8</formula>
    </cfRule>
    <cfRule type="cellIs" dxfId="17" priority="28" operator="between">
      <formula>0.4</formula>
      <formula>0.6</formula>
    </cfRule>
    <cfRule type="cellIs" dxfId="16" priority="29" operator="between">
      <formula>0.2</formula>
      <formula>0.4</formula>
    </cfRule>
    <cfRule type="cellIs" dxfId="15" priority="30" operator="between">
      <formula>0</formula>
      <formula>0.2</formula>
    </cfRule>
  </conditionalFormatting>
  <conditionalFormatting sqref="T4:T6">
    <cfRule type="cellIs" dxfId="14" priority="21" operator="between">
      <formula>0.8</formula>
      <formula>1</formula>
    </cfRule>
    <cfRule type="cellIs" dxfId="13" priority="22" operator="between">
      <formula>0.6</formula>
      <formula>0.8</formula>
    </cfRule>
    <cfRule type="cellIs" dxfId="12" priority="23" operator="between">
      <formula>0.4</formula>
      <formula>0.6</formula>
    </cfRule>
    <cfRule type="cellIs" dxfId="11" priority="24" operator="between">
      <formula>0.2</formula>
      <formula>0.4</formula>
    </cfRule>
    <cfRule type="cellIs" dxfId="10" priority="25" operator="between">
      <formula>0</formula>
      <formula>0.2</formula>
    </cfRule>
  </conditionalFormatting>
  <conditionalFormatting sqref="V4:V6">
    <cfRule type="cellIs" dxfId="9" priority="11" operator="between">
      <formula>0.8</formula>
      <formula>1</formula>
    </cfRule>
    <cfRule type="cellIs" dxfId="8" priority="12" operator="between">
      <formula>0.6</formula>
      <formula>0.8</formula>
    </cfRule>
    <cfRule type="cellIs" dxfId="7" priority="13" operator="between">
      <formula>0.4</formula>
      <formula>0.6</formula>
    </cfRule>
    <cfRule type="cellIs" dxfId="6" priority="14" operator="between">
      <formula>0.2</formula>
      <formula>0.4</formula>
    </cfRule>
    <cfRule type="cellIs" dxfId="5" priority="15" operator="between">
      <formula>0</formula>
      <formula>0.2</formula>
    </cfRule>
  </conditionalFormatting>
  <conditionalFormatting sqref="X4:X6">
    <cfRule type="cellIs" dxfId="4" priority="1" operator="between">
      <formula>0.8</formula>
      <formula>1</formula>
    </cfRule>
    <cfRule type="cellIs" dxfId="3" priority="2" operator="between">
      <formula>0.6</formula>
      <formula>0.8</formula>
    </cfRule>
    <cfRule type="cellIs" dxfId="2" priority="3" operator="between">
      <formula>0.4</formula>
      <formula>0.6</formula>
    </cfRule>
    <cfRule type="cellIs" dxfId="1" priority="4" operator="between">
      <formula>0.2</formula>
      <formula>0.4</formula>
    </cfRule>
    <cfRule type="cellIs" dxfId="0" priority="5" operator="between">
      <formula>0</formula>
      <formula>0.2</formula>
    </cfRule>
  </conditionalFormatting>
  <hyperlinks>
    <hyperlink ref="A20" location="INICIO!A1" display="INICIO"/>
    <hyperlink ref="A21" location="'ÍNDICE Y BIOGRAMA'!A1" display="BIOGRAMA"/>
  </hyperlink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975D7C8421EC4CA32ABACB8669810D" ma:contentTypeVersion="33" ma:contentTypeDescription="Crear nuevo documento." ma:contentTypeScope="" ma:versionID="1d77c683b124a703565addc5e5806382">
  <xsd:schema xmlns:xsd="http://www.w3.org/2001/XMLSchema" xmlns:p="http://schemas.microsoft.com/office/2006/metadata/properties" xmlns:ns1="http://schemas.microsoft.com/sharepoint/v3" xmlns:ns2="9208fc5d-2d90-4d61-8153-dee5a3d66c9d" xmlns:ns3="0256ed58-6d68-43f7-8117-6e4106fb5e73" xmlns:ns4="63f6c8c8-0580-44f1-99c1-0590c3435fff" xmlns:ns5="1a4ec695-f289-4ca5-b433-79d7dbf52e9e" targetNamespace="http://schemas.microsoft.com/office/2006/metadata/properties" ma:root="true" ma:fieldsID="3fa817ef3042c74b87f9c87f594be350" ns1:_="" ns2:_="" ns3:_="" ns4:_="" ns5:_="">
    <xsd:import namespace="http://schemas.microsoft.com/sharepoint/v3"/>
    <xsd:import namespace="9208fc5d-2d90-4d61-8153-dee5a3d66c9d"/>
    <xsd:import namespace="0256ed58-6d68-43f7-8117-6e4106fb5e73"/>
    <xsd:import namespace="63f6c8c8-0580-44f1-99c1-0590c3435fff"/>
    <xsd:import namespace="1a4ec695-f289-4ca5-b433-79d7dbf52e9e"/>
    <xsd:element name="properties">
      <xsd:complexType>
        <xsd:sequence>
          <xsd:element name="documentManagement">
            <xsd:complexType>
              <xsd:all>
                <xsd:element ref="ns1:Language" minOccurs="0"/>
                <xsd:element ref="ns2:Autor" minOccurs="0"/>
                <xsd:element ref="ns2:Autor_x0020_Corporativo" minOccurs="0"/>
                <xsd:element ref="ns2:Responsable" minOccurs="0"/>
                <xsd:element ref="ns2:ISBN" minOccurs="0"/>
                <xsd:element ref="ns2:A_x00f1_o" minOccurs="0"/>
                <xsd:element ref="ns3:País" minOccurs="0"/>
                <xsd:element ref="ns3:Ambito" minOccurs="0"/>
                <xsd:element ref="ns3:Dimensión" minOccurs="0"/>
                <xsd:element ref="ns4:Prueba" minOccurs="0"/>
                <xsd:element ref="ns5:Resumen" minOccurs="0"/>
                <xsd:element ref="ns5:Tema" minOccurs="0"/>
                <xsd:element ref="ns5:Tipo" minOccurs="0"/>
                <xsd:element ref="ns1:PublishingPageImag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Language" ma:index="2" nillable="true" ma:displayName="Language · Idioma" ma:default="" ma:format="Dropdown" ma:internalName="Language">
      <xsd:simpleType>
        <xsd:restriction base="dms:Choice">
          <xsd:enumeration value="English"/>
          <xsd:enumeration value="Francais"/>
          <xsd:enumeration value="Portuguese"/>
          <xsd:enumeration value="Español"/>
        </xsd:restriction>
      </xsd:simpleType>
    </xsd:element>
    <xsd:element name="PublishingPageImage" ma:index="16" nillable="true" ma:displayName="Imagen de la página" ma:description="" ma:internalName="PublishingPageImag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9208fc5d-2d90-4d61-8153-dee5a3d66c9d" elementFormDefault="qualified">
    <xsd:import namespace="http://schemas.microsoft.com/office/2006/documentManagement/types"/>
    <xsd:element name="Autor" ma:index="3" nillable="true" ma:displayName="Autor" ma:default="" ma:description="Se nombran todos los responsables del contenido intelectual de la publicación en el orden en que figuran en la publicación" ma:internalName="Autor">
      <xsd:simpleType>
        <xsd:restriction base="dms:Text">
          <xsd:maxLength value="255"/>
        </xsd:restriction>
      </xsd:simpleType>
    </xsd:element>
    <xsd:element name="Autor_x0020_Corporativo" ma:index="4" nillable="true" ma:displayName="Instituciones Autoras" ma:default="" ma:description="Nombre de la(s) institución (es) participantes de la publicación y que exhiben su logo de manera predominante en la publicación" ma:internalName="Autor_x0020_Corporativo">
      <xsd:simpleType>
        <xsd:restriction base="dms:Text">
          <xsd:maxLength value="255"/>
        </xsd:restriction>
      </xsd:simpleType>
    </xsd:element>
    <xsd:element name="Responsable" ma:index="5" nillable="true" ma:displayName="Responsable" ma:list="UserInfo" ma:internalName="Responsabl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SBN" ma:index="6" nillable="true" ma:displayName="ISBN" ma:default="" ma:description="El International Standard Book Number (ISBN) es un identificador internacional único para publicaciones monográficas; el número de 13 dígitos ha sustituido el ISBN 10 a partir de enero 2007 (En caso de ser 10 dígitos, introduzca tres ceros en la primera casilla). Este número fue entregado por la Unidad de Documentación y Publicaciones del IICA o el Centro ISBN de su país." ma:internalName="ISBN">
      <xsd:simpleType>
        <xsd:restriction base="dms:Text">
          <xsd:maxLength value="255"/>
        </xsd:restriction>
      </xsd:simpleType>
    </xsd:element>
    <xsd:element name="A_x00f1_o" ma:index="7" nillable="true" ma:displayName="Año" ma:internalName="A_x00f1_o">
      <xsd:simpleType>
        <xsd:restriction base="dms:Text">
          <xsd:maxLength value="4"/>
        </xsd:restriction>
      </xsd:simpleType>
    </xsd:element>
  </xsd:schema>
  <xsd:schema xmlns:xsd="http://www.w3.org/2001/XMLSchema" xmlns:dms="http://schemas.microsoft.com/office/2006/documentManagement/types" targetNamespace="0256ed58-6d68-43f7-8117-6e4106fb5e73" elementFormDefault="qualified">
    <xsd:import namespace="http://schemas.microsoft.com/office/2006/documentManagement/types"/>
    <xsd:element name="País" ma:index="8" nillable="true" ma:displayName="País" ma:default="" ma:description="Se selecciona de un menú, el lugar (País) donde se publica el material. En caso de no existir la información no realice ninguna selección" ma:format="Dropdown" ma:internalName="Pa_x00ed_s">
      <xsd:simpleType>
        <xsd:restriction base="dms:Choice">
          <xsd:enumeration value="Antigua y Barbuda"/>
          <xsd:enumeration value="Argentina"/>
          <xsd:enumeration value="Barbados"/>
          <xsd:enumeration value="Bolivia"/>
          <xsd:enumeration value="Brasil"/>
          <xsd:enumeration value="Bahamas"/>
          <xsd:enumeration value="Belice"/>
          <xsd:enumeration value="Canadá"/>
          <xsd:enumeration value="Chile"/>
          <xsd:enumeration value="Colombia"/>
          <xsd:enumeration value="Costa Rica"/>
          <xsd:enumeration value="Dominica"/>
          <xsd:enumeration value="República Dominicana"/>
          <xsd:enumeration value="Ecuador"/>
          <xsd:enumeration value="España"/>
          <xsd:enumeration value="Granada"/>
          <xsd:enumeration value="Guatemala"/>
          <xsd:enumeration value="Guyana"/>
          <xsd:enumeration value="Honduras"/>
          <xsd:enumeration value="Haití"/>
          <xsd:enumeration value="Jamaica"/>
          <xsd:enumeration value="San Cristóbal y Nieves"/>
          <xsd:enumeration value="Santa Lucía"/>
          <xsd:enumeration value="Miami, Florida"/>
          <xsd:enumeration value="México"/>
          <xsd:enumeration value="Nicaragua"/>
          <xsd:enumeration value="Panamá"/>
          <xsd:enumeration value="Perú"/>
          <xsd:enumeration value="Paraguay"/>
          <xsd:enumeration value="Surinam"/>
          <xsd:enumeration value="El Salvador"/>
          <xsd:enumeration value="Trinidad y Tobago"/>
          <xsd:enumeration value="Estados Unidos"/>
          <xsd:enumeration value="Uruguay"/>
          <xsd:enumeration value="San Vicente y Granadinas"/>
          <xsd:enumeration value="Venezuela"/>
        </xsd:restriction>
      </xsd:simpleType>
    </xsd:element>
    <xsd:element name="Ambito" ma:index="9" nillable="true" ma:displayName="Ambito" ma:default="" ma:format="Dropdown" ma:internalName="Ambito">
      <xsd:simpleType>
        <xsd:restriction base="dms:Choice">
          <xsd:enumeration value="Nacional"/>
          <xsd:enumeration value="Regional"/>
          <xsd:enumeration value="Hemisférico"/>
          <xsd:enumeration value="Mundial"/>
        </xsd:restriction>
      </xsd:simpleType>
    </xsd:element>
    <xsd:element name="Dimensión" ma:index="10" nillable="true" ma:displayName="Dimensión" ma:default="" ma:format="Dropdown" ma:internalName="Dimensi_x00f3_n">
      <xsd:simpleType>
        <xsd:restriction base="dms:Choice">
          <xsd:enumeration value="Comercio y competitividad de Agronegocios"/>
          <xsd:enumeration value="Fortalecimiento de comunidades rurales"/>
          <xsd:enumeration value="Reposicionamiento y modernización de la agricultura"/>
          <xsd:enumeration value="Sanidad Agropecuaria e inocuidad de los Alimentos"/>
          <xsd:enumeration value="Gestión ambiental y de recursos naturales"/>
          <xsd:enumeration value="Promoción de tecnología e innovación en la agricultura"/>
          <xsd:enumeration value="Inter-temática"/>
          <xsd:enumeration value="Gestión y modernización IICA"/>
        </xsd:restriction>
      </xsd:simpleType>
    </xsd:element>
  </xsd:schema>
  <xsd:schema xmlns:xsd="http://www.w3.org/2001/XMLSchema" xmlns:dms="http://schemas.microsoft.com/office/2006/documentManagement/types" targetNamespace="63f6c8c8-0580-44f1-99c1-0590c3435fff" elementFormDefault="qualified">
    <xsd:import namespace="http://schemas.microsoft.com/office/2006/documentManagement/types"/>
    <xsd:element name="Prueba" ma:index="11" nillable="true" ma:displayName="Temas de cooperación técnica" ma:list="2b126ed5-ebb7-4873-bfb0-accb52e223c7" ma:internalName="Prueba" ma:showField="Titulo" ma:web="63f6c8c8-0580-44f1-99c1-0590c3435f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1a4ec695-f289-4ca5-b433-79d7dbf52e9e" elementFormDefault="qualified">
    <xsd:import namespace="http://schemas.microsoft.com/office/2006/documentManagement/types"/>
    <xsd:element name="Resumen" ma:index="12" nillable="true" ma:displayName="Resumen" ma:internalName="Resumen">
      <xsd:simpleType>
        <xsd:restriction base="dms:Note"/>
      </xsd:simpleType>
    </xsd:element>
    <xsd:element name="Tema" ma:index="13" nillable="true" ma:displayName="Tema" ma:default="" ma:internalName="Tem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tores Sociales"/>
                    <xsd:enumeration value="Pequeños Negocios Rurales"/>
                    <xsd:enumeration value="Gestión Territorial"/>
                    <xsd:enumeration value="Herramientas para la Gestión Territorial"/>
                    <xsd:enumeration value="Competitividad y Desarrollo"/>
                  </xsd:restriction>
                </xsd:simpleType>
              </xsd:element>
            </xsd:sequence>
          </xsd:extension>
        </xsd:complexContent>
      </xsd:complexType>
    </xsd:element>
    <xsd:element name="Tipo" ma:index="14" nillable="true" ma:displayName="Tipo" ma:default="" ma:format="Dropdown" ma:internalName="Tipo">
      <xsd:simpleType>
        <xsd:restriction base="dms:Choice">
          <xsd:enumeration value="Libros"/>
          <xsd:enumeration value="Cuadernos Técnicos"/>
          <xsd:enumeration value="Sinopsis"/>
          <xsd:enumeration value="Documentos de Trabajo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 ma:readOnly="tru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15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anguage xmlns="http://schemas.microsoft.com/sharepoint/v3">Español</Language>
    <Autor_x0020_Corporativo xmlns="9208fc5d-2d90-4d61-8153-dee5a3d66c9d">IICA</Autor_x0020_Corporativo>
    <Responsable xmlns="9208fc5d-2d90-4d61-8153-dee5a3d66c9d">
      <UserInfo>
        <DisplayName/>
        <AccountId xsi:nil="true"/>
        <AccountType/>
      </UserInfo>
    </Responsable>
    <Ambito xmlns="0256ed58-6d68-43f7-8117-6e4106fb5e73">Hemisférico</Ambito>
    <Prueba xmlns="63f6c8c8-0580-44f1-99c1-0590c3435fff">
      <Value>13</Value>
    </Prueba>
    <Autor xmlns="9208fc5d-2d90-4d61-8153-dee5a3d66c9d">María de la Cruz y Sergio Sepúlveda</Autor>
    <País xmlns="0256ed58-6d68-43f7-8117-6e4106fb5e73">Costa Rica</País>
    <A_x00f1_o xmlns="9208fc5d-2d90-4d61-8153-dee5a3d66c9d">2008</A_x00f1_o>
    <Dimensión xmlns="0256ed58-6d68-43f7-8117-6e4106fb5e73">Fortalecimiento de comunidades rurales</Dimensión>
    <PublishingPageImage xmlns="http://schemas.microsoft.com/sharepoint/v3" xsi:nil="true"/>
    <Resumen xmlns="1a4ec695-f289-4ca5-b433-79d7dbf52e9e" xsi:nil="true"/>
    <Tema xmlns="1a4ec695-f289-4ca5-b433-79d7dbf52e9e"/>
    <ISBN xmlns="9208fc5d-2d90-4d61-8153-dee5a3d66c9d" xsi:nil="true"/>
    <Tipo xmlns="1a4ec695-f289-4ca5-b433-79d7dbf52e9e" xsi:nil="true"/>
  </documentManagement>
</p:properties>
</file>

<file path=customXml/itemProps1.xml><?xml version="1.0" encoding="utf-8"?>
<ds:datastoreItem xmlns:ds="http://schemas.openxmlformats.org/officeDocument/2006/customXml" ds:itemID="{DB0C49A2-7014-4694-B2EF-2EF685A94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08fc5d-2d90-4d61-8153-dee5a3d66c9d"/>
    <ds:schemaRef ds:uri="0256ed58-6d68-43f7-8117-6e4106fb5e73"/>
    <ds:schemaRef ds:uri="63f6c8c8-0580-44f1-99c1-0590c3435fff"/>
    <ds:schemaRef ds:uri="1a4ec695-f289-4ca5-b433-79d7dbf52e9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CA1F5D-C19B-46EF-9CF2-1DF8026F46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4D82A4-8CA3-447B-B58E-A6D5E99498AF}">
  <ds:schemaRefs>
    <ds:schemaRef ds:uri="http://purl.org/dc/terms/"/>
    <ds:schemaRef ds:uri="http://schemas.microsoft.com/sharepoint/v3"/>
    <ds:schemaRef ds:uri="63f6c8c8-0580-44f1-99c1-0590c3435fff"/>
    <ds:schemaRef ds:uri="9208fc5d-2d90-4d61-8153-dee5a3d66c9d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1a4ec695-f289-4ca5-b433-79d7dbf52e9e"/>
    <ds:schemaRef ds:uri="0256ed58-6d68-43f7-8117-6e4106fb5e7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INICIO</vt:lpstr>
      <vt:lpstr>MÉTODO 1</vt:lpstr>
      <vt:lpstr>MÉTODO1 15X4</vt:lpstr>
      <vt:lpstr>MÉTODO1 20X4</vt:lpstr>
      <vt:lpstr>MÉTODO1 25X6</vt:lpstr>
      <vt:lpstr>ÍNDICE Y BIOGRAMA</vt:lpstr>
      <vt:lpstr>BIOGRAMA 15X4</vt:lpstr>
    </vt:vector>
  </TitlesOfParts>
  <Company>María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BIOGRAMA PLANTILLAS</dc:title>
  <dc:creator>María</dc:creator>
  <cp:lastModifiedBy>admin</cp:lastModifiedBy>
  <dcterms:created xsi:type="dcterms:W3CDTF">2007-08-30T17:40:14Z</dcterms:created>
  <dcterms:modified xsi:type="dcterms:W3CDTF">2015-08-02T08:44:54Z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0x010100C2975D7C8421EC4CA32ABACB8669810D</vt:lpwstr>
  </property>
</Properties>
</file>